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40" yWindow="30" windowWidth="14235" windowHeight="8445"/>
  </bookViews>
  <sheets>
    <sheet name="ожид.по расх." sheetId="5" r:id="rId1"/>
    <sheet name="3" sheetId="4" r:id="rId2"/>
    <sheet name="4" sheetId="6" r:id="rId3"/>
    <sheet name="Лист1" sheetId="7" r:id="rId4"/>
  </sheets>
  <definedNames>
    <definedName name="_xlnm._FilterDatabase" localSheetId="1" hidden="1">'3'!$A$11:$G$41</definedName>
    <definedName name="_xlnm._FilterDatabase" localSheetId="2" hidden="1">'4'!#REF!</definedName>
    <definedName name="_xlnm._FilterDatabase" localSheetId="0" hidden="1">'ожид.по расх.'!$A$16:$F$647</definedName>
    <definedName name="_xlnm.Print_Titles" localSheetId="1">'3'!$10:$10</definedName>
    <definedName name="_xlnm.Print_Titles" localSheetId="2">'4'!$10:$10</definedName>
    <definedName name="_xlnm.Print_Titles" localSheetId="0">'ожид.по расх.'!$16:$16</definedName>
  </definedNames>
  <calcPr calcId="124519"/>
</workbook>
</file>

<file path=xl/calcChain.xml><?xml version="1.0" encoding="utf-8"?>
<calcChain xmlns="http://schemas.openxmlformats.org/spreadsheetml/2006/main">
  <c r="I54" i="5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2"/>
  <c r="I53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17"/>
  <c r="G646"/>
  <c r="G645" s="1"/>
  <c r="G644"/>
  <c r="G643"/>
  <c r="G642"/>
  <c r="G641" s="1"/>
  <c r="G640" s="1"/>
  <c r="G639"/>
  <c r="G638"/>
  <c r="G637" s="1"/>
  <c r="G636" s="1"/>
  <c r="G635"/>
  <c r="G634"/>
  <c r="G633"/>
  <c r="G632" s="1"/>
  <c r="G631"/>
  <c r="G630"/>
  <c r="G629"/>
  <c r="G628" s="1"/>
  <c r="G627" s="1"/>
  <c r="G625"/>
  <c r="G624" s="1"/>
  <c r="G623" s="1"/>
  <c r="G622" s="1"/>
  <c r="G621"/>
  <c r="G620" s="1"/>
  <c r="G619" s="1"/>
  <c r="G618"/>
  <c r="G617"/>
  <c r="G616"/>
  <c r="G615" s="1"/>
  <c r="G614"/>
  <c r="G613"/>
  <c r="G612"/>
  <c r="G611" s="1"/>
  <c r="G608"/>
  <c r="G607" s="1"/>
  <c r="G606"/>
  <c r="G605"/>
  <c r="G604"/>
  <c r="G603" s="1"/>
  <c r="G602"/>
  <c r="G601"/>
  <c r="G600"/>
  <c r="G599" s="1"/>
  <c r="G597"/>
  <c r="G596"/>
  <c r="G594"/>
  <c r="G593"/>
  <c r="G592" s="1"/>
  <c r="G591" s="1"/>
  <c r="G586" s="1"/>
  <c r="G590"/>
  <c r="G589" s="1"/>
  <c r="G588"/>
  <c r="G587"/>
  <c r="G585"/>
  <c r="G584" s="1"/>
  <c r="G583"/>
  <c r="G582"/>
  <c r="G579"/>
  <c r="G578" s="1"/>
  <c r="G577" s="1"/>
  <c r="G576" s="1"/>
  <c r="G575"/>
  <c r="G573" s="1"/>
  <c r="G572" s="1"/>
  <c r="G574"/>
  <c r="G571"/>
  <c r="G570" s="1"/>
  <c r="G569"/>
  <c r="G568"/>
  <c r="G567"/>
  <c r="G566" s="1"/>
  <c r="G565"/>
  <c r="G564"/>
  <c r="G563"/>
  <c r="G562" s="1"/>
  <c r="G561"/>
  <c r="G560"/>
  <c r="G559"/>
  <c r="G558" s="1"/>
  <c r="G557"/>
  <c r="G556"/>
  <c r="G555"/>
  <c r="G554" s="1"/>
  <c r="G553"/>
  <c r="G552"/>
  <c r="G551"/>
  <c r="G550" s="1"/>
  <c r="G549"/>
  <c r="G548"/>
  <c r="G547"/>
  <c r="G546" s="1"/>
  <c r="G545"/>
  <c r="G544"/>
  <c r="G543"/>
  <c r="G541" s="1"/>
  <c r="G542"/>
  <c r="G540"/>
  <c r="G539" s="1"/>
  <c r="G538"/>
  <c r="G537"/>
  <c r="G535"/>
  <c r="G534" s="1"/>
  <c r="G533"/>
  <c r="G532"/>
  <c r="G531"/>
  <c r="G530" s="1"/>
  <c r="G529"/>
  <c r="G528"/>
  <c r="G527"/>
  <c r="G526" s="1"/>
  <c r="G525"/>
  <c r="G524"/>
  <c r="G523"/>
  <c r="G522"/>
  <c r="G521" s="1"/>
  <c r="G517"/>
  <c r="G515" s="1"/>
  <c r="G516"/>
  <c r="G514"/>
  <c r="G513"/>
  <c r="G512" s="1"/>
  <c r="G511"/>
  <c r="G510"/>
  <c r="G509" s="1"/>
  <c r="G508"/>
  <c r="G507"/>
  <c r="G506"/>
  <c r="G505" s="1"/>
  <c r="G504"/>
  <c r="G503"/>
  <c r="G502"/>
  <c r="G501"/>
  <c r="G499" s="1"/>
  <c r="G500"/>
  <c r="G498"/>
  <c r="G497"/>
  <c r="G496" s="1"/>
  <c r="G495"/>
  <c r="G494"/>
  <c r="G493" s="1"/>
  <c r="G492"/>
  <c r="G491"/>
  <c r="G490"/>
  <c r="G489"/>
  <c r="G488" s="1"/>
  <c r="G487"/>
  <c r="G486"/>
  <c r="G485"/>
  <c r="G484" s="1"/>
  <c r="G483"/>
  <c r="G480" s="1"/>
  <c r="G482"/>
  <c r="G481"/>
  <c r="G479"/>
  <c r="G478"/>
  <c r="G477"/>
  <c r="G476" s="1"/>
  <c r="G475"/>
  <c r="G474"/>
  <c r="G473"/>
  <c r="G472" s="1"/>
  <c r="G470"/>
  <c r="G469"/>
  <c r="G468" s="1"/>
  <c r="G467"/>
  <c r="G466"/>
  <c r="G465"/>
  <c r="G463"/>
  <c r="G462" s="1"/>
  <c r="G461"/>
  <c r="G460"/>
  <c r="G458"/>
  <c r="G457" s="1"/>
  <c r="G456"/>
  <c r="G455"/>
  <c r="G454"/>
  <c r="G453" s="1"/>
  <c r="G452"/>
  <c r="G451"/>
  <c r="G450"/>
  <c r="G449" s="1"/>
  <c r="G448"/>
  <c r="G447"/>
  <c r="G446"/>
  <c r="G445" s="1"/>
  <c r="G443"/>
  <c r="G442"/>
  <c r="G441"/>
  <c r="G440" s="1"/>
  <c r="G439"/>
  <c r="G438"/>
  <c r="G437"/>
  <c r="G436" s="1"/>
  <c r="G435"/>
  <c r="G434"/>
  <c r="G433"/>
  <c r="G432" s="1"/>
  <c r="G431"/>
  <c r="G430"/>
  <c r="G429"/>
  <c r="G428" s="1"/>
  <c r="G427"/>
  <c r="G426"/>
  <c r="G425"/>
  <c r="G424" s="1"/>
  <c r="G423"/>
  <c r="G422"/>
  <c r="G420"/>
  <c r="G419"/>
  <c r="G418"/>
  <c r="G417"/>
  <c r="G416"/>
  <c r="G415" s="1"/>
  <c r="G414"/>
  <c r="G413"/>
  <c r="G411"/>
  <c r="G410"/>
  <c r="G409"/>
  <c r="G407"/>
  <c r="G406"/>
  <c r="G405" s="1"/>
  <c r="G404"/>
  <c r="G403"/>
  <c r="G402"/>
  <c r="G401" s="1"/>
  <c r="G400"/>
  <c r="G399"/>
  <c r="G398"/>
  <c r="G396" s="1"/>
  <c r="G397"/>
  <c r="G395"/>
  <c r="G394" s="1"/>
  <c r="G393"/>
  <c r="G392"/>
  <c r="G389"/>
  <c r="G388"/>
  <c r="G387" s="1"/>
  <c r="G385"/>
  <c r="G384"/>
  <c r="G383"/>
  <c r="G382" s="1"/>
  <c r="G381"/>
  <c r="G380"/>
  <c r="G378"/>
  <c r="G377"/>
  <c r="G376"/>
  <c r="G375"/>
  <c r="G374" s="1"/>
  <c r="G373"/>
  <c r="G372"/>
  <c r="G371"/>
  <c r="G370" s="1"/>
  <c r="G369"/>
  <c r="G368"/>
  <c r="G367"/>
  <c r="G366" s="1"/>
  <c r="G363"/>
  <c r="G362"/>
  <c r="G361"/>
  <c r="G357"/>
  <c r="G356"/>
  <c r="G355"/>
  <c r="G354"/>
  <c r="G352"/>
  <c r="G350"/>
  <c r="G349"/>
  <c r="G348"/>
  <c r="G347" s="1"/>
  <c r="G346"/>
  <c r="G345"/>
  <c r="G344"/>
  <c r="G343"/>
  <c r="G342" s="1"/>
  <c r="G341"/>
  <c r="G340"/>
  <c r="G335" s="1"/>
  <c r="G339"/>
  <c r="G338" s="1"/>
  <c r="G337"/>
  <c r="G336"/>
  <c r="G334"/>
  <c r="G333"/>
  <c r="G332"/>
  <c r="G331" s="1"/>
  <c r="G330"/>
  <c r="G329"/>
  <c r="G328"/>
  <c r="G327" s="1"/>
  <c r="G326"/>
  <c r="G325"/>
  <c r="G324"/>
  <c r="G323" s="1"/>
  <c r="G321"/>
  <c r="G320"/>
  <c r="G319"/>
  <c r="G318"/>
  <c r="G317" s="1"/>
  <c r="G316"/>
  <c r="G315"/>
  <c r="G314" s="1"/>
  <c r="G313"/>
  <c r="G312"/>
  <c r="G311"/>
  <c r="G310" s="1"/>
  <c r="G309"/>
  <c r="G308"/>
  <c r="G307"/>
  <c r="G306" s="1"/>
  <c r="G305"/>
  <c r="G304"/>
  <c r="G303"/>
  <c r="G302"/>
  <c r="G301" s="1"/>
  <c r="G300"/>
  <c r="G299"/>
  <c r="G298" s="1"/>
  <c r="G297"/>
  <c r="G296"/>
  <c r="G295"/>
  <c r="G294" s="1"/>
  <c r="G293"/>
  <c r="G292"/>
  <c r="G291"/>
  <c r="G290" s="1"/>
  <c r="G289"/>
  <c r="G288"/>
  <c r="G286"/>
  <c r="G284"/>
  <c r="G283"/>
  <c r="G282"/>
  <c r="G281"/>
  <c r="G280"/>
  <c r="G278" s="1"/>
  <c r="G279"/>
  <c r="G277"/>
  <c r="G275" s="1"/>
  <c r="G276"/>
  <c r="G274"/>
  <c r="G273"/>
  <c r="G272"/>
  <c r="G270" s="1"/>
  <c r="G271"/>
  <c r="G269"/>
  <c r="G268"/>
  <c r="G267" s="1"/>
  <c r="G265"/>
  <c r="G264"/>
  <c r="G263" s="1"/>
  <c r="G262"/>
  <c r="G261"/>
  <c r="G260"/>
  <c r="G259" s="1"/>
  <c r="G258"/>
  <c r="G257"/>
  <c r="G256"/>
  <c r="G255" s="1"/>
  <c r="G254"/>
  <c r="G253"/>
  <c r="G252"/>
  <c r="G251" s="1"/>
  <c r="G250" s="1"/>
  <c r="G249"/>
  <c r="G248"/>
  <c r="G247"/>
  <c r="G246" s="1"/>
  <c r="G243"/>
  <c r="G242" s="1"/>
  <c r="G241"/>
  <c r="G240"/>
  <c r="G239"/>
  <c r="G238" s="1"/>
  <c r="G236"/>
  <c r="G235"/>
  <c r="G234"/>
  <c r="G233"/>
  <c r="G232" s="1"/>
  <c r="G231"/>
  <c r="G230"/>
  <c r="G228"/>
  <c r="G227"/>
  <c r="G226"/>
  <c r="G225"/>
  <c r="G224" s="1"/>
  <c r="G222"/>
  <c r="G220"/>
  <c r="G219"/>
  <c r="G218"/>
  <c r="G217" s="1"/>
  <c r="G216" s="1"/>
  <c r="G215" s="1"/>
  <c r="G214"/>
  <c r="G213" s="1"/>
  <c r="G212"/>
  <c r="G211"/>
  <c r="G210"/>
  <c r="G208" s="1"/>
  <c r="G209"/>
  <c r="G207"/>
  <c r="G206"/>
  <c r="G205" s="1"/>
  <c r="G204"/>
  <c r="G203"/>
  <c r="G202"/>
  <c r="G201" s="1"/>
  <c r="G200"/>
  <c r="G199"/>
  <c r="G198"/>
  <c r="G196" s="1"/>
  <c r="G197"/>
  <c r="G194"/>
  <c r="G193" s="1"/>
  <c r="G192"/>
  <c r="G191"/>
  <c r="G190"/>
  <c r="G189" s="1"/>
  <c r="G188"/>
  <c r="G187"/>
  <c r="G186"/>
  <c r="G184"/>
  <c r="G183"/>
  <c r="G182"/>
  <c r="G181"/>
  <c r="G180" s="1"/>
  <c r="G179"/>
  <c r="G178"/>
  <c r="G175"/>
  <c r="G173" s="1"/>
  <c r="G174"/>
  <c r="G172"/>
  <c r="G171" s="1"/>
  <c r="G168"/>
  <c r="G167"/>
  <c r="G166"/>
  <c r="G165" s="1"/>
  <c r="G164" s="1"/>
  <c r="G163"/>
  <c r="G162" s="1"/>
  <c r="G161" s="1"/>
  <c r="G160"/>
  <c r="G159"/>
  <c r="G158" s="1"/>
  <c r="G157"/>
  <c r="G156"/>
  <c r="G155"/>
  <c r="G154" s="1"/>
  <c r="G153"/>
  <c r="G152"/>
  <c r="G151"/>
  <c r="G150"/>
  <c r="G149" s="1"/>
  <c r="G148" s="1"/>
  <c r="G146"/>
  <c r="G145" s="1"/>
  <c r="G144" s="1"/>
  <c r="G83"/>
  <c r="G82"/>
  <c r="G78"/>
  <c r="G77"/>
  <c r="G76" s="1"/>
  <c r="G75"/>
  <c r="G74" s="1"/>
  <c r="G73"/>
  <c r="G72" s="1"/>
  <c r="G71" s="1"/>
  <c r="G70"/>
  <c r="G69" s="1"/>
  <c r="G68"/>
  <c r="G67"/>
  <c r="G66"/>
  <c r="G65"/>
  <c r="G64" s="1"/>
  <c r="G63"/>
  <c r="G62"/>
  <c r="G61" s="1"/>
  <c r="G60"/>
  <c r="G59"/>
  <c r="G58"/>
  <c r="G57"/>
  <c r="G56"/>
  <c r="G55"/>
  <c r="G53"/>
  <c r="G52" s="1"/>
  <c r="G51" s="1"/>
  <c r="G50"/>
  <c r="G49"/>
  <c r="G48"/>
  <c r="G47"/>
  <c r="G46"/>
  <c r="G45" s="1"/>
  <c r="G43"/>
  <c r="G42" s="1"/>
  <c r="G41"/>
  <c r="G40" s="1"/>
  <c r="G39"/>
  <c r="G38" s="1"/>
  <c r="G37"/>
  <c r="G36"/>
  <c r="G35"/>
  <c r="G34" s="1"/>
  <c r="G33"/>
  <c r="G32"/>
  <c r="G31"/>
  <c r="G30"/>
  <c r="G29"/>
  <c r="G27"/>
  <c r="G26"/>
  <c r="G25" s="1"/>
  <c r="G24"/>
  <c r="G23" s="1"/>
  <c r="G21"/>
  <c r="G20"/>
  <c r="G19"/>
  <c r="G185" l="1"/>
  <c r="G610"/>
  <c r="G170"/>
  <c r="G245"/>
  <c r="G520"/>
  <c r="G519" s="1"/>
  <c r="F43" i="6"/>
  <c r="G43"/>
  <c r="F54"/>
  <c r="G54"/>
  <c r="F55"/>
  <c r="G55"/>
  <c r="F57"/>
  <c r="G57"/>
  <c r="F64"/>
  <c r="G64"/>
  <c r="F75"/>
  <c r="G75"/>
  <c r="F76"/>
  <c r="G76"/>
  <c r="F117"/>
  <c r="G117"/>
  <c r="F134"/>
  <c r="G134"/>
  <c r="F147"/>
  <c r="G147"/>
  <c r="F162"/>
  <c r="G162"/>
  <c r="F170"/>
  <c r="G170"/>
  <c r="F173"/>
  <c r="G173"/>
  <c r="F187"/>
  <c r="G187"/>
  <c r="F189"/>
  <c r="G189"/>
  <c r="F191"/>
  <c r="G191"/>
  <c r="F193"/>
  <c r="G193"/>
  <c r="F199"/>
  <c r="G199"/>
  <c r="F208"/>
  <c r="G208"/>
  <c r="F209"/>
  <c r="G209"/>
  <c r="F214"/>
  <c r="G214"/>
  <c r="F222"/>
  <c r="G222"/>
  <c r="F236"/>
  <c r="G236"/>
  <c r="F237"/>
  <c r="G237"/>
  <c r="F239"/>
  <c r="G239"/>
  <c r="F255"/>
  <c r="G255"/>
  <c r="F263"/>
  <c r="G263"/>
  <c r="F272"/>
  <c r="G272"/>
  <c r="F273"/>
  <c r="G273"/>
  <c r="F277"/>
  <c r="G277"/>
  <c r="F300"/>
  <c r="G300"/>
  <c r="F302"/>
  <c r="G302"/>
  <c r="F311"/>
  <c r="G311"/>
  <c r="F320"/>
  <c r="G320"/>
  <c r="F328"/>
  <c r="G328"/>
  <c r="F352"/>
  <c r="G352"/>
  <c r="F361"/>
  <c r="G361"/>
  <c r="F366"/>
  <c r="G366"/>
  <c r="F368"/>
  <c r="G368"/>
  <c r="F377"/>
  <c r="G377"/>
  <c r="F393"/>
  <c r="G393"/>
  <c r="F400"/>
  <c r="G400"/>
  <c r="F401"/>
  <c r="G401"/>
  <c r="F411"/>
  <c r="G411"/>
  <c r="F414"/>
  <c r="G414"/>
  <c r="F416"/>
  <c r="G416"/>
  <c r="F435"/>
  <c r="G435"/>
  <c r="F437"/>
  <c r="G437"/>
  <c r="F452"/>
  <c r="G452"/>
  <c r="F460"/>
  <c r="G460"/>
  <c r="F461"/>
  <c r="G461"/>
  <c r="F467"/>
  <c r="G467"/>
  <c r="F502"/>
  <c r="G502"/>
  <c r="F503"/>
  <c r="G503"/>
  <c r="F505"/>
  <c r="G505"/>
  <c r="F509"/>
  <c r="G509"/>
  <c r="F513"/>
  <c r="G513"/>
  <c r="F517"/>
  <c r="G517"/>
  <c r="F527"/>
  <c r="G527"/>
  <c r="F529"/>
  <c r="G529"/>
  <c r="F544"/>
  <c r="G544"/>
  <c r="F552"/>
  <c r="G552"/>
  <c r="F554"/>
  <c r="G554"/>
  <c r="E556"/>
  <c r="E553"/>
  <c r="E551"/>
  <c r="E550"/>
  <c r="E548"/>
  <c r="E546"/>
  <c r="E545" s="1"/>
  <c r="E543"/>
  <c r="E542"/>
  <c r="E540"/>
  <c r="E539" s="1"/>
  <c r="E538"/>
  <c r="E537" s="1"/>
  <c r="E536"/>
  <c r="E535" s="1"/>
  <c r="E534"/>
  <c r="E533" s="1"/>
  <c r="E532"/>
  <c r="E531"/>
  <c r="E528"/>
  <c r="E526"/>
  <c r="E525"/>
  <c r="E524"/>
  <c r="E522"/>
  <c r="E520"/>
  <c r="E519"/>
  <c r="E516"/>
  <c r="E515"/>
  <c r="E514" s="1"/>
  <c r="E512"/>
  <c r="E511"/>
  <c r="E510"/>
  <c r="E508"/>
  <c r="E507"/>
  <c r="E506" s="1"/>
  <c r="E504"/>
  <c r="E501"/>
  <c r="E500"/>
  <c r="E499"/>
  <c r="E497"/>
  <c r="E496" s="1"/>
  <c r="E493"/>
  <c r="E492"/>
  <c r="E491" s="1"/>
  <c r="E490"/>
  <c r="E489" s="1"/>
  <c r="E487"/>
  <c r="E486" s="1"/>
  <c r="E485" s="1"/>
  <c r="E483"/>
  <c r="E481"/>
  <c r="E480" s="1"/>
  <c r="E478"/>
  <c r="E477"/>
  <c r="E475"/>
  <c r="E474"/>
  <c r="E473" s="1"/>
  <c r="E470"/>
  <c r="E466"/>
  <c r="E465"/>
  <c r="E464"/>
  <c r="E463"/>
  <c r="E462" s="1"/>
  <c r="E459"/>
  <c r="E458"/>
  <c r="E456"/>
  <c r="E451"/>
  <c r="E450" s="1"/>
  <c r="E449"/>
  <c r="E447"/>
  <c r="E445"/>
  <c r="E443"/>
  <c r="E441"/>
  <c r="E440" s="1"/>
  <c r="E439"/>
  <c r="E436"/>
  <c r="E434"/>
  <c r="E433"/>
  <c r="E430"/>
  <c r="E429" s="1"/>
  <c r="E428"/>
  <c r="E427"/>
  <c r="E426"/>
  <c r="E422"/>
  <c r="E421" s="1"/>
  <c r="E420"/>
  <c r="E419" s="1"/>
  <c r="E415"/>
  <c r="E413"/>
  <c r="E412" s="1"/>
  <c r="E410"/>
  <c r="E409"/>
  <c r="E407"/>
  <c r="E406"/>
  <c r="E404"/>
  <c r="E403"/>
  <c r="E399"/>
  <c r="E397"/>
  <c r="E395"/>
  <c r="E392"/>
  <c r="E391"/>
  <c r="E390"/>
  <c r="E389"/>
  <c r="E388"/>
  <c r="E386"/>
  <c r="E385"/>
  <c r="E384"/>
  <c r="E382" s="1"/>
  <c r="E383"/>
  <c r="E378"/>
  <c r="E376" s="1"/>
  <c r="E375"/>
  <c r="E374" s="1"/>
  <c r="E373"/>
  <c r="E372"/>
  <c r="E367"/>
  <c r="E365"/>
  <c r="E364"/>
  <c r="E363"/>
  <c r="E362"/>
  <c r="E357"/>
  <c r="E356"/>
  <c r="E351"/>
  <c r="E350"/>
  <c r="E349"/>
  <c r="E347"/>
  <c r="E346"/>
  <c r="E344"/>
  <c r="E343" s="1"/>
  <c r="E342"/>
  <c r="E341" s="1"/>
  <c r="E340"/>
  <c r="E339"/>
  <c r="E335"/>
  <c r="E334" s="1"/>
  <c r="E333" s="1"/>
  <c r="E332"/>
  <c r="E330"/>
  <c r="E327"/>
  <c r="F327" s="1"/>
  <c r="E324"/>
  <c r="E323" s="1"/>
  <c r="E321"/>
  <c r="E318"/>
  <c r="E317" s="1"/>
  <c r="E316"/>
  <c r="E315" s="1"/>
  <c r="E314"/>
  <c r="E312"/>
  <c r="E308"/>
  <c r="E307" s="1"/>
  <c r="E306"/>
  <c r="E305" s="1"/>
  <c r="E304"/>
  <c r="E301"/>
  <c r="E299"/>
  <c r="E298"/>
  <c r="E296"/>
  <c r="E294"/>
  <c r="E293" s="1"/>
  <c r="E292"/>
  <c r="E290"/>
  <c r="E289" s="1"/>
  <c r="E288"/>
  <c r="E287" s="1"/>
  <c r="E286"/>
  <c r="E285"/>
  <c r="E283"/>
  <c r="E282"/>
  <c r="E280"/>
  <c r="E279"/>
  <c r="E276"/>
  <c r="E275"/>
  <c r="E271"/>
  <c r="E270"/>
  <c r="E269"/>
  <c r="E268"/>
  <c r="E267"/>
  <c r="E265"/>
  <c r="E264"/>
  <c r="E262"/>
  <c r="E261"/>
  <c r="E259"/>
  <c r="E257"/>
  <c r="E254"/>
  <c r="E253"/>
  <c r="E252"/>
  <c r="E250"/>
  <c r="E249"/>
  <c r="E247"/>
  <c r="E246" s="1"/>
  <c r="E242"/>
  <c r="E241"/>
  <c r="E238"/>
  <c r="E235"/>
  <c r="E232"/>
  <c r="E231"/>
  <c r="E229"/>
  <c r="E227"/>
  <c r="E226"/>
  <c r="E221"/>
  <c r="E220" s="1"/>
  <c r="E219"/>
  <c r="E218"/>
  <c r="E213"/>
  <c r="E212" s="1"/>
  <c r="E211"/>
  <c r="E210" s="1"/>
  <c r="E207"/>
  <c r="E206" s="1"/>
  <c r="E203"/>
  <c r="E198"/>
  <c r="E197"/>
  <c r="E196" s="1"/>
  <c r="E195"/>
  <c r="E194" s="1"/>
  <c r="E192"/>
  <c r="E190"/>
  <c r="E188"/>
  <c r="E186"/>
  <c r="E185"/>
  <c r="E184" s="1"/>
  <c r="E183"/>
  <c r="E182" s="1"/>
  <c r="E181"/>
  <c r="E179"/>
  <c r="E177"/>
  <c r="E175"/>
  <c r="E172"/>
  <c r="E169"/>
  <c r="E168"/>
  <c r="E166"/>
  <c r="E164"/>
  <c r="E161"/>
  <c r="E160"/>
  <c r="E158"/>
  <c r="E156"/>
  <c r="E151"/>
  <c r="E150" s="1"/>
  <c r="E149"/>
  <c r="E148" s="1"/>
  <c r="E146"/>
  <c r="E145"/>
  <c r="E144"/>
  <c r="E143"/>
  <c r="E139"/>
  <c r="E138"/>
  <c r="E137"/>
  <c r="E135"/>
  <c r="E132"/>
  <c r="E131"/>
  <c r="E128"/>
  <c r="E127"/>
  <c r="E123"/>
  <c r="E121"/>
  <c r="E119"/>
  <c r="E118" s="1"/>
  <c r="E116"/>
  <c r="E115"/>
  <c r="E113"/>
  <c r="E111"/>
  <c r="E110" s="1"/>
  <c r="E109"/>
  <c r="E108"/>
  <c r="E107"/>
  <c r="E106" s="1"/>
  <c r="E105"/>
  <c r="E104" s="1"/>
  <c r="E103"/>
  <c r="E100"/>
  <c r="E99" s="1"/>
  <c r="E98"/>
  <c r="E97" s="1"/>
  <c r="E96"/>
  <c r="E94"/>
  <c r="E92"/>
  <c r="E91" s="1"/>
  <c r="E90"/>
  <c r="E89" s="1"/>
  <c r="E88"/>
  <c r="E86"/>
  <c r="E84"/>
  <c r="E83"/>
  <c r="E82"/>
  <c r="E80"/>
  <c r="E78"/>
  <c r="E74"/>
  <c r="E71"/>
  <c r="E70"/>
  <c r="E68"/>
  <c r="E67" s="1"/>
  <c r="E66"/>
  <c r="E65" s="1"/>
  <c r="E63"/>
  <c r="E62"/>
  <c r="E61"/>
  <c r="E60"/>
  <c r="E59"/>
  <c r="E56"/>
  <c r="E53"/>
  <c r="E52"/>
  <c r="E51" s="1"/>
  <c r="E50"/>
  <c r="E49" s="1"/>
  <c r="E48"/>
  <c r="E46"/>
  <c r="E44"/>
  <c r="E41" s="1"/>
  <c r="E42"/>
  <c r="E39"/>
  <c r="E37"/>
  <c r="E36" s="1"/>
  <c r="E35"/>
  <c r="E34" s="1"/>
  <c r="E33"/>
  <c r="E31"/>
  <c r="E29"/>
  <c r="E28" s="1"/>
  <c r="E27"/>
  <c r="E26" s="1"/>
  <c r="E25"/>
  <c r="E23"/>
  <c r="E21"/>
  <c r="E20" s="1"/>
  <c r="E19"/>
  <c r="E18" s="1"/>
  <c r="E17"/>
  <c r="E15"/>
  <c r="G142" i="5"/>
  <c r="G141" s="1"/>
  <c r="G140"/>
  <c r="G139" s="1"/>
  <c r="G138"/>
  <c r="G137" s="1"/>
  <c r="G136"/>
  <c r="G135" s="1"/>
  <c r="G133"/>
  <c r="G132"/>
  <c r="G131"/>
  <c r="G128"/>
  <c r="G127"/>
  <c r="G126" s="1"/>
  <c r="G125"/>
  <c r="G124" s="1"/>
  <c r="G123"/>
  <c r="G122"/>
  <c r="G120"/>
  <c r="G119" s="1"/>
  <c r="G117"/>
  <c r="G116" s="1"/>
  <c r="G115"/>
  <c r="G114"/>
  <c r="G112"/>
  <c r="G111" s="1"/>
  <c r="G109"/>
  <c r="G108"/>
  <c r="G107"/>
  <c r="G105"/>
  <c r="G104" s="1"/>
  <c r="G103"/>
  <c r="G102"/>
  <c r="G100"/>
  <c r="G99" s="1"/>
  <c r="G98"/>
  <c r="G97" s="1"/>
  <c r="G96"/>
  <c r="G95"/>
  <c r="G93"/>
  <c r="G92"/>
  <c r="G90"/>
  <c r="G89" s="1"/>
  <c r="G88"/>
  <c r="G87" s="1"/>
  <c r="G86"/>
  <c r="G85" s="1"/>
  <c r="I15" i="4"/>
  <c r="J15"/>
  <c r="I16"/>
  <c r="J16"/>
  <c r="I19"/>
  <c r="J19"/>
  <c r="I21"/>
  <c r="J21"/>
  <c r="I22"/>
  <c r="J22"/>
  <c r="I25"/>
  <c r="J25"/>
  <c r="I26"/>
  <c r="J26"/>
  <c r="I27"/>
  <c r="J27"/>
  <c r="I28"/>
  <c r="J28"/>
  <c r="I30"/>
  <c r="J30"/>
  <c r="I31"/>
  <c r="J31"/>
  <c r="I32"/>
  <c r="J32"/>
  <c r="I34"/>
  <c r="J34"/>
  <c r="I36"/>
  <c r="J36"/>
  <c r="I38"/>
  <c r="J38"/>
  <c r="I39"/>
  <c r="J39"/>
  <c r="I40"/>
  <c r="J40"/>
  <c r="I43"/>
  <c r="J43"/>
  <c r="I44"/>
  <c r="J44"/>
  <c r="I45"/>
  <c r="J45"/>
  <c r="I46"/>
  <c r="J46"/>
  <c r="I49"/>
  <c r="J49"/>
  <c r="I51"/>
  <c r="J51"/>
  <c r="I53"/>
  <c r="J53"/>
  <c r="I56"/>
  <c r="J56"/>
  <c r="I57"/>
  <c r="J57"/>
  <c r="I60"/>
  <c r="J60"/>
  <c r="I63"/>
  <c r="J63"/>
  <c r="I66"/>
  <c r="J66"/>
  <c r="I68"/>
  <c r="J68"/>
  <c r="I70"/>
  <c r="J70"/>
  <c r="I72"/>
  <c r="J72"/>
  <c r="I73"/>
  <c r="J73"/>
  <c r="I74"/>
  <c r="J74"/>
  <c r="I76"/>
  <c r="J76"/>
  <c r="I78"/>
  <c r="J78"/>
  <c r="I80"/>
  <c r="J80"/>
  <c r="I81"/>
  <c r="J81"/>
  <c r="I83"/>
  <c r="J83"/>
  <c r="I84"/>
  <c r="J84"/>
  <c r="I86"/>
  <c r="J86"/>
  <c r="I88"/>
  <c r="J88"/>
  <c r="I90"/>
  <c r="J90"/>
  <c r="I91"/>
  <c r="J91"/>
  <c r="I93"/>
  <c r="J93"/>
  <c r="I95"/>
  <c r="J95"/>
  <c r="I97"/>
  <c r="J97"/>
  <c r="I98"/>
  <c r="J98"/>
  <c r="I99"/>
  <c r="J99"/>
  <c r="I101"/>
  <c r="J101"/>
  <c r="I103"/>
  <c r="J103"/>
  <c r="I104"/>
  <c r="J104"/>
  <c r="I106"/>
  <c r="J106"/>
  <c r="I108"/>
  <c r="J108"/>
  <c r="I110"/>
  <c r="J110"/>
  <c r="I112"/>
  <c r="J112"/>
  <c r="I113"/>
  <c r="J113"/>
  <c r="I115"/>
  <c r="J115"/>
  <c r="I117"/>
  <c r="J117"/>
  <c r="I118"/>
  <c r="J118"/>
  <c r="I122"/>
  <c r="J122"/>
  <c r="I124"/>
  <c r="J124"/>
  <c r="I125"/>
  <c r="J125"/>
  <c r="I127"/>
  <c r="J127"/>
  <c r="I129"/>
  <c r="J129"/>
  <c r="I132"/>
  <c r="J132"/>
  <c r="I135"/>
  <c r="J135"/>
  <c r="I137"/>
  <c r="J137"/>
  <c r="I141"/>
  <c r="J141"/>
  <c r="I143"/>
  <c r="J143"/>
  <c r="I146"/>
  <c r="J146"/>
  <c r="I148"/>
  <c r="J148"/>
  <c r="I151"/>
  <c r="J151"/>
  <c r="I153"/>
  <c r="J153"/>
  <c r="I155"/>
  <c r="J155"/>
  <c r="I157"/>
  <c r="J157"/>
  <c r="I160"/>
  <c r="J160"/>
  <c r="I161"/>
  <c r="J161"/>
  <c r="I163"/>
  <c r="J163"/>
  <c r="I165"/>
  <c r="J165"/>
  <c r="I167"/>
  <c r="J167"/>
  <c r="I169"/>
  <c r="J169"/>
  <c r="I170"/>
  <c r="J170"/>
  <c r="I172"/>
  <c r="J172"/>
  <c r="I174"/>
  <c r="J174"/>
  <c r="I176"/>
  <c r="J176"/>
  <c r="I180"/>
  <c r="J180"/>
  <c r="I182"/>
  <c r="J182"/>
  <c r="I185"/>
  <c r="J185"/>
  <c r="I187"/>
  <c r="J187"/>
  <c r="I189"/>
  <c r="J189"/>
  <c r="I191"/>
  <c r="J191"/>
  <c r="I193"/>
  <c r="J193"/>
  <c r="I195"/>
  <c r="J195"/>
  <c r="I197"/>
  <c r="J197"/>
  <c r="I198"/>
  <c r="J198"/>
  <c r="I199"/>
  <c r="J199"/>
  <c r="I203"/>
  <c r="J203"/>
  <c r="I205"/>
  <c r="J205"/>
  <c r="I208"/>
  <c r="J208"/>
  <c r="I210"/>
  <c r="J210"/>
  <c r="I212"/>
  <c r="J212"/>
  <c r="I214"/>
  <c r="J214"/>
  <c r="I216"/>
  <c r="J216"/>
  <c r="I217"/>
  <c r="J217"/>
  <c r="I219"/>
  <c r="J219"/>
  <c r="I222"/>
  <c r="J222"/>
  <c r="I225"/>
  <c r="J225"/>
  <c r="I227"/>
  <c r="J227"/>
  <c r="I229"/>
  <c r="J229"/>
  <c r="I231"/>
  <c r="J231"/>
  <c r="I233"/>
  <c r="J233"/>
  <c r="I235"/>
  <c r="J235"/>
  <c r="I237"/>
  <c r="J237"/>
  <c r="I239"/>
  <c r="J239"/>
  <c r="I241"/>
  <c r="J241"/>
  <c r="I243"/>
  <c r="J243"/>
  <c r="I245"/>
  <c r="J245"/>
  <c r="I246"/>
  <c r="J246"/>
  <c r="I248"/>
  <c r="J248"/>
  <c r="I250"/>
  <c r="J250"/>
  <c r="I252"/>
  <c r="J252"/>
  <c r="I254"/>
  <c r="J254"/>
  <c r="I256"/>
  <c r="J256"/>
  <c r="I258"/>
  <c r="J258"/>
  <c r="I259"/>
  <c r="J259"/>
  <c r="I261"/>
  <c r="J261"/>
  <c r="I263"/>
  <c r="J263"/>
  <c r="I265"/>
  <c r="J265"/>
  <c r="I267"/>
  <c r="J267"/>
  <c r="I270"/>
  <c r="J270"/>
  <c r="I272"/>
  <c r="J272"/>
  <c r="I274"/>
  <c r="J274"/>
  <c r="I277"/>
  <c r="J277"/>
  <c r="I279"/>
  <c r="J279"/>
  <c r="I282"/>
  <c r="J282"/>
  <c r="I283"/>
  <c r="J283"/>
  <c r="I285"/>
  <c r="J285"/>
  <c r="I289"/>
  <c r="J289"/>
  <c r="I291"/>
  <c r="J291"/>
  <c r="I294"/>
  <c r="J294"/>
  <c r="I296"/>
  <c r="J296"/>
  <c r="I298"/>
  <c r="J298"/>
  <c r="I300"/>
  <c r="J300"/>
  <c r="I303"/>
  <c r="J303"/>
  <c r="I305"/>
  <c r="J305"/>
  <c r="I309"/>
  <c r="J309"/>
  <c r="I311"/>
  <c r="J311"/>
  <c r="I314"/>
  <c r="J314"/>
  <c r="I315"/>
  <c r="J315"/>
  <c r="I317"/>
  <c r="J317"/>
  <c r="I319"/>
  <c r="J319"/>
  <c r="I321"/>
  <c r="J321"/>
  <c r="I322"/>
  <c r="J322"/>
  <c r="I324"/>
  <c r="J324"/>
  <c r="I326"/>
  <c r="J326"/>
  <c r="I328"/>
  <c r="J328"/>
  <c r="I330"/>
  <c r="J330"/>
  <c r="I332"/>
  <c r="J332"/>
  <c r="I333"/>
  <c r="J333"/>
  <c r="I335"/>
  <c r="J335"/>
  <c r="I337"/>
  <c r="J337"/>
  <c r="I339"/>
  <c r="J339"/>
  <c r="I343"/>
  <c r="J343"/>
  <c r="I345"/>
  <c r="J345"/>
  <c r="I347"/>
  <c r="J347"/>
  <c r="I349"/>
  <c r="J349"/>
  <c r="I351"/>
  <c r="J351"/>
  <c r="I353"/>
  <c r="J353"/>
  <c r="I355"/>
  <c r="J355"/>
  <c r="I356"/>
  <c r="J356"/>
  <c r="I357"/>
  <c r="J357"/>
  <c r="I359"/>
  <c r="J359"/>
  <c r="I362"/>
  <c r="J362"/>
  <c r="I366"/>
  <c r="J366"/>
  <c r="I370"/>
  <c r="J370"/>
  <c r="I372"/>
  <c r="J372"/>
  <c r="I375"/>
  <c r="J375"/>
  <c r="I377"/>
  <c r="J377"/>
  <c r="I380"/>
  <c r="J380"/>
  <c r="I382"/>
  <c r="J382"/>
  <c r="I384"/>
  <c r="J384"/>
  <c r="I387"/>
  <c r="J387"/>
  <c r="I389"/>
  <c r="J389"/>
  <c r="I391"/>
  <c r="J391"/>
  <c r="I393"/>
  <c r="J393"/>
  <c r="I397"/>
  <c r="J397"/>
  <c r="I398"/>
  <c r="J398"/>
  <c r="I400"/>
  <c r="J400"/>
  <c r="I402"/>
  <c r="J402"/>
  <c r="I405"/>
  <c r="J405"/>
  <c r="I409"/>
  <c r="J409"/>
  <c r="I410"/>
  <c r="J410"/>
  <c r="I416"/>
  <c r="J416"/>
  <c r="I417"/>
  <c r="J417"/>
  <c r="I418"/>
  <c r="J418"/>
  <c r="I419"/>
  <c r="J419"/>
  <c r="I422"/>
  <c r="J422"/>
  <c r="I423"/>
  <c r="J423"/>
  <c r="I424"/>
  <c r="J424"/>
  <c r="I426"/>
  <c r="J426"/>
  <c r="I428"/>
  <c r="J428"/>
  <c r="I429"/>
  <c r="J429"/>
  <c r="I431"/>
  <c r="J431"/>
  <c r="I433"/>
  <c r="J433"/>
  <c r="I436"/>
  <c r="J436"/>
  <c r="I438"/>
  <c r="J438"/>
  <c r="I440"/>
  <c r="J440"/>
  <c r="I443"/>
  <c r="J443"/>
  <c r="I445"/>
  <c r="J445"/>
  <c r="I447"/>
  <c r="J447"/>
  <c r="I449"/>
  <c r="J449"/>
  <c r="I451"/>
  <c r="J451"/>
  <c r="I452"/>
  <c r="J452"/>
  <c r="I454"/>
  <c r="J454"/>
  <c r="I456"/>
  <c r="J456"/>
  <c r="I458"/>
  <c r="J458"/>
  <c r="I460"/>
  <c r="J460"/>
  <c r="I464"/>
  <c r="J464"/>
  <c r="I468"/>
  <c r="J468"/>
  <c r="I470"/>
  <c r="J470"/>
  <c r="I472"/>
  <c r="J472"/>
  <c r="I473"/>
  <c r="J473"/>
  <c r="I476"/>
  <c r="J476"/>
  <c r="I480"/>
  <c r="J480"/>
  <c r="I482"/>
  <c r="J482"/>
  <c r="I484"/>
  <c r="J484"/>
  <c r="I487"/>
  <c r="J487"/>
  <c r="I488"/>
  <c r="J488"/>
  <c r="I490"/>
  <c r="J490"/>
  <c r="I492"/>
  <c r="J492"/>
  <c r="I494"/>
  <c r="J494"/>
  <c r="I496"/>
  <c r="J496"/>
  <c r="I497"/>
  <c r="J497"/>
  <c r="I499"/>
  <c r="J499"/>
  <c r="I500"/>
  <c r="J500"/>
  <c r="I503"/>
  <c r="J503"/>
  <c r="I507"/>
  <c r="J507"/>
  <c r="I508"/>
  <c r="J508"/>
  <c r="I510"/>
  <c r="J510"/>
  <c r="I512"/>
  <c r="J512"/>
  <c r="I514"/>
  <c r="J514"/>
  <c r="I516"/>
  <c r="J516"/>
  <c r="I518"/>
  <c r="J518"/>
  <c r="I520"/>
  <c r="J520"/>
  <c r="I521"/>
  <c r="J521"/>
  <c r="I523"/>
  <c r="J523"/>
  <c r="I525"/>
  <c r="J525"/>
  <c r="I527"/>
  <c r="J527"/>
  <c r="I529"/>
  <c r="J529"/>
  <c r="I531"/>
  <c r="J531"/>
  <c r="I533"/>
  <c r="J533"/>
  <c r="I535"/>
  <c r="J535"/>
  <c r="I537"/>
  <c r="J537"/>
  <c r="I539"/>
  <c r="J539"/>
  <c r="I541"/>
  <c r="J541"/>
  <c r="I544"/>
  <c r="J544"/>
  <c r="I546"/>
  <c r="J546"/>
  <c r="I548"/>
  <c r="J548"/>
  <c r="I550"/>
  <c r="J550"/>
  <c r="I552"/>
  <c r="J552"/>
  <c r="I554"/>
  <c r="J554"/>
  <c r="I558"/>
  <c r="J558"/>
  <c r="I562"/>
  <c r="J562"/>
  <c r="I564"/>
  <c r="J564"/>
  <c r="I566"/>
  <c r="J566"/>
  <c r="I568"/>
  <c r="J568"/>
  <c r="I571"/>
  <c r="J571"/>
  <c r="I573"/>
  <c r="J573"/>
  <c r="I576"/>
  <c r="J576"/>
  <c r="I579"/>
  <c r="J579"/>
  <c r="I583"/>
  <c r="J583"/>
  <c r="I585"/>
  <c r="J585"/>
  <c r="I589"/>
  <c r="J589"/>
  <c r="I591"/>
  <c r="J591"/>
  <c r="I594"/>
  <c r="J594"/>
  <c r="I596"/>
  <c r="J596"/>
  <c r="I598"/>
  <c r="J598"/>
  <c r="I600"/>
  <c r="J600"/>
  <c r="I605"/>
  <c r="J605"/>
  <c r="I609"/>
  <c r="J609"/>
  <c r="I611"/>
  <c r="J611"/>
  <c r="I613"/>
  <c r="J613"/>
  <c r="I615"/>
  <c r="J615"/>
  <c r="I618"/>
  <c r="J618"/>
  <c r="I621"/>
  <c r="J621"/>
  <c r="I623"/>
  <c r="J623"/>
  <c r="I625"/>
  <c r="J625"/>
  <c r="I629"/>
  <c r="J629"/>
  <c r="I631"/>
  <c r="J631"/>
  <c r="I635"/>
  <c r="J635"/>
  <c r="I639"/>
  <c r="J639"/>
  <c r="I641"/>
  <c r="J641"/>
  <c r="I642"/>
  <c r="J642"/>
  <c r="I643"/>
  <c r="J643"/>
  <c r="I645"/>
  <c r="J645"/>
  <c r="I647"/>
  <c r="J647"/>
  <c r="I648"/>
  <c r="J648"/>
  <c r="I650"/>
  <c r="J650"/>
  <c r="I652"/>
  <c r="J652"/>
  <c r="I654"/>
  <c r="J654"/>
  <c r="I656"/>
  <c r="J656"/>
  <c r="I657"/>
  <c r="J657"/>
  <c r="I659"/>
  <c r="J659"/>
  <c r="I661"/>
  <c r="J661"/>
  <c r="I663"/>
  <c r="J663"/>
  <c r="I666"/>
  <c r="J666"/>
  <c r="I669"/>
  <c r="J669"/>
  <c r="I674"/>
  <c r="J674"/>
  <c r="I678"/>
  <c r="J678"/>
  <c r="I680"/>
  <c r="J680"/>
  <c r="I682"/>
  <c r="J682"/>
  <c r="I684"/>
  <c r="J684"/>
  <c r="I685"/>
  <c r="J685"/>
  <c r="I687"/>
  <c r="J687"/>
  <c r="I689"/>
  <c r="J689"/>
  <c r="I691"/>
  <c r="J691"/>
  <c r="I694"/>
  <c r="J694"/>
  <c r="I697"/>
  <c r="J697"/>
  <c r="I702"/>
  <c r="J702"/>
  <c r="I704"/>
  <c r="J704"/>
  <c r="I707"/>
  <c r="J707"/>
  <c r="I711"/>
  <c r="J711"/>
  <c r="I713"/>
  <c r="J713"/>
  <c r="I715"/>
  <c r="J715"/>
  <c r="I717"/>
  <c r="J717"/>
  <c r="I719"/>
  <c r="J719"/>
  <c r="I721"/>
  <c r="J721"/>
  <c r="I723"/>
  <c r="J723"/>
  <c r="I726"/>
  <c r="J726"/>
  <c r="I728"/>
  <c r="J728"/>
  <c r="I733"/>
  <c r="J733"/>
  <c r="I735"/>
  <c r="J735"/>
  <c r="I738"/>
  <c r="J738"/>
  <c r="I741"/>
  <c r="J741"/>
  <c r="I743"/>
  <c r="J743"/>
  <c r="I745"/>
  <c r="J745"/>
  <c r="I747"/>
  <c r="J747"/>
  <c r="I751"/>
  <c r="J751"/>
  <c r="I753"/>
  <c r="J753"/>
  <c r="I755"/>
  <c r="J755"/>
  <c r="I759"/>
  <c r="J759"/>
  <c r="I762"/>
  <c r="J762"/>
  <c r="I764"/>
  <c r="J764"/>
  <c r="I766"/>
  <c r="J766"/>
  <c r="I768"/>
  <c r="J768"/>
  <c r="I769"/>
  <c r="J769"/>
  <c r="I771"/>
  <c r="J771"/>
  <c r="I773"/>
  <c r="J773"/>
  <c r="I775"/>
  <c r="J775"/>
  <c r="I777"/>
  <c r="J777"/>
  <c r="I778"/>
  <c r="J778"/>
  <c r="I780"/>
  <c r="J780"/>
  <c r="I782"/>
  <c r="J782"/>
  <c r="I784"/>
  <c r="J784"/>
  <c r="I786"/>
  <c r="J786"/>
  <c r="I788"/>
  <c r="J788"/>
  <c r="I790"/>
  <c r="J790"/>
  <c r="I792"/>
  <c r="J792"/>
  <c r="I794"/>
  <c r="J794"/>
  <c r="I796"/>
  <c r="J796"/>
  <c r="I798"/>
  <c r="J798"/>
  <c r="I800"/>
  <c r="J800"/>
  <c r="I802"/>
  <c r="J802"/>
  <c r="I804"/>
  <c r="J804"/>
  <c r="I806"/>
  <c r="J806"/>
  <c r="I808"/>
  <c r="J808"/>
  <c r="I811"/>
  <c r="J811"/>
  <c r="I813"/>
  <c r="J813"/>
  <c r="I817"/>
  <c r="J817"/>
  <c r="I820"/>
  <c r="J820"/>
  <c r="I822"/>
  <c r="J822"/>
  <c r="I824"/>
  <c r="J824"/>
  <c r="I826"/>
  <c r="J826"/>
  <c r="I828"/>
  <c r="J828"/>
  <c r="I830"/>
  <c r="J830"/>
  <c r="I832"/>
  <c r="J832"/>
  <c r="I834"/>
  <c r="J834"/>
  <c r="I836"/>
  <c r="J836"/>
  <c r="I840"/>
  <c r="J840"/>
  <c r="I843"/>
  <c r="J843"/>
  <c r="I848"/>
  <c r="J848"/>
  <c r="I851"/>
  <c r="J851"/>
  <c r="I855"/>
  <c r="J855"/>
  <c r="I857"/>
  <c r="J857"/>
  <c r="I859"/>
  <c r="J859"/>
  <c r="I861"/>
  <c r="J861"/>
  <c r="I864"/>
  <c r="J864"/>
  <c r="I866"/>
  <c r="J866"/>
  <c r="I869"/>
  <c r="J869"/>
  <c r="I871"/>
  <c r="J871"/>
  <c r="I873"/>
  <c r="J873"/>
  <c r="I875"/>
  <c r="J875"/>
  <c r="I877"/>
  <c r="J877"/>
  <c r="I879"/>
  <c r="J879"/>
  <c r="I882"/>
  <c r="J882"/>
  <c r="I884"/>
  <c r="J884"/>
  <c r="I886"/>
  <c r="J886"/>
  <c r="G885"/>
  <c r="G883"/>
  <c r="G881"/>
  <c r="G880" s="1"/>
  <c r="G878"/>
  <c r="G876"/>
  <c r="G874"/>
  <c r="G872"/>
  <c r="G870"/>
  <c r="G868"/>
  <c r="G865"/>
  <c r="G863"/>
  <c r="G860"/>
  <c r="G858"/>
  <c r="G856"/>
  <c r="G854"/>
  <c r="G850"/>
  <c r="G849" s="1"/>
  <c r="G847"/>
  <c r="G842"/>
  <c r="G841" s="1"/>
  <c r="G839"/>
  <c r="G838" s="1"/>
  <c r="G837" s="1"/>
  <c r="G835"/>
  <c r="G833"/>
  <c r="G831"/>
  <c r="G829"/>
  <c r="G827"/>
  <c r="G825"/>
  <c r="G823"/>
  <c r="G821"/>
  <c r="G819"/>
  <c r="G816"/>
  <c r="G815" s="1"/>
  <c r="G814" s="1"/>
  <c r="G812"/>
  <c r="G810"/>
  <c r="G807"/>
  <c r="G805"/>
  <c r="G803"/>
  <c r="G801"/>
  <c r="G799"/>
  <c r="G797"/>
  <c r="G795"/>
  <c r="G793"/>
  <c r="G791"/>
  <c r="G789"/>
  <c r="G787"/>
  <c r="G785"/>
  <c r="G783"/>
  <c r="G781"/>
  <c r="G779"/>
  <c r="G776"/>
  <c r="G774"/>
  <c r="G772"/>
  <c r="G770"/>
  <c r="G767"/>
  <c r="G765"/>
  <c r="G763"/>
  <c r="G761"/>
  <c r="G758"/>
  <c r="G757"/>
  <c r="G756" s="1"/>
  <c r="G754"/>
  <c r="G752"/>
  <c r="G750"/>
  <c r="G746"/>
  <c r="G744" s="1"/>
  <c r="G742"/>
  <c r="G740"/>
  <c r="G737"/>
  <c r="G736" s="1"/>
  <c r="G734"/>
  <c r="G732"/>
  <c r="G727"/>
  <c r="G725"/>
  <c r="G724" s="1"/>
  <c r="G722"/>
  <c r="G720"/>
  <c r="G718"/>
  <c r="G716"/>
  <c r="G714"/>
  <c r="G712"/>
  <c r="G710"/>
  <c r="G706"/>
  <c r="G705" s="1"/>
  <c r="G700" s="1"/>
  <c r="G699" s="1"/>
  <c r="G703"/>
  <c r="G701"/>
  <c r="G696"/>
  <c r="G695"/>
  <c r="G693"/>
  <c r="G692" s="1"/>
  <c r="G690"/>
  <c r="G688"/>
  <c r="G686"/>
  <c r="G683"/>
  <c r="G681"/>
  <c r="G679"/>
  <c r="G677"/>
  <c r="G673"/>
  <c r="G672" s="1"/>
  <c r="G671" s="1"/>
  <c r="G668"/>
  <c r="G667" s="1"/>
  <c r="G665"/>
  <c r="G664" s="1"/>
  <c r="G662"/>
  <c r="G660"/>
  <c r="G658"/>
  <c r="G655"/>
  <c r="G653"/>
  <c r="G651"/>
  <c r="G649"/>
  <c r="G646"/>
  <c r="G644"/>
  <c r="G640"/>
  <c r="G638"/>
  <c r="G634"/>
  <c r="G633" s="1"/>
  <c r="G632" s="1"/>
  <c r="G630"/>
  <c r="G628"/>
  <c r="G624"/>
  <c r="G622"/>
  <c r="G620"/>
  <c r="G619" s="1"/>
  <c r="G617"/>
  <c r="G616" s="1"/>
  <c r="G614"/>
  <c r="G612"/>
  <c r="G610"/>
  <c r="G608"/>
  <c r="G604"/>
  <c r="G603" s="1"/>
  <c r="G602" s="1"/>
  <c r="G601" s="1"/>
  <c r="G599"/>
  <c r="G597"/>
  <c r="G595"/>
  <c r="G593"/>
  <c r="G590"/>
  <c r="G588"/>
  <c r="G584"/>
  <c r="G582"/>
  <c r="G578"/>
  <c r="G577" s="1"/>
  <c r="G575"/>
  <c r="G574" s="1"/>
  <c r="G572"/>
  <c r="G570"/>
  <c r="G567"/>
  <c r="G565"/>
  <c r="G563"/>
  <c r="G561"/>
  <c r="G557"/>
  <c r="G556" s="1"/>
  <c r="G555" s="1"/>
  <c r="G553"/>
  <c r="G551"/>
  <c r="G549"/>
  <c r="G547"/>
  <c r="G545"/>
  <c r="G543"/>
  <c r="G540"/>
  <c r="G538"/>
  <c r="G536"/>
  <c r="G534"/>
  <c r="G532"/>
  <c r="G530"/>
  <c r="G528"/>
  <c r="G526"/>
  <c r="G524"/>
  <c r="G522"/>
  <c r="G519"/>
  <c r="G517"/>
  <c r="G515"/>
  <c r="G513"/>
  <c r="G511"/>
  <c r="G509"/>
  <c r="G506"/>
  <c r="G502"/>
  <c r="G501" s="1"/>
  <c r="G498"/>
  <c r="G495"/>
  <c r="G493"/>
  <c r="G491"/>
  <c r="G489"/>
  <c r="G486"/>
  <c r="G483"/>
  <c r="G481"/>
  <c r="G479"/>
  <c r="G475"/>
  <c r="G474" s="1"/>
  <c r="G471"/>
  <c r="G469"/>
  <c r="G463"/>
  <c r="G462" s="1"/>
  <c r="G461" s="1"/>
  <c r="G459"/>
  <c r="G457"/>
  <c r="G455"/>
  <c r="G453"/>
  <c r="G450"/>
  <c r="G448"/>
  <c r="G446"/>
  <c r="G444"/>
  <c r="G442"/>
  <c r="G439"/>
  <c r="G437"/>
  <c r="G435"/>
  <c r="G434" s="1"/>
  <c r="G432"/>
  <c r="G430"/>
  <c r="G427"/>
  <c r="G425"/>
  <c r="G421"/>
  <c r="G415"/>
  <c r="G414" s="1"/>
  <c r="G408"/>
  <c r="G407" s="1"/>
  <c r="G406" s="1"/>
  <c r="G404"/>
  <c r="G403" s="1"/>
  <c r="G401"/>
  <c r="G399"/>
  <c r="G396"/>
  <c r="G392"/>
  <c r="G390"/>
  <c r="G388"/>
  <c r="G386"/>
  <c r="G383"/>
  <c r="G381"/>
  <c r="G379"/>
  <c r="G376"/>
  <c r="G374"/>
  <c r="G371"/>
  <c r="G369"/>
  <c r="G368" s="1"/>
  <c r="G365"/>
  <c r="G364" s="1"/>
  <c r="G363" s="1"/>
  <c r="G361"/>
  <c r="G360" s="1"/>
  <c r="G358"/>
  <c r="G354"/>
  <c r="G352"/>
  <c r="G350"/>
  <c r="G348"/>
  <c r="G346"/>
  <c r="G344"/>
  <c r="G342"/>
  <c r="G338"/>
  <c r="G336"/>
  <c r="G334"/>
  <c r="G331"/>
  <c r="G329"/>
  <c r="G327"/>
  <c r="G325"/>
  <c r="G323"/>
  <c r="G320"/>
  <c r="G318"/>
  <c r="G316"/>
  <c r="G313"/>
  <c r="G310"/>
  <c r="G308"/>
  <c r="G307" s="1"/>
  <c r="G304"/>
  <c r="G302"/>
  <c r="G301" s="1"/>
  <c r="G299"/>
  <c r="G297"/>
  <c r="G295"/>
  <c r="G293"/>
  <c r="G290"/>
  <c r="G288"/>
  <c r="G284"/>
  <c r="G281"/>
  <c r="G280" s="1"/>
  <c r="G278"/>
  <c r="G276"/>
  <c r="G273"/>
  <c r="G271"/>
  <c r="G269"/>
  <c r="G266"/>
  <c r="G264"/>
  <c r="G262"/>
  <c r="G260"/>
  <c r="G257"/>
  <c r="G255"/>
  <c r="G253"/>
  <c r="G251"/>
  <c r="G249"/>
  <c r="G247"/>
  <c r="G244"/>
  <c r="G242"/>
  <c r="G240"/>
  <c r="G238"/>
  <c r="G236"/>
  <c r="G234"/>
  <c r="G232"/>
  <c r="G230"/>
  <c r="G228"/>
  <c r="G226"/>
  <c r="G224"/>
  <c r="G221"/>
  <c r="G220" s="1"/>
  <c r="G218"/>
  <c r="G215"/>
  <c r="G213"/>
  <c r="G211"/>
  <c r="G209"/>
  <c r="G207"/>
  <c r="G206" s="1"/>
  <c r="G204"/>
  <c r="G202"/>
  <c r="G196"/>
  <c r="G194"/>
  <c r="G192"/>
  <c r="G190"/>
  <c r="G188"/>
  <c r="G186"/>
  <c r="G184"/>
  <c r="G181"/>
  <c r="G179"/>
  <c r="G175"/>
  <c r="G173"/>
  <c r="G171"/>
  <c r="G168"/>
  <c r="G166"/>
  <c r="G164"/>
  <c r="G162"/>
  <c r="G159"/>
  <c r="G156"/>
  <c r="G154"/>
  <c r="G152"/>
  <c r="G150"/>
  <c r="G147"/>
  <c r="G145"/>
  <c r="G142"/>
  <c r="G140"/>
  <c r="G136"/>
  <c r="G134"/>
  <c r="G131"/>
  <c r="G130" s="1"/>
  <c r="G128"/>
  <c r="G126"/>
  <c r="G123"/>
  <c r="G121"/>
  <c r="G116"/>
  <c r="G114"/>
  <c r="G111"/>
  <c r="G109"/>
  <c r="G107"/>
  <c r="G105"/>
  <c r="G102"/>
  <c r="G100"/>
  <c r="G96"/>
  <c r="G94"/>
  <c r="G92"/>
  <c r="G89"/>
  <c r="G87"/>
  <c r="G85"/>
  <c r="G82"/>
  <c r="G79"/>
  <c r="G77"/>
  <c r="G75"/>
  <c r="G71"/>
  <c r="G69"/>
  <c r="G67"/>
  <c r="G65"/>
  <c r="G62"/>
  <c r="G61" s="1"/>
  <c r="G59"/>
  <c r="G58" s="1"/>
  <c r="G55"/>
  <c r="G54" s="1"/>
  <c r="G52"/>
  <c r="G50"/>
  <c r="G48"/>
  <c r="G42"/>
  <c r="G41" s="1"/>
  <c r="G37"/>
  <c r="G35"/>
  <c r="G33"/>
  <c r="G29"/>
  <c r="G24"/>
  <c r="G20"/>
  <c r="G18"/>
  <c r="G14"/>
  <c r="G13" s="1"/>
  <c r="H688"/>
  <c r="J688" s="1"/>
  <c r="H686"/>
  <c r="H801"/>
  <c r="F400" i="5"/>
  <c r="F399" s="1"/>
  <c r="H297" i="4"/>
  <c r="I297" s="1"/>
  <c r="H325"/>
  <c r="J325" s="1"/>
  <c r="H323"/>
  <c r="J323" s="1"/>
  <c r="H147"/>
  <c r="D327" i="6"/>
  <c r="H540" i="4"/>
  <c r="I540" s="1"/>
  <c r="H483"/>
  <c r="J483" s="1"/>
  <c r="F293" i="5"/>
  <c r="F292" s="1"/>
  <c r="H528" i="4"/>
  <c r="I528" s="1"/>
  <c r="O105"/>
  <c r="N105"/>
  <c r="M105"/>
  <c r="L105"/>
  <c r="K105"/>
  <c r="H105"/>
  <c r="H100"/>
  <c r="I100" s="1"/>
  <c r="K100"/>
  <c r="L100"/>
  <c r="M100"/>
  <c r="N100"/>
  <c r="O100"/>
  <c r="D177" i="6"/>
  <c r="D176" s="1"/>
  <c r="M344" i="4"/>
  <c r="L344"/>
  <c r="K344"/>
  <c r="H344"/>
  <c r="J344" s="1"/>
  <c r="D107" i="6"/>
  <c r="M304" i="4"/>
  <c r="L304"/>
  <c r="K304"/>
  <c r="H304"/>
  <c r="I304" s="1"/>
  <c r="F371" i="5"/>
  <c r="F370" s="1"/>
  <c r="M290" i="4"/>
  <c r="L290"/>
  <c r="K290"/>
  <c r="H290"/>
  <c r="M251"/>
  <c r="L251"/>
  <c r="K251"/>
  <c r="H251"/>
  <c r="H247"/>
  <c r="K247"/>
  <c r="L247"/>
  <c r="M247"/>
  <c r="G113" i="5" l="1"/>
  <c r="G91"/>
  <c r="G110"/>
  <c r="G101"/>
  <c r="G130"/>
  <c r="G395" i="4"/>
  <c r="G394" s="1"/>
  <c r="G739"/>
  <c r="G327" i="6"/>
  <c r="E73"/>
  <c r="E72" s="1"/>
  <c r="J247" i="4"/>
  <c r="I247"/>
  <c r="E274" i="6"/>
  <c r="E360"/>
  <c r="E438"/>
  <c r="E455"/>
  <c r="E291"/>
  <c r="E394"/>
  <c r="E530"/>
  <c r="D106"/>
  <c r="F106" s="1"/>
  <c r="G107"/>
  <c r="J105" i="4"/>
  <c r="I105"/>
  <c r="E79" i="6"/>
  <c r="E85"/>
  <c r="E93"/>
  <c r="E102"/>
  <c r="E114"/>
  <c r="E122"/>
  <c r="E155"/>
  <c r="E163"/>
  <c r="E180"/>
  <c r="E202"/>
  <c r="E217"/>
  <c r="E258"/>
  <c r="E408"/>
  <c r="E541"/>
  <c r="E549"/>
  <c r="G287" i="4"/>
  <c r="G306"/>
  <c r="J528"/>
  <c r="I323"/>
  <c r="J801"/>
  <c r="G17"/>
  <c r="G560"/>
  <c r="G592"/>
  <c r="G94" i="5"/>
  <c r="G177" i="6"/>
  <c r="E396"/>
  <c r="E523"/>
  <c r="E112"/>
  <c r="E120"/>
  <c r="E130"/>
  <c r="E256"/>
  <c r="E432"/>
  <c r="E448"/>
  <c r="E457"/>
  <c r="G183" i="4"/>
  <c r="G441"/>
  <c r="G760"/>
  <c r="J251"/>
  <c r="J290"/>
  <c r="G149"/>
  <c r="I344"/>
  <c r="J100"/>
  <c r="G106" i="6"/>
  <c r="E16"/>
  <c r="E24"/>
  <c r="E32"/>
  <c r="E47"/>
  <c r="E136"/>
  <c r="E167"/>
  <c r="E176"/>
  <c r="F177"/>
  <c r="E284"/>
  <c r="E297"/>
  <c r="E313"/>
  <c r="E322"/>
  <c r="E331"/>
  <c r="E345"/>
  <c r="E402"/>
  <c r="E425"/>
  <c r="E444"/>
  <c r="E469"/>
  <c r="E476"/>
  <c r="E484"/>
  <c r="E521"/>
  <c r="E547"/>
  <c r="E555"/>
  <c r="G121" i="5"/>
  <c r="E14" i="6"/>
  <c r="E22"/>
  <c r="E30"/>
  <c r="E38"/>
  <c r="E45"/>
  <c r="E81"/>
  <c r="E87"/>
  <c r="E95"/>
  <c r="E142"/>
  <c r="E157"/>
  <c r="E174"/>
  <c r="E228"/>
  <c r="E251"/>
  <c r="E295"/>
  <c r="E303"/>
  <c r="E319"/>
  <c r="E329"/>
  <c r="E326" s="1"/>
  <c r="E371"/>
  <c r="E442"/>
  <c r="E482"/>
  <c r="E498"/>
  <c r="G106" i="5"/>
  <c r="E58" i="6"/>
  <c r="E69"/>
  <c r="E77"/>
  <c r="E126"/>
  <c r="E133"/>
  <c r="E159"/>
  <c r="E165"/>
  <c r="E178"/>
  <c r="E171" s="1"/>
  <c r="E230"/>
  <c r="E240"/>
  <c r="E234" s="1"/>
  <c r="E248"/>
  <c r="E260"/>
  <c r="E281"/>
  <c r="E348"/>
  <c r="E355"/>
  <c r="E387"/>
  <c r="E381" s="1"/>
  <c r="E398"/>
  <c r="E446"/>
  <c r="E479"/>
  <c r="F107"/>
  <c r="E225"/>
  <c r="E266"/>
  <c r="E278"/>
  <c r="E338"/>
  <c r="E405"/>
  <c r="E518"/>
  <c r="G98"/>
  <c r="E154"/>
  <c r="E205"/>
  <c r="E310"/>
  <c r="E370"/>
  <c r="E418"/>
  <c r="E472"/>
  <c r="G676" i="4"/>
  <c r="G675" s="1"/>
  <c r="G670" s="1"/>
  <c r="I686"/>
  <c r="J686"/>
  <c r="G818"/>
  <c r="I483"/>
  <c r="J540"/>
  <c r="I688"/>
  <c r="I801"/>
  <c r="G385"/>
  <c r="I325"/>
  <c r="J304"/>
  <c r="J297"/>
  <c r="G292"/>
  <c r="I290"/>
  <c r="I251"/>
  <c r="I147"/>
  <c r="J147"/>
  <c r="G64"/>
  <c r="G133"/>
  <c r="G201"/>
  <c r="G485"/>
  <c r="G607"/>
  <c r="G606" s="1"/>
  <c r="G627"/>
  <c r="G178"/>
  <c r="G177" s="1"/>
  <c r="G158" s="1"/>
  <c r="G47"/>
  <c r="G120"/>
  <c r="G119" s="1"/>
  <c r="G139"/>
  <c r="G275"/>
  <c r="G378"/>
  <c r="G373" s="1"/>
  <c r="G367" s="1"/>
  <c r="G420"/>
  <c r="G413" s="1"/>
  <c r="G478"/>
  <c r="G542"/>
  <c r="G569"/>
  <c r="G559" s="1"/>
  <c r="G581"/>
  <c r="G580" s="1"/>
  <c r="G709"/>
  <c r="G809"/>
  <c r="G846"/>
  <c r="G845" s="1"/>
  <c r="G867"/>
  <c r="G341"/>
  <c r="G340" s="1"/>
  <c r="G144"/>
  <c r="G505"/>
  <c r="G587"/>
  <c r="G268"/>
  <c r="G223" s="1"/>
  <c r="G312"/>
  <c r="G637"/>
  <c r="G636" s="1"/>
  <c r="G853"/>
  <c r="G862"/>
  <c r="G23"/>
  <c r="G731"/>
  <c r="G730" s="1"/>
  <c r="G708"/>
  <c r="G698" s="1"/>
  <c r="G749"/>
  <c r="G467"/>
  <c r="G466" s="1"/>
  <c r="G465" s="1"/>
  <c r="D98" i="6"/>
  <c r="F182" i="5"/>
  <c r="D46" i="6"/>
  <c r="D324"/>
  <c r="F487" i="5"/>
  <c r="F486" s="1"/>
  <c r="F545"/>
  <c r="F544" s="1"/>
  <c r="D160" i="6"/>
  <c r="F485" i="5"/>
  <c r="F484" s="1"/>
  <c r="D158" i="6"/>
  <c r="D157" s="1"/>
  <c r="D406"/>
  <c r="F406" s="1"/>
  <c r="F181" i="5"/>
  <c r="F334"/>
  <c r="F333" s="1"/>
  <c r="D48" i="6"/>
  <c r="D47" s="1"/>
  <c r="F437" i="5"/>
  <c r="F436" s="1"/>
  <c r="F547"/>
  <c r="F546" s="1"/>
  <c r="D270" i="6"/>
  <c r="D73"/>
  <c r="D72" s="1"/>
  <c r="D407"/>
  <c r="G407" s="1"/>
  <c r="D296"/>
  <c r="G296" s="1"/>
  <c r="F527" i="5"/>
  <c r="F526" s="1"/>
  <c r="D534" i="6"/>
  <c r="F534" s="1"/>
  <c r="F142" i="5"/>
  <c r="F141" s="1"/>
  <c r="F450"/>
  <c r="F449" s="1"/>
  <c r="D21" i="6"/>
  <c r="F21" s="1"/>
  <c r="K171" i="4"/>
  <c r="L171"/>
  <c r="M171"/>
  <c r="N171"/>
  <c r="O171"/>
  <c r="H171"/>
  <c r="O614"/>
  <c r="N614"/>
  <c r="M614"/>
  <c r="L614"/>
  <c r="K614"/>
  <c r="H614"/>
  <c r="G200" l="1"/>
  <c r="F48" i="6"/>
  <c r="G12" i="4"/>
  <c r="F73" i="6"/>
  <c r="G534"/>
  <c r="F158"/>
  <c r="E245"/>
  <c r="E244" s="1"/>
  <c r="F407"/>
  <c r="E325"/>
  <c r="E380"/>
  <c r="D159"/>
  <c r="F160"/>
  <c r="E125"/>
  <c r="E141"/>
  <c r="G72"/>
  <c r="F72"/>
  <c r="G176"/>
  <c r="F176"/>
  <c r="D323"/>
  <c r="F324"/>
  <c r="E417"/>
  <c r="E233"/>
  <c r="E101"/>
  <c r="D97"/>
  <c r="F98"/>
  <c r="E471"/>
  <c r="E224"/>
  <c r="F159"/>
  <c r="G159"/>
  <c r="F157"/>
  <c r="G157"/>
  <c r="E13"/>
  <c r="F47"/>
  <c r="G47"/>
  <c r="E129"/>
  <c r="E201"/>
  <c r="E359"/>
  <c r="G586" i="4"/>
  <c r="G160" i="6"/>
  <c r="G73"/>
  <c r="G324"/>
  <c r="G406"/>
  <c r="D295"/>
  <c r="F295" s="1"/>
  <c r="F296"/>
  <c r="D45"/>
  <c r="F45" s="1"/>
  <c r="F46"/>
  <c r="E369"/>
  <c r="E424"/>
  <c r="E216"/>
  <c r="D20"/>
  <c r="G21"/>
  <c r="D269"/>
  <c r="F270"/>
  <c r="E337"/>
  <c r="E468"/>
  <c r="I171" i="4"/>
  <c r="J171"/>
  <c r="E309" i="6"/>
  <c r="E354"/>
  <c r="E431"/>
  <c r="E40"/>
  <c r="G477" i="4"/>
  <c r="G138"/>
  <c r="E454" i="6"/>
  <c r="G158"/>
  <c r="G46"/>
  <c r="G48"/>
  <c r="G270"/>
  <c r="E153"/>
  <c r="G748" i="4"/>
  <c r="G729" s="1"/>
  <c r="I614"/>
  <c r="J614"/>
  <c r="G852"/>
  <c r="G504"/>
  <c r="G412" s="1"/>
  <c r="G286"/>
  <c r="G11" s="1"/>
  <c r="F180" i="5"/>
  <c r="G626" i="4"/>
  <c r="D405" i="6"/>
  <c r="G405" s="1"/>
  <c r="F307" i="5"/>
  <c r="F306" s="1"/>
  <c r="D445" i="6"/>
  <c r="F635" i="5"/>
  <c r="F634" s="1"/>
  <c r="F209"/>
  <c r="D349" i="6"/>
  <c r="K302" i="4"/>
  <c r="K301" s="1"/>
  <c r="L302"/>
  <c r="L301" s="1"/>
  <c r="M302"/>
  <c r="M301" s="1"/>
  <c r="N302"/>
  <c r="N301" s="1"/>
  <c r="O302"/>
  <c r="O301" s="1"/>
  <c r="K342"/>
  <c r="L342"/>
  <c r="M342"/>
  <c r="N342"/>
  <c r="O342"/>
  <c r="H293"/>
  <c r="K293"/>
  <c r="L293"/>
  <c r="M293"/>
  <c r="N293"/>
  <c r="O293"/>
  <c r="F405" i="6" l="1"/>
  <c r="G295"/>
  <c r="D444"/>
  <c r="G445"/>
  <c r="F445"/>
  <c r="E12"/>
  <c r="E336"/>
  <c r="F20"/>
  <c r="G20"/>
  <c r="E358"/>
  <c r="G97"/>
  <c r="F97"/>
  <c r="E140"/>
  <c r="E353"/>
  <c r="E215"/>
  <c r="D322"/>
  <c r="G323"/>
  <c r="F323"/>
  <c r="E124"/>
  <c r="G349"/>
  <c r="F349"/>
  <c r="G269"/>
  <c r="F269"/>
  <c r="E423"/>
  <c r="E223"/>
  <c r="G45"/>
  <c r="E453"/>
  <c r="E200"/>
  <c r="G844" i="4"/>
  <c r="J293"/>
  <c r="I293"/>
  <c r="G411"/>
  <c r="G887" s="1"/>
  <c r="H342"/>
  <c r="H302"/>
  <c r="E204" i="6" l="1"/>
  <c r="F322"/>
  <c r="G322"/>
  <c r="E11"/>
  <c r="F444"/>
  <c r="G444"/>
  <c r="E243"/>
  <c r="E152"/>
  <c r="E379"/>
  <c r="J342" i="4"/>
  <c r="I342"/>
  <c r="H301"/>
  <c r="J302"/>
  <c r="I302"/>
  <c r="F448" i="5"/>
  <c r="F447" s="1"/>
  <c r="D175" i="6"/>
  <c r="F525" i="5"/>
  <c r="F524" s="1"/>
  <c r="D105" i="6"/>
  <c r="O799" i="4"/>
  <c r="N799"/>
  <c r="M799"/>
  <c r="L799"/>
  <c r="K799"/>
  <c r="H799"/>
  <c r="D104" i="6" l="1"/>
  <c r="G105"/>
  <c r="F105"/>
  <c r="D174"/>
  <c r="F175"/>
  <c r="G175"/>
  <c r="I799" i="4"/>
  <c r="J799"/>
  <c r="I301"/>
  <c r="J301"/>
  <c r="F435" i="5"/>
  <c r="F434" s="1"/>
  <c r="D96" i="6"/>
  <c r="O612" i="4"/>
  <c r="N612"/>
  <c r="M612"/>
  <c r="L612"/>
  <c r="K612"/>
  <c r="H612"/>
  <c r="F104" i="6" l="1"/>
  <c r="G104"/>
  <c r="F174"/>
  <c r="G174"/>
  <c r="D95"/>
  <c r="F96"/>
  <c r="G96"/>
  <c r="J612" i="4"/>
  <c r="I612"/>
  <c r="F633" i="5"/>
  <c r="F632" s="1"/>
  <c r="D443" i="6"/>
  <c r="O278" i="4"/>
  <c r="O275" s="1"/>
  <c r="N278"/>
  <c r="N275" s="1"/>
  <c r="M278"/>
  <c r="M275" s="1"/>
  <c r="L278"/>
  <c r="L275" s="1"/>
  <c r="K278"/>
  <c r="H278"/>
  <c r="O228"/>
  <c r="N228"/>
  <c r="M228"/>
  <c r="L228"/>
  <c r="K228"/>
  <c r="H228"/>
  <c r="F271" i="5"/>
  <c r="O226" i="4"/>
  <c r="N226"/>
  <c r="M226"/>
  <c r="L226"/>
  <c r="K226"/>
  <c r="H226"/>
  <c r="D35" i="6"/>
  <c r="H727" i="4"/>
  <c r="K727"/>
  <c r="L727"/>
  <c r="M727"/>
  <c r="N727"/>
  <c r="O727"/>
  <c r="H878"/>
  <c r="K878"/>
  <c r="L878"/>
  <c r="M878"/>
  <c r="N878"/>
  <c r="O878"/>
  <c r="H876"/>
  <c r="K876"/>
  <c r="L876"/>
  <c r="M876"/>
  <c r="N876"/>
  <c r="O876"/>
  <c r="F506" i="5"/>
  <c r="F505" s="1"/>
  <c r="D88" i="6"/>
  <c r="O825" i="4"/>
  <c r="N825"/>
  <c r="M825"/>
  <c r="L825"/>
  <c r="K825"/>
  <c r="H825"/>
  <c r="O823"/>
  <c r="N823"/>
  <c r="M823"/>
  <c r="L823"/>
  <c r="K823"/>
  <c r="H823"/>
  <c r="D185" i="6"/>
  <c r="O348" i="4"/>
  <c r="N348"/>
  <c r="M348"/>
  <c r="L348"/>
  <c r="K348"/>
  <c r="H348"/>
  <c r="F561" i="5"/>
  <c r="F560" s="1"/>
  <c r="O346" i="4"/>
  <c r="N346"/>
  <c r="M346"/>
  <c r="L346"/>
  <c r="K346"/>
  <c r="H346"/>
  <c r="H281"/>
  <c r="K281"/>
  <c r="L281"/>
  <c r="M281"/>
  <c r="N281"/>
  <c r="O281"/>
  <c r="D250" i="6"/>
  <c r="H96" i="4"/>
  <c r="K96"/>
  <c r="L96"/>
  <c r="M96"/>
  <c r="N96"/>
  <c r="O96"/>
  <c r="F107" i="5"/>
  <c r="D375" i="6"/>
  <c r="K551" i="4"/>
  <c r="H551"/>
  <c r="K188"/>
  <c r="H188"/>
  <c r="H313"/>
  <c r="K313"/>
  <c r="F482" i="5"/>
  <c r="D82" i="6"/>
  <c r="O313" i="4"/>
  <c r="N313"/>
  <c r="M313"/>
  <c r="L313"/>
  <c r="K255"/>
  <c r="H255"/>
  <c r="H14"/>
  <c r="K14"/>
  <c r="K13" s="1"/>
  <c r="L14"/>
  <c r="L13" s="1"/>
  <c r="M14"/>
  <c r="M13" s="1"/>
  <c r="N14"/>
  <c r="N13" s="1"/>
  <c r="O14"/>
  <c r="O13" s="1"/>
  <c r="F21" i="5"/>
  <c r="F631"/>
  <c r="O610" i="4"/>
  <c r="N610"/>
  <c r="M610"/>
  <c r="L610"/>
  <c r="K610"/>
  <c r="H610"/>
  <c r="H111"/>
  <c r="K111"/>
  <c r="L111"/>
  <c r="M111"/>
  <c r="N111"/>
  <c r="O111"/>
  <c r="F131" i="5"/>
  <c r="F210"/>
  <c r="H498" i="4"/>
  <c r="K498"/>
  <c r="H502"/>
  <c r="K502"/>
  <c r="K501" s="1"/>
  <c r="L502"/>
  <c r="L501" s="1"/>
  <c r="M502"/>
  <c r="M501" s="1"/>
  <c r="N502"/>
  <c r="N501" s="1"/>
  <c r="O502"/>
  <c r="O501" s="1"/>
  <c r="D261" i="6"/>
  <c r="F140" i="5"/>
  <c r="F139" s="1"/>
  <c r="O459" i="4"/>
  <c r="N459"/>
  <c r="M459"/>
  <c r="L459"/>
  <c r="K459"/>
  <c r="H459"/>
  <c r="H561"/>
  <c r="K561"/>
  <c r="L561"/>
  <c r="M561"/>
  <c r="N561"/>
  <c r="O561"/>
  <c r="O557"/>
  <c r="O556" s="1"/>
  <c r="O555" s="1"/>
  <c r="N557"/>
  <c r="N556" s="1"/>
  <c r="N555" s="1"/>
  <c r="M557"/>
  <c r="M556" s="1"/>
  <c r="M555" s="1"/>
  <c r="L557"/>
  <c r="L556" s="1"/>
  <c r="L555" s="1"/>
  <c r="K557"/>
  <c r="K556" s="1"/>
  <c r="K555" s="1"/>
  <c r="H557"/>
  <c r="O444"/>
  <c r="N444"/>
  <c r="M444"/>
  <c r="L444"/>
  <c r="K444"/>
  <c r="H444"/>
  <c r="H276"/>
  <c r="K276"/>
  <c r="H803"/>
  <c r="D427" i="6"/>
  <c r="F56" i="5"/>
  <c r="O536" i="4"/>
  <c r="N536"/>
  <c r="M536"/>
  <c r="L536"/>
  <c r="K536"/>
  <c r="H536"/>
  <c r="H519"/>
  <c r="K519"/>
  <c r="L519"/>
  <c r="M519"/>
  <c r="N519"/>
  <c r="O519"/>
  <c r="O761"/>
  <c r="O415"/>
  <c r="O414" s="1"/>
  <c r="O62"/>
  <c r="O61" s="1"/>
  <c r="D449" i="6"/>
  <c r="O630" i="4"/>
  <c r="N630"/>
  <c r="M630"/>
  <c r="L630"/>
  <c r="K630"/>
  <c r="H630"/>
  <c r="O628"/>
  <c r="N628"/>
  <c r="M628"/>
  <c r="L628"/>
  <c r="K628"/>
  <c r="H628"/>
  <c r="O453"/>
  <c r="N453"/>
  <c r="M453"/>
  <c r="L453"/>
  <c r="K453"/>
  <c r="H453"/>
  <c r="O538"/>
  <c r="N538"/>
  <c r="M538"/>
  <c r="L538"/>
  <c r="K538"/>
  <c r="H538"/>
  <c r="O479"/>
  <c r="N479"/>
  <c r="M479"/>
  <c r="L479"/>
  <c r="K479"/>
  <c r="H479"/>
  <c r="O145"/>
  <c r="O144" s="1"/>
  <c r="N145"/>
  <c r="N144" s="1"/>
  <c r="M145"/>
  <c r="M144" s="1"/>
  <c r="L145"/>
  <c r="L144" s="1"/>
  <c r="K145"/>
  <c r="K144" s="1"/>
  <c r="H145"/>
  <c r="O511"/>
  <c r="N511"/>
  <c r="M511"/>
  <c r="L511"/>
  <c r="K511"/>
  <c r="H511"/>
  <c r="O59"/>
  <c r="O58" s="1"/>
  <c r="N59"/>
  <c r="N58" s="1"/>
  <c r="M59"/>
  <c r="M58" s="1"/>
  <c r="L59"/>
  <c r="L58" s="1"/>
  <c r="K59"/>
  <c r="K58" s="1"/>
  <c r="H59"/>
  <c r="O439"/>
  <c r="N439"/>
  <c r="M439"/>
  <c r="L439"/>
  <c r="K439"/>
  <c r="H439"/>
  <c r="F629" i="5"/>
  <c r="F628" s="1"/>
  <c r="K425" i="4"/>
  <c r="F90" i="5"/>
  <c r="F89" s="1"/>
  <c r="N710" i="4"/>
  <c r="H821"/>
  <c r="K821"/>
  <c r="L821"/>
  <c r="M821"/>
  <c r="F483" i="5"/>
  <c r="O821" i="4"/>
  <c r="N821"/>
  <c r="D504" i="6"/>
  <c r="O885" i="4"/>
  <c r="N885"/>
  <c r="M885"/>
  <c r="L885"/>
  <c r="K885"/>
  <c r="H885"/>
  <c r="O883"/>
  <c r="N883"/>
  <c r="M883"/>
  <c r="L883"/>
  <c r="K883"/>
  <c r="H883"/>
  <c r="M807"/>
  <c r="L807"/>
  <c r="K807"/>
  <c r="H807"/>
  <c r="M805"/>
  <c r="L805"/>
  <c r="K805"/>
  <c r="H805"/>
  <c r="M543"/>
  <c r="L543"/>
  <c r="K543"/>
  <c r="H543"/>
  <c r="D546" i="6"/>
  <c r="O457" i="4"/>
  <c r="N457"/>
  <c r="M457"/>
  <c r="L457"/>
  <c r="K457"/>
  <c r="H457"/>
  <c r="O109"/>
  <c r="N109"/>
  <c r="M109"/>
  <c r="L109"/>
  <c r="K109"/>
  <c r="H109"/>
  <c r="O446"/>
  <c r="N446"/>
  <c r="M446"/>
  <c r="L446"/>
  <c r="K446"/>
  <c r="H446"/>
  <c r="O673"/>
  <c r="O672" s="1"/>
  <c r="O671" s="1"/>
  <c r="N673"/>
  <c r="N672" s="1"/>
  <c r="N671" s="1"/>
  <c r="M673"/>
  <c r="M672" s="1"/>
  <c r="M671" s="1"/>
  <c r="L673"/>
  <c r="L672" s="1"/>
  <c r="L671" s="1"/>
  <c r="K673"/>
  <c r="K672" s="1"/>
  <c r="K671" s="1"/>
  <c r="H673"/>
  <c r="O835"/>
  <c r="N835"/>
  <c r="M835"/>
  <c r="L835"/>
  <c r="K835"/>
  <c r="H835"/>
  <c r="O534"/>
  <c r="N534"/>
  <c r="M534"/>
  <c r="L534"/>
  <c r="K534"/>
  <c r="H534"/>
  <c r="D285" i="6"/>
  <c r="D477"/>
  <c r="O116" i="4"/>
  <c r="N116"/>
  <c r="M116"/>
  <c r="L116"/>
  <c r="K116"/>
  <c r="H116"/>
  <c r="O524"/>
  <c r="N524"/>
  <c r="M524"/>
  <c r="L524"/>
  <c r="K524"/>
  <c r="H524"/>
  <c r="O522"/>
  <c r="N522"/>
  <c r="M522"/>
  <c r="L522"/>
  <c r="K522"/>
  <c r="H522"/>
  <c r="O517"/>
  <c r="N517"/>
  <c r="M517"/>
  <c r="L517"/>
  <c r="K517"/>
  <c r="H517"/>
  <c r="H450"/>
  <c r="K450"/>
  <c r="L450"/>
  <c r="M450"/>
  <c r="N450"/>
  <c r="O450"/>
  <c r="D475" i="6"/>
  <c r="O515" i="4"/>
  <c r="N515"/>
  <c r="M515"/>
  <c r="L515"/>
  <c r="K515"/>
  <c r="H515"/>
  <c r="D512" i="6"/>
  <c r="H570" i="4"/>
  <c r="K570"/>
  <c r="L570"/>
  <c r="M570"/>
  <c r="N570"/>
  <c r="O570"/>
  <c r="O230"/>
  <c r="N230"/>
  <c r="M230"/>
  <c r="L230"/>
  <c r="K230"/>
  <c r="H230"/>
  <c r="H582"/>
  <c r="K582"/>
  <c r="L582"/>
  <c r="M582"/>
  <c r="N582"/>
  <c r="O582"/>
  <c r="O572"/>
  <c r="N572"/>
  <c r="M572"/>
  <c r="L572"/>
  <c r="K572"/>
  <c r="H572"/>
  <c r="O584"/>
  <c r="N584"/>
  <c r="M584"/>
  <c r="L584"/>
  <c r="K584"/>
  <c r="H584"/>
  <c r="O578"/>
  <c r="O577" s="1"/>
  <c r="N578"/>
  <c r="N577" s="1"/>
  <c r="M578"/>
  <c r="M577" s="1"/>
  <c r="L578"/>
  <c r="L577" s="1"/>
  <c r="K578"/>
  <c r="K577" s="1"/>
  <c r="H578"/>
  <c r="O575"/>
  <c r="O574" s="1"/>
  <c r="N575"/>
  <c r="N574" s="1"/>
  <c r="M575"/>
  <c r="M574" s="1"/>
  <c r="L575"/>
  <c r="L574" s="1"/>
  <c r="K575"/>
  <c r="K574" s="1"/>
  <c r="H575"/>
  <c r="D298" i="6"/>
  <c r="O530" i="4"/>
  <c r="N530"/>
  <c r="M530"/>
  <c r="L530"/>
  <c r="K530"/>
  <c r="H530"/>
  <c r="D294" i="6"/>
  <c r="O526" i="4"/>
  <c r="N526"/>
  <c r="M526"/>
  <c r="L526"/>
  <c r="K526"/>
  <c r="H526"/>
  <c r="O513"/>
  <c r="N513"/>
  <c r="M513"/>
  <c r="L513"/>
  <c r="K513"/>
  <c r="H513"/>
  <c r="O234"/>
  <c r="N234"/>
  <c r="M234"/>
  <c r="L234"/>
  <c r="K234"/>
  <c r="H234"/>
  <c r="O232"/>
  <c r="N232"/>
  <c r="M232"/>
  <c r="L232"/>
  <c r="K232"/>
  <c r="H232"/>
  <c r="D279" i="6"/>
  <c r="H224" i="4"/>
  <c r="K224"/>
  <c r="L224"/>
  <c r="M224"/>
  <c r="N224"/>
  <c r="O224"/>
  <c r="H242"/>
  <c r="H442"/>
  <c r="K442"/>
  <c r="L442"/>
  <c r="M442"/>
  <c r="N442"/>
  <c r="O442"/>
  <c r="H82"/>
  <c r="K82"/>
  <c r="L82"/>
  <c r="M82"/>
  <c r="N82"/>
  <c r="O82"/>
  <c r="F427" i="5"/>
  <c r="F426" s="1"/>
  <c r="O791" i="4"/>
  <c r="N791"/>
  <c r="M791"/>
  <c r="L791"/>
  <c r="K791"/>
  <c r="H791"/>
  <c r="F646" i="5"/>
  <c r="F645" s="1"/>
  <c r="O624" i="4"/>
  <c r="N624"/>
  <c r="M624"/>
  <c r="L624"/>
  <c r="K624"/>
  <c r="H624"/>
  <c r="O617"/>
  <c r="O616" s="1"/>
  <c r="N617"/>
  <c r="N616" s="1"/>
  <c r="M617"/>
  <c r="M616" s="1"/>
  <c r="L617"/>
  <c r="L616" s="1"/>
  <c r="K617"/>
  <c r="K616" s="1"/>
  <c r="H617"/>
  <c r="O599"/>
  <c r="N599"/>
  <c r="M599"/>
  <c r="L599"/>
  <c r="K599"/>
  <c r="H599"/>
  <c r="O803"/>
  <c r="N803"/>
  <c r="M803"/>
  <c r="L803"/>
  <c r="K803"/>
  <c r="D538" i="6"/>
  <c r="O437" i="4"/>
  <c r="N437"/>
  <c r="M437"/>
  <c r="L437"/>
  <c r="K437"/>
  <c r="H437"/>
  <c r="O668"/>
  <c r="O667" s="1"/>
  <c r="N668"/>
  <c r="N667" s="1"/>
  <c r="M668"/>
  <c r="M667" s="1"/>
  <c r="L668"/>
  <c r="L667" s="1"/>
  <c r="K668"/>
  <c r="K667" s="1"/>
  <c r="H668"/>
  <c r="O622"/>
  <c r="N622"/>
  <c r="M622"/>
  <c r="L622"/>
  <c r="K622"/>
  <c r="H622"/>
  <c r="O509"/>
  <c r="N509"/>
  <c r="M509"/>
  <c r="L509"/>
  <c r="K509"/>
  <c r="H509"/>
  <c r="H455"/>
  <c r="K455"/>
  <c r="L455"/>
  <c r="M455"/>
  <c r="N455"/>
  <c r="O455"/>
  <c r="D536" i="6"/>
  <c r="O595" i="4"/>
  <c r="N595"/>
  <c r="M595"/>
  <c r="L595"/>
  <c r="K595"/>
  <c r="H595"/>
  <c r="O597"/>
  <c r="N597"/>
  <c r="M597"/>
  <c r="L597"/>
  <c r="K597"/>
  <c r="H597"/>
  <c r="M683"/>
  <c r="H858"/>
  <c r="K858"/>
  <c r="L858"/>
  <c r="M858"/>
  <c r="N858"/>
  <c r="O858"/>
  <c r="H797"/>
  <c r="K797"/>
  <c r="L797"/>
  <c r="M797"/>
  <c r="N797"/>
  <c r="O797"/>
  <c r="D94" i="6"/>
  <c r="H795" i="4"/>
  <c r="K795"/>
  <c r="L795"/>
  <c r="M795"/>
  <c r="N795"/>
  <c r="O795"/>
  <c r="D92" i="6"/>
  <c r="H793" i="4"/>
  <c r="K793"/>
  <c r="L793"/>
  <c r="M793"/>
  <c r="N793"/>
  <c r="O793"/>
  <c r="D90" i="6"/>
  <c r="H789" i="4"/>
  <c r="K789"/>
  <c r="L789"/>
  <c r="M789"/>
  <c r="N789"/>
  <c r="O789"/>
  <c r="F341" i="5"/>
  <c r="F340" s="1"/>
  <c r="D373" i="6"/>
  <c r="F350" i="5"/>
  <c r="F349" s="1"/>
  <c r="D528" i="6"/>
  <c r="D522"/>
  <c r="F642" i="5"/>
  <c r="F641" s="1"/>
  <c r="H553" i="4"/>
  <c r="K553"/>
  <c r="L553"/>
  <c r="M553"/>
  <c r="N553"/>
  <c r="O553"/>
  <c r="F160" i="5"/>
  <c r="F159"/>
  <c r="H471" i="4"/>
  <c r="K471"/>
  <c r="L471"/>
  <c r="M471"/>
  <c r="N471"/>
  <c r="O471"/>
  <c r="O469"/>
  <c r="O467" s="1"/>
  <c r="N469"/>
  <c r="N467" s="1"/>
  <c r="M469"/>
  <c r="L469"/>
  <c r="L467" s="1"/>
  <c r="K469"/>
  <c r="K467" s="1"/>
  <c r="H469"/>
  <c r="O506"/>
  <c r="N506"/>
  <c r="M506"/>
  <c r="L506"/>
  <c r="K506"/>
  <c r="H506"/>
  <c r="O495"/>
  <c r="N495"/>
  <c r="M495"/>
  <c r="L495"/>
  <c r="K495"/>
  <c r="H495"/>
  <c r="O493"/>
  <c r="N493"/>
  <c r="M493"/>
  <c r="L493"/>
  <c r="K493"/>
  <c r="H493"/>
  <c r="O491"/>
  <c r="N491"/>
  <c r="M491"/>
  <c r="L491"/>
  <c r="K491"/>
  <c r="H491"/>
  <c r="O489"/>
  <c r="N489"/>
  <c r="M489"/>
  <c r="L489"/>
  <c r="K489"/>
  <c r="H489"/>
  <c r="O486"/>
  <c r="N486"/>
  <c r="M486"/>
  <c r="L486"/>
  <c r="K486"/>
  <c r="H486"/>
  <c r="D364" i="6"/>
  <c r="M24" i="4"/>
  <c r="F608" i="5"/>
  <c r="F607" s="1"/>
  <c r="H839" i="4"/>
  <c r="K839"/>
  <c r="K838" s="1"/>
  <c r="K837" s="1"/>
  <c r="L839"/>
  <c r="L838" s="1"/>
  <c r="L837" s="1"/>
  <c r="M839"/>
  <c r="M838" s="1"/>
  <c r="M837" s="1"/>
  <c r="N839"/>
  <c r="N838" s="1"/>
  <c r="N837" s="1"/>
  <c r="O839"/>
  <c r="O838" s="1"/>
  <c r="O837" s="1"/>
  <c r="H481"/>
  <c r="K481"/>
  <c r="L481"/>
  <c r="M481"/>
  <c r="N481"/>
  <c r="O481"/>
  <c r="H196"/>
  <c r="K196"/>
  <c r="L196"/>
  <c r="M196"/>
  <c r="N196"/>
  <c r="O196"/>
  <c r="H65"/>
  <c r="K65"/>
  <c r="L65"/>
  <c r="M65"/>
  <c r="N65"/>
  <c r="O65"/>
  <c r="O532"/>
  <c r="N532"/>
  <c r="M532"/>
  <c r="L532"/>
  <c r="K532"/>
  <c r="H532"/>
  <c r="O114"/>
  <c r="N114"/>
  <c r="M114"/>
  <c r="L114"/>
  <c r="K114"/>
  <c r="H114"/>
  <c r="O860"/>
  <c r="N860"/>
  <c r="M860"/>
  <c r="L860"/>
  <c r="K860"/>
  <c r="H860"/>
  <c r="H812"/>
  <c r="K812"/>
  <c r="L812"/>
  <c r="M812"/>
  <c r="N812"/>
  <c r="O812"/>
  <c r="H787"/>
  <c r="K787"/>
  <c r="L787"/>
  <c r="M787"/>
  <c r="N787"/>
  <c r="O787"/>
  <c r="O593"/>
  <c r="N593"/>
  <c r="M593"/>
  <c r="L593"/>
  <c r="K593"/>
  <c r="H593"/>
  <c r="O590"/>
  <c r="N590"/>
  <c r="M590"/>
  <c r="L590"/>
  <c r="K590"/>
  <c r="H590"/>
  <c r="O588"/>
  <c r="O587" s="1"/>
  <c r="N588"/>
  <c r="M588"/>
  <c r="L588"/>
  <c r="K588"/>
  <c r="K587" s="1"/>
  <c r="H588"/>
  <c r="N415"/>
  <c r="N414" s="1"/>
  <c r="M415"/>
  <c r="M414" s="1"/>
  <c r="L415"/>
  <c r="L414" s="1"/>
  <c r="K415"/>
  <c r="K414" s="1"/>
  <c r="H415"/>
  <c r="O767"/>
  <c r="N767"/>
  <c r="M767"/>
  <c r="L767"/>
  <c r="K767"/>
  <c r="H767"/>
  <c r="O754"/>
  <c r="N754"/>
  <c r="M754"/>
  <c r="L754"/>
  <c r="K754"/>
  <c r="H754"/>
  <c r="H761"/>
  <c r="O567"/>
  <c r="N567"/>
  <c r="M567"/>
  <c r="L567"/>
  <c r="K567"/>
  <c r="H567"/>
  <c r="O563"/>
  <c r="N563"/>
  <c r="M563"/>
  <c r="L563"/>
  <c r="K563"/>
  <c r="H563"/>
  <c r="O565"/>
  <c r="N565"/>
  <c r="M565"/>
  <c r="L565"/>
  <c r="K565"/>
  <c r="H565"/>
  <c r="O547"/>
  <c r="N547"/>
  <c r="M547"/>
  <c r="L547"/>
  <c r="K547"/>
  <c r="H547"/>
  <c r="F614" i="5"/>
  <c r="H392" i="4"/>
  <c r="K392"/>
  <c r="L392"/>
  <c r="M392"/>
  <c r="N392"/>
  <c r="O392"/>
  <c r="H386"/>
  <c r="K386"/>
  <c r="L386"/>
  <c r="M386"/>
  <c r="N386"/>
  <c r="O386"/>
  <c r="H819"/>
  <c r="K819"/>
  <c r="L819"/>
  <c r="M819"/>
  <c r="N819"/>
  <c r="O819"/>
  <c r="H872"/>
  <c r="L872"/>
  <c r="M872"/>
  <c r="N872"/>
  <c r="O872"/>
  <c r="D132" i="6"/>
  <c r="H870" i="4"/>
  <c r="L870"/>
  <c r="M870"/>
  <c r="N870"/>
  <c r="O870"/>
  <c r="H244"/>
  <c r="K244"/>
  <c r="L244"/>
  <c r="M244"/>
  <c r="N244"/>
  <c r="O244"/>
  <c r="H168"/>
  <c r="K168"/>
  <c r="L168"/>
  <c r="M168"/>
  <c r="N168"/>
  <c r="O168"/>
  <c r="H159"/>
  <c r="K159"/>
  <c r="L159"/>
  <c r="M159"/>
  <c r="N159"/>
  <c r="O159"/>
  <c r="D383" i="6"/>
  <c r="F66" i="5"/>
  <c r="F65"/>
  <c r="N390" i="4"/>
  <c r="K390"/>
  <c r="K107"/>
  <c r="L107"/>
  <c r="D172" i="6"/>
  <c r="D198"/>
  <c r="D221"/>
  <c r="D254"/>
  <c r="D262"/>
  <c r="D365"/>
  <c r="D367"/>
  <c r="D516"/>
  <c r="D508"/>
  <c r="D71"/>
  <c r="F414" i="5"/>
  <c r="F413" s="1"/>
  <c r="F419"/>
  <c r="F418" s="1"/>
  <c r="F404"/>
  <c r="F403" s="1"/>
  <c r="F571"/>
  <c r="F570" s="1"/>
  <c r="F543"/>
  <c r="F565"/>
  <c r="F564" s="1"/>
  <c r="F523"/>
  <c r="F243"/>
  <c r="F242" s="1"/>
  <c r="F352"/>
  <c r="F70"/>
  <c r="F69" s="1"/>
  <c r="F63"/>
  <c r="F58"/>
  <c r="F590"/>
  <c r="F589" s="1"/>
  <c r="F574"/>
  <c r="F513"/>
  <c r="F512" s="1"/>
  <c r="F345"/>
  <c r="F316"/>
  <c r="F313"/>
  <c r="D267" i="6"/>
  <c r="F265" i="5"/>
  <c r="F264" s="1"/>
  <c r="F263" s="1"/>
  <c r="F262"/>
  <c r="F261" s="1"/>
  <c r="F260"/>
  <c r="F259" s="1"/>
  <c r="F258"/>
  <c r="F257" s="1"/>
  <c r="F254"/>
  <c r="F253" s="1"/>
  <c r="F252"/>
  <c r="F251" s="1"/>
  <c r="F247"/>
  <c r="F246" s="1"/>
  <c r="F220"/>
  <c r="F219" s="1"/>
  <c r="F218"/>
  <c r="F217" s="1"/>
  <c r="F206"/>
  <c r="F153"/>
  <c r="F112"/>
  <c r="F111" s="1"/>
  <c r="D403" i="6"/>
  <c r="D356"/>
  <c r="D232"/>
  <c r="F86" i="5"/>
  <c r="F85" s="1"/>
  <c r="F49"/>
  <c r="F43"/>
  <c r="F42" s="1"/>
  <c r="F37"/>
  <c r="F36"/>
  <c r="F35"/>
  <c r="F27"/>
  <c r="F24"/>
  <c r="F23" s="1"/>
  <c r="H35" i="4"/>
  <c r="K35"/>
  <c r="L35"/>
  <c r="M35"/>
  <c r="N35"/>
  <c r="O35"/>
  <c r="H37"/>
  <c r="K37"/>
  <c r="L37"/>
  <c r="M37"/>
  <c r="N37"/>
  <c r="O37"/>
  <c r="H42"/>
  <c r="K42"/>
  <c r="K41" s="1"/>
  <c r="L42"/>
  <c r="L41" s="1"/>
  <c r="M42"/>
  <c r="M41" s="1"/>
  <c r="N42"/>
  <c r="N41" s="1"/>
  <c r="O42"/>
  <c r="O41" s="1"/>
  <c r="H48"/>
  <c r="K48"/>
  <c r="L48"/>
  <c r="M48"/>
  <c r="N48"/>
  <c r="O48"/>
  <c r="H50"/>
  <c r="K50"/>
  <c r="L50"/>
  <c r="M50"/>
  <c r="N50"/>
  <c r="O50"/>
  <c r="H52"/>
  <c r="K52"/>
  <c r="L52"/>
  <c r="M52"/>
  <c r="N52"/>
  <c r="O52"/>
  <c r="H55"/>
  <c r="K55"/>
  <c r="K54" s="1"/>
  <c r="L55"/>
  <c r="L54" s="1"/>
  <c r="M55"/>
  <c r="M54" s="1"/>
  <c r="N55"/>
  <c r="N54" s="1"/>
  <c r="O55"/>
  <c r="O54" s="1"/>
  <c r="H62"/>
  <c r="K62"/>
  <c r="K61" s="1"/>
  <c r="L62"/>
  <c r="L61" s="1"/>
  <c r="N62"/>
  <c r="N61" s="1"/>
  <c r="H67"/>
  <c r="K67"/>
  <c r="L67"/>
  <c r="M67"/>
  <c r="N67"/>
  <c r="O67"/>
  <c r="H69"/>
  <c r="K69"/>
  <c r="L69"/>
  <c r="M69"/>
  <c r="N69"/>
  <c r="O69"/>
  <c r="H71"/>
  <c r="K71"/>
  <c r="L71"/>
  <c r="M71"/>
  <c r="N71"/>
  <c r="O71"/>
  <c r="H75"/>
  <c r="K75"/>
  <c r="L75"/>
  <c r="M75"/>
  <c r="N75"/>
  <c r="O75"/>
  <c r="H77"/>
  <c r="K77"/>
  <c r="L77"/>
  <c r="M77"/>
  <c r="N77"/>
  <c r="O77"/>
  <c r="H79"/>
  <c r="K79"/>
  <c r="L79"/>
  <c r="M79"/>
  <c r="N79"/>
  <c r="H85"/>
  <c r="K85"/>
  <c r="L85"/>
  <c r="M85"/>
  <c r="N85"/>
  <c r="O85"/>
  <c r="K87"/>
  <c r="N87"/>
  <c r="L87"/>
  <c r="M87"/>
  <c r="O87"/>
  <c r="K89"/>
  <c r="H89"/>
  <c r="L89"/>
  <c r="D404" i="6"/>
  <c r="M89" i="4"/>
  <c r="H92"/>
  <c r="K92"/>
  <c r="L92"/>
  <c r="M92"/>
  <c r="N92"/>
  <c r="O92"/>
  <c r="H94"/>
  <c r="K94"/>
  <c r="L94"/>
  <c r="M94"/>
  <c r="N94"/>
  <c r="O94"/>
  <c r="D499" i="6"/>
  <c r="N102" i="4"/>
  <c r="O107"/>
  <c r="M107"/>
  <c r="N107"/>
  <c r="K121"/>
  <c r="L121"/>
  <c r="M121"/>
  <c r="N121"/>
  <c r="O121"/>
  <c r="H123"/>
  <c r="K123"/>
  <c r="M123"/>
  <c r="N123"/>
  <c r="L123"/>
  <c r="H126"/>
  <c r="K126"/>
  <c r="L126"/>
  <c r="M126"/>
  <c r="N126"/>
  <c r="O126"/>
  <c r="H128"/>
  <c r="K128"/>
  <c r="L128"/>
  <c r="M128"/>
  <c r="N128"/>
  <c r="O128"/>
  <c r="H131"/>
  <c r="K131"/>
  <c r="K130" s="1"/>
  <c r="L131"/>
  <c r="L130" s="1"/>
  <c r="M131"/>
  <c r="M130" s="1"/>
  <c r="N131"/>
  <c r="N130" s="1"/>
  <c r="O131"/>
  <c r="O130" s="1"/>
  <c r="H134"/>
  <c r="K134"/>
  <c r="N134"/>
  <c r="O134"/>
  <c r="L134"/>
  <c r="M134"/>
  <c r="H136"/>
  <c r="K136"/>
  <c r="L136"/>
  <c r="M136"/>
  <c r="N136"/>
  <c r="O136"/>
  <c r="M140"/>
  <c r="H140"/>
  <c r="K140"/>
  <c r="L140"/>
  <c r="N140"/>
  <c r="O140"/>
  <c r="H142"/>
  <c r="N142"/>
  <c r="K142"/>
  <c r="L142"/>
  <c r="M142"/>
  <c r="O142"/>
  <c r="H150"/>
  <c r="K150"/>
  <c r="L150"/>
  <c r="M150"/>
  <c r="N150"/>
  <c r="O150"/>
  <c r="H152"/>
  <c r="K152"/>
  <c r="L152"/>
  <c r="M152"/>
  <c r="N152"/>
  <c r="O152"/>
  <c r="K154"/>
  <c r="L154"/>
  <c r="M154"/>
  <c r="N154"/>
  <c r="O154"/>
  <c r="N156"/>
  <c r="H156"/>
  <c r="K156"/>
  <c r="L156"/>
  <c r="M156"/>
  <c r="O156"/>
  <c r="N162"/>
  <c r="K162"/>
  <c r="L162"/>
  <c r="M162"/>
  <c r="O162"/>
  <c r="H164"/>
  <c r="K164"/>
  <c r="L164"/>
  <c r="M164"/>
  <c r="N164"/>
  <c r="O164"/>
  <c r="H166"/>
  <c r="K166"/>
  <c r="L166"/>
  <c r="M166"/>
  <c r="N166"/>
  <c r="O166"/>
  <c r="K173"/>
  <c r="L173"/>
  <c r="M173"/>
  <c r="N173"/>
  <c r="O173"/>
  <c r="H175"/>
  <c r="K175"/>
  <c r="L175"/>
  <c r="M175"/>
  <c r="N175"/>
  <c r="O175"/>
  <c r="H179"/>
  <c r="K179"/>
  <c r="L179"/>
  <c r="M179"/>
  <c r="N179"/>
  <c r="O179"/>
  <c r="H181"/>
  <c r="K181"/>
  <c r="L181"/>
  <c r="M181"/>
  <c r="N181"/>
  <c r="O181"/>
  <c r="H184"/>
  <c r="L184"/>
  <c r="O184"/>
  <c r="K184"/>
  <c r="M184"/>
  <c r="N184"/>
  <c r="M186"/>
  <c r="H186"/>
  <c r="K186"/>
  <c r="L186"/>
  <c r="N186"/>
  <c r="O186"/>
  <c r="H190"/>
  <c r="N190"/>
  <c r="O190"/>
  <c r="K190"/>
  <c r="L190"/>
  <c r="M190"/>
  <c r="H192"/>
  <c r="K192"/>
  <c r="L192"/>
  <c r="M192"/>
  <c r="N192"/>
  <c r="O192"/>
  <c r="H194"/>
  <c r="L194"/>
  <c r="F239" i="5"/>
  <c r="F238" s="1"/>
  <c r="K194" i="4"/>
  <c r="M194"/>
  <c r="N194"/>
  <c r="O194"/>
  <c r="H202"/>
  <c r="K202"/>
  <c r="L202"/>
  <c r="M202"/>
  <c r="N202"/>
  <c r="O202"/>
  <c r="H204"/>
  <c r="K204"/>
  <c r="L204"/>
  <c r="M204"/>
  <c r="N204"/>
  <c r="O204"/>
  <c r="H207"/>
  <c r="K207"/>
  <c r="K206" s="1"/>
  <c r="L207"/>
  <c r="L206" s="1"/>
  <c r="M207"/>
  <c r="M206" s="1"/>
  <c r="N207"/>
  <c r="N206" s="1"/>
  <c r="O207"/>
  <c r="O206" s="1"/>
  <c r="H209"/>
  <c r="K209"/>
  <c r="L209"/>
  <c r="M209"/>
  <c r="N209"/>
  <c r="O209"/>
  <c r="H211"/>
  <c r="K211"/>
  <c r="L211"/>
  <c r="M211"/>
  <c r="N211"/>
  <c r="O211"/>
  <c r="H213"/>
  <c r="K213"/>
  <c r="L213"/>
  <c r="M213"/>
  <c r="N213"/>
  <c r="O213"/>
  <c r="H215"/>
  <c r="K215"/>
  <c r="L215"/>
  <c r="M215"/>
  <c r="N215"/>
  <c r="O215"/>
  <c r="H218"/>
  <c r="K218"/>
  <c r="L218"/>
  <c r="M218"/>
  <c r="N218"/>
  <c r="O218"/>
  <c r="H221"/>
  <c r="K221"/>
  <c r="K220" s="1"/>
  <c r="L221"/>
  <c r="L220" s="1"/>
  <c r="M221"/>
  <c r="M220" s="1"/>
  <c r="N221"/>
  <c r="N220" s="1"/>
  <c r="O221"/>
  <c r="O220" s="1"/>
  <c r="H236"/>
  <c r="L236"/>
  <c r="O236"/>
  <c r="K236"/>
  <c r="M236"/>
  <c r="N236"/>
  <c r="H238"/>
  <c r="K238"/>
  <c r="L238"/>
  <c r="M238"/>
  <c r="N238"/>
  <c r="O238"/>
  <c r="M240"/>
  <c r="K240"/>
  <c r="L240"/>
  <c r="N240"/>
  <c r="O240"/>
  <c r="K242"/>
  <c r="M242"/>
  <c r="N242"/>
  <c r="L242"/>
  <c r="O242"/>
  <c r="H249"/>
  <c r="K249"/>
  <c r="N249"/>
  <c r="N247" s="1"/>
  <c r="O249"/>
  <c r="O247" s="1"/>
  <c r="L249"/>
  <c r="M249"/>
  <c r="M253"/>
  <c r="K253"/>
  <c r="L253"/>
  <c r="N253"/>
  <c r="O253"/>
  <c r="L255"/>
  <c r="M255"/>
  <c r="N255"/>
  <c r="O255"/>
  <c r="L257"/>
  <c r="M257"/>
  <c r="H260"/>
  <c r="K260"/>
  <c r="L260"/>
  <c r="M260"/>
  <c r="N260"/>
  <c r="O260"/>
  <c r="H262"/>
  <c r="K262"/>
  <c r="L262"/>
  <c r="M262"/>
  <c r="N262"/>
  <c r="O262"/>
  <c r="H264"/>
  <c r="N264"/>
  <c r="O264"/>
  <c r="K264"/>
  <c r="L264"/>
  <c r="M264"/>
  <c r="H266"/>
  <c r="K266"/>
  <c r="L266"/>
  <c r="M266"/>
  <c r="N266"/>
  <c r="O266"/>
  <c r="H269"/>
  <c r="K269"/>
  <c r="L269"/>
  <c r="M269"/>
  <c r="N269"/>
  <c r="O269"/>
  <c r="H271"/>
  <c r="K271"/>
  <c r="L271"/>
  <c r="M271"/>
  <c r="N271"/>
  <c r="O271"/>
  <c r="H273"/>
  <c r="K273"/>
  <c r="L273"/>
  <c r="M273"/>
  <c r="N273"/>
  <c r="O273"/>
  <c r="H284"/>
  <c r="K284"/>
  <c r="L284"/>
  <c r="M284"/>
  <c r="N284"/>
  <c r="O284"/>
  <c r="H288"/>
  <c r="K288"/>
  <c r="K287" s="1"/>
  <c r="L288"/>
  <c r="L287" s="1"/>
  <c r="M288"/>
  <c r="M287" s="1"/>
  <c r="N288"/>
  <c r="N287" s="1"/>
  <c r="O288"/>
  <c r="O287" s="1"/>
  <c r="H295"/>
  <c r="K295"/>
  <c r="L295"/>
  <c r="M295"/>
  <c r="N295"/>
  <c r="O295"/>
  <c r="K299"/>
  <c r="L299"/>
  <c r="M299"/>
  <c r="N299"/>
  <c r="O299"/>
  <c r="H308"/>
  <c r="K308"/>
  <c r="K307" s="1"/>
  <c r="L308"/>
  <c r="L307" s="1"/>
  <c r="M308"/>
  <c r="M307" s="1"/>
  <c r="N308"/>
  <c r="N307" s="1"/>
  <c r="O308"/>
  <c r="O307" s="1"/>
  <c r="K310"/>
  <c r="M310"/>
  <c r="N310"/>
  <c r="H310"/>
  <c r="L310"/>
  <c r="O310"/>
  <c r="H316"/>
  <c r="L316"/>
  <c r="K316"/>
  <c r="M316"/>
  <c r="N316"/>
  <c r="O316"/>
  <c r="H318"/>
  <c r="K318"/>
  <c r="L318"/>
  <c r="M318"/>
  <c r="N318"/>
  <c r="O318"/>
  <c r="L320"/>
  <c r="F511" i="5"/>
  <c r="K320" i="4"/>
  <c r="H327"/>
  <c r="K327"/>
  <c r="L327"/>
  <c r="M327"/>
  <c r="N327"/>
  <c r="O327"/>
  <c r="H329"/>
  <c r="K329"/>
  <c r="O329"/>
  <c r="L329"/>
  <c r="M329"/>
  <c r="N329"/>
  <c r="L331"/>
  <c r="M331"/>
  <c r="D138" i="6"/>
  <c r="N331" i="4"/>
  <c r="H334"/>
  <c r="K334"/>
  <c r="L334"/>
  <c r="M334"/>
  <c r="N334"/>
  <c r="O334"/>
  <c r="H336"/>
  <c r="K336"/>
  <c r="L336"/>
  <c r="M336"/>
  <c r="N336"/>
  <c r="O336"/>
  <c r="H338"/>
  <c r="L338"/>
  <c r="K338"/>
  <c r="M338"/>
  <c r="N338"/>
  <c r="O338"/>
  <c r="H350"/>
  <c r="K350"/>
  <c r="L350"/>
  <c r="M350"/>
  <c r="N350"/>
  <c r="O350"/>
  <c r="H352"/>
  <c r="K352"/>
  <c r="L352"/>
  <c r="M352"/>
  <c r="N352"/>
  <c r="O352"/>
  <c r="H354"/>
  <c r="K354"/>
  <c r="L354"/>
  <c r="M354"/>
  <c r="N354"/>
  <c r="O354"/>
  <c r="H358"/>
  <c r="K358"/>
  <c r="L358"/>
  <c r="M358"/>
  <c r="N358"/>
  <c r="O358"/>
  <c r="H361"/>
  <c r="K361"/>
  <c r="K360" s="1"/>
  <c r="L361"/>
  <c r="L360" s="1"/>
  <c r="M361"/>
  <c r="M360" s="1"/>
  <c r="N361"/>
  <c r="N360" s="1"/>
  <c r="O361"/>
  <c r="O360" s="1"/>
  <c r="H365"/>
  <c r="K365"/>
  <c r="K364" s="1"/>
  <c r="K363" s="1"/>
  <c r="L365"/>
  <c r="L364" s="1"/>
  <c r="L363" s="1"/>
  <c r="M365"/>
  <c r="M364" s="1"/>
  <c r="M363" s="1"/>
  <c r="N365"/>
  <c r="N364" s="1"/>
  <c r="N363" s="1"/>
  <c r="O365"/>
  <c r="O364" s="1"/>
  <c r="O363" s="1"/>
  <c r="N369"/>
  <c r="H369"/>
  <c r="K369"/>
  <c r="L369"/>
  <c r="M369"/>
  <c r="O369"/>
  <c r="L371"/>
  <c r="O371"/>
  <c r="H371"/>
  <c r="K371"/>
  <c r="M371"/>
  <c r="N371"/>
  <c r="H374"/>
  <c r="K374"/>
  <c r="L374"/>
  <c r="M374"/>
  <c r="N374"/>
  <c r="O374"/>
  <c r="H376"/>
  <c r="K376"/>
  <c r="L376"/>
  <c r="M376"/>
  <c r="N376"/>
  <c r="O376"/>
  <c r="H379"/>
  <c r="K379"/>
  <c r="L379"/>
  <c r="M379"/>
  <c r="N379"/>
  <c r="O379"/>
  <c r="H381"/>
  <c r="K381"/>
  <c r="L381"/>
  <c r="M381"/>
  <c r="N381"/>
  <c r="O381"/>
  <c r="H383"/>
  <c r="K383"/>
  <c r="L383"/>
  <c r="M383"/>
  <c r="N383"/>
  <c r="O383"/>
  <c r="M388"/>
  <c r="H388"/>
  <c r="K388"/>
  <c r="L388"/>
  <c r="N388"/>
  <c r="O388"/>
  <c r="M390"/>
  <c r="L390"/>
  <c r="O390"/>
  <c r="K396"/>
  <c r="M396"/>
  <c r="N396"/>
  <c r="H396"/>
  <c r="H399"/>
  <c r="N399"/>
  <c r="O399"/>
  <c r="K399"/>
  <c r="L399"/>
  <c r="M399"/>
  <c r="K401"/>
  <c r="L401"/>
  <c r="M401"/>
  <c r="N401"/>
  <c r="O401"/>
  <c r="H404"/>
  <c r="K404"/>
  <c r="K403" s="1"/>
  <c r="L404"/>
  <c r="L403" s="1"/>
  <c r="M404"/>
  <c r="M403" s="1"/>
  <c r="N404"/>
  <c r="N403" s="1"/>
  <c r="O404"/>
  <c r="O403" s="1"/>
  <c r="H408"/>
  <c r="K408"/>
  <c r="K407" s="1"/>
  <c r="K406" s="1"/>
  <c r="N408"/>
  <c r="N407" s="1"/>
  <c r="N406" s="1"/>
  <c r="L408"/>
  <c r="L407" s="1"/>
  <c r="L406" s="1"/>
  <c r="O408"/>
  <c r="O407" s="1"/>
  <c r="O406" s="1"/>
  <c r="H421"/>
  <c r="K421"/>
  <c r="L421"/>
  <c r="M421"/>
  <c r="N421"/>
  <c r="L425"/>
  <c r="M425"/>
  <c r="N425"/>
  <c r="O425"/>
  <c r="O427"/>
  <c r="K427"/>
  <c r="L427"/>
  <c r="M427"/>
  <c r="N427"/>
  <c r="H430"/>
  <c r="K430"/>
  <c r="L430"/>
  <c r="M430"/>
  <c r="N430"/>
  <c r="O430"/>
  <c r="H432"/>
  <c r="K432"/>
  <c r="L432"/>
  <c r="M432"/>
  <c r="N432"/>
  <c r="O432"/>
  <c r="M435"/>
  <c r="F73" i="5"/>
  <c r="F72" s="1"/>
  <c r="K435" i="4"/>
  <c r="L435"/>
  <c r="N435"/>
  <c r="O435"/>
  <c r="H448"/>
  <c r="K448"/>
  <c r="L448"/>
  <c r="M448"/>
  <c r="N448"/>
  <c r="O448"/>
  <c r="K463"/>
  <c r="K462" s="1"/>
  <c r="K461" s="1"/>
  <c r="L463"/>
  <c r="L462" s="1"/>
  <c r="L461" s="1"/>
  <c r="M463"/>
  <c r="M462" s="1"/>
  <c r="M461" s="1"/>
  <c r="N463"/>
  <c r="N462" s="1"/>
  <c r="N461" s="1"/>
  <c r="O463"/>
  <c r="O462" s="1"/>
  <c r="O461" s="1"/>
  <c r="O475"/>
  <c r="O474" s="1"/>
  <c r="H475"/>
  <c r="K475"/>
  <c r="K474" s="1"/>
  <c r="L475"/>
  <c r="L474" s="1"/>
  <c r="M475"/>
  <c r="M474" s="1"/>
  <c r="N475"/>
  <c r="N474" s="1"/>
  <c r="H545"/>
  <c r="K545"/>
  <c r="L545"/>
  <c r="M545"/>
  <c r="N545"/>
  <c r="O545"/>
  <c r="K549"/>
  <c r="L549"/>
  <c r="M549"/>
  <c r="N549"/>
  <c r="O549"/>
  <c r="H604"/>
  <c r="K604"/>
  <c r="K603" s="1"/>
  <c r="K602" s="1"/>
  <c r="K601" s="1"/>
  <c r="L604"/>
  <c r="L603" s="1"/>
  <c r="L602" s="1"/>
  <c r="L601" s="1"/>
  <c r="M604"/>
  <c r="M603" s="1"/>
  <c r="M602" s="1"/>
  <c r="M601" s="1"/>
  <c r="N604"/>
  <c r="N603" s="1"/>
  <c r="N602" s="1"/>
  <c r="N601" s="1"/>
  <c r="O604"/>
  <c r="O603" s="1"/>
  <c r="O602" s="1"/>
  <c r="O601" s="1"/>
  <c r="H608"/>
  <c r="N608"/>
  <c r="K608"/>
  <c r="L608"/>
  <c r="M608"/>
  <c r="O608"/>
  <c r="K620"/>
  <c r="L620"/>
  <c r="M620"/>
  <c r="N620"/>
  <c r="O620"/>
  <c r="H634"/>
  <c r="K634"/>
  <c r="K633" s="1"/>
  <c r="K632" s="1"/>
  <c r="L634"/>
  <c r="L633" s="1"/>
  <c r="L632" s="1"/>
  <c r="M634"/>
  <c r="M633" s="1"/>
  <c r="M632" s="1"/>
  <c r="N634"/>
  <c r="N633" s="1"/>
  <c r="N632" s="1"/>
  <c r="O634"/>
  <c r="O633" s="1"/>
  <c r="O632" s="1"/>
  <c r="O638"/>
  <c r="H638"/>
  <c r="K638"/>
  <c r="L638"/>
  <c r="M638"/>
  <c r="N638"/>
  <c r="H640"/>
  <c r="K640"/>
  <c r="N640"/>
  <c r="F529" i="5"/>
  <c r="F528" s="1"/>
  <c r="L640" i="4"/>
  <c r="M640"/>
  <c r="O640"/>
  <c r="O644"/>
  <c r="H644"/>
  <c r="K644"/>
  <c r="L644"/>
  <c r="M644"/>
  <c r="N644"/>
  <c r="H646"/>
  <c r="K646"/>
  <c r="L646"/>
  <c r="M646"/>
  <c r="N646"/>
  <c r="O646"/>
  <c r="O649"/>
  <c r="H649"/>
  <c r="K649"/>
  <c r="L649"/>
  <c r="M649"/>
  <c r="N649"/>
  <c r="O651"/>
  <c r="H651"/>
  <c r="K651"/>
  <c r="L651"/>
  <c r="M651"/>
  <c r="N651"/>
  <c r="H653"/>
  <c r="K653"/>
  <c r="L653"/>
  <c r="M653"/>
  <c r="N653"/>
  <c r="O653"/>
  <c r="N655"/>
  <c r="H655"/>
  <c r="K655"/>
  <c r="L655"/>
  <c r="M655"/>
  <c r="O655"/>
  <c r="H658"/>
  <c r="K658"/>
  <c r="L658"/>
  <c r="M658"/>
  <c r="N658"/>
  <c r="O658"/>
  <c r="H660"/>
  <c r="K660"/>
  <c r="L660"/>
  <c r="M660"/>
  <c r="N660"/>
  <c r="O660"/>
  <c r="H662"/>
  <c r="K662"/>
  <c r="L662"/>
  <c r="M662"/>
  <c r="N662"/>
  <c r="O662"/>
  <c r="H665"/>
  <c r="K665"/>
  <c r="K664" s="1"/>
  <c r="L665"/>
  <c r="L664" s="1"/>
  <c r="M665"/>
  <c r="M664" s="1"/>
  <c r="N665"/>
  <c r="N664" s="1"/>
  <c r="O665"/>
  <c r="O664" s="1"/>
  <c r="H677"/>
  <c r="K677"/>
  <c r="L677"/>
  <c r="M677"/>
  <c r="N677"/>
  <c r="O677"/>
  <c r="N679"/>
  <c r="H679"/>
  <c r="K679"/>
  <c r="L679"/>
  <c r="M679"/>
  <c r="O679"/>
  <c r="H681"/>
  <c r="K681"/>
  <c r="L681"/>
  <c r="M681"/>
  <c r="N681"/>
  <c r="O681"/>
  <c r="K683"/>
  <c r="L683"/>
  <c r="N683"/>
  <c r="O683"/>
  <c r="H690"/>
  <c r="K690"/>
  <c r="L690"/>
  <c r="M690"/>
  <c r="N690"/>
  <c r="O690"/>
  <c r="H693"/>
  <c r="K693"/>
  <c r="K692" s="1"/>
  <c r="L693"/>
  <c r="L692" s="1"/>
  <c r="M693"/>
  <c r="M692" s="1"/>
  <c r="N693"/>
  <c r="N692" s="1"/>
  <c r="O693"/>
  <c r="O692" s="1"/>
  <c r="H696"/>
  <c r="K696"/>
  <c r="K695" s="1"/>
  <c r="L696"/>
  <c r="L695" s="1"/>
  <c r="M696"/>
  <c r="M695" s="1"/>
  <c r="N696"/>
  <c r="N695" s="1"/>
  <c r="O696"/>
  <c r="O695" s="1"/>
  <c r="H701"/>
  <c r="K701"/>
  <c r="L701"/>
  <c r="M701"/>
  <c r="N701"/>
  <c r="O701"/>
  <c r="H703"/>
  <c r="K703"/>
  <c r="L703"/>
  <c r="M703"/>
  <c r="N703"/>
  <c r="O703"/>
  <c r="H706"/>
  <c r="K706"/>
  <c r="K705" s="1"/>
  <c r="K700" s="1"/>
  <c r="K699" s="1"/>
  <c r="L706"/>
  <c r="L705" s="1"/>
  <c r="M706"/>
  <c r="M705" s="1"/>
  <c r="N706"/>
  <c r="N705" s="1"/>
  <c r="O706"/>
  <c r="O705" s="1"/>
  <c r="H710"/>
  <c r="O710"/>
  <c r="K710"/>
  <c r="L710"/>
  <c r="M710"/>
  <c r="O712"/>
  <c r="H712"/>
  <c r="K712"/>
  <c r="L712"/>
  <c r="M712"/>
  <c r="N712"/>
  <c r="H714"/>
  <c r="K714"/>
  <c r="L714"/>
  <c r="M714"/>
  <c r="N714"/>
  <c r="O714"/>
  <c r="H716"/>
  <c r="K716"/>
  <c r="L716"/>
  <c r="M716"/>
  <c r="N716"/>
  <c r="O716"/>
  <c r="H718"/>
  <c r="K718"/>
  <c r="L718"/>
  <c r="M718"/>
  <c r="N718"/>
  <c r="O718"/>
  <c r="K720"/>
  <c r="O720"/>
  <c r="L720"/>
  <c r="M720"/>
  <c r="N720"/>
  <c r="H722"/>
  <c r="K722"/>
  <c r="L722"/>
  <c r="M722"/>
  <c r="N722"/>
  <c r="O722"/>
  <c r="H725"/>
  <c r="K725"/>
  <c r="L725"/>
  <c r="M725"/>
  <c r="N725"/>
  <c r="O725"/>
  <c r="H732"/>
  <c r="K732"/>
  <c r="L732"/>
  <c r="M732"/>
  <c r="N732"/>
  <c r="O732"/>
  <c r="H734"/>
  <c r="K734"/>
  <c r="L734"/>
  <c r="M734"/>
  <c r="N734"/>
  <c r="O734"/>
  <c r="H737"/>
  <c r="N737"/>
  <c r="N736" s="1"/>
  <c r="O737"/>
  <c r="O736" s="1"/>
  <c r="K737"/>
  <c r="K736" s="1"/>
  <c r="L737"/>
  <c r="L736" s="1"/>
  <c r="M737"/>
  <c r="M736" s="1"/>
  <c r="D362" i="6"/>
  <c r="K740" i="4"/>
  <c r="L740"/>
  <c r="M740"/>
  <c r="N740"/>
  <c r="O740"/>
  <c r="M742"/>
  <c r="N742"/>
  <c r="H742"/>
  <c r="L742"/>
  <c r="O742"/>
  <c r="H746"/>
  <c r="K746"/>
  <c r="K744" s="1"/>
  <c r="L746"/>
  <c r="L744" s="1"/>
  <c r="M746"/>
  <c r="M744" s="1"/>
  <c r="N746"/>
  <c r="N744" s="1"/>
  <c r="O746"/>
  <c r="O744" s="1"/>
  <c r="K750"/>
  <c r="O750"/>
  <c r="H750"/>
  <c r="L750"/>
  <c r="M750"/>
  <c r="N750"/>
  <c r="K752"/>
  <c r="M752"/>
  <c r="L752"/>
  <c r="N752"/>
  <c r="O752"/>
  <c r="H757"/>
  <c r="K757"/>
  <c r="K756" s="1"/>
  <c r="L757"/>
  <c r="L756" s="1"/>
  <c r="M757"/>
  <c r="M756" s="1"/>
  <c r="N757"/>
  <c r="N756" s="1"/>
  <c r="O757"/>
  <c r="O756" s="1"/>
  <c r="K759"/>
  <c r="K758" s="1"/>
  <c r="L759"/>
  <c r="L758" s="1"/>
  <c r="M759"/>
  <c r="M758" s="1"/>
  <c r="N759"/>
  <c r="N758" s="1"/>
  <c r="O759"/>
  <c r="O758" s="1"/>
  <c r="K761"/>
  <c r="L761"/>
  <c r="M761"/>
  <c r="N761"/>
  <c r="H763"/>
  <c r="K763"/>
  <c r="L763"/>
  <c r="M763"/>
  <c r="N763"/>
  <c r="O763"/>
  <c r="O765"/>
  <c r="F393" i="5"/>
  <c r="F392" s="1"/>
  <c r="K765" i="4"/>
  <c r="L765"/>
  <c r="M765"/>
  <c r="N765"/>
  <c r="H770"/>
  <c r="K770"/>
  <c r="L770"/>
  <c r="M770"/>
  <c r="N770"/>
  <c r="O770"/>
  <c r="H772"/>
  <c r="K772"/>
  <c r="D62" i="6"/>
  <c r="L772" i="4"/>
  <c r="M772"/>
  <c r="N772"/>
  <c r="O772"/>
  <c r="H774"/>
  <c r="K774"/>
  <c r="L774"/>
  <c r="M774"/>
  <c r="N774"/>
  <c r="O774"/>
  <c r="H776"/>
  <c r="K776"/>
  <c r="L776"/>
  <c r="M776"/>
  <c r="N776"/>
  <c r="O776"/>
  <c r="N779"/>
  <c r="K779"/>
  <c r="L779"/>
  <c r="M779"/>
  <c r="O779"/>
  <c r="M781"/>
  <c r="H781"/>
  <c r="K781"/>
  <c r="L781"/>
  <c r="N781"/>
  <c r="O781"/>
  <c r="H783"/>
  <c r="N783"/>
  <c r="O783"/>
  <c r="K783"/>
  <c r="L783"/>
  <c r="M783"/>
  <c r="H785"/>
  <c r="K785"/>
  <c r="L785"/>
  <c r="M785"/>
  <c r="N785"/>
  <c r="O785"/>
  <c r="H810"/>
  <c r="M810"/>
  <c r="N810"/>
  <c r="F446" i="5"/>
  <c r="F445" s="1"/>
  <c r="K810" i="4"/>
  <c r="L810"/>
  <c r="O810"/>
  <c r="H816"/>
  <c r="K816"/>
  <c r="K815" s="1"/>
  <c r="K814" s="1"/>
  <c r="L816"/>
  <c r="L815" s="1"/>
  <c r="L814" s="1"/>
  <c r="M816"/>
  <c r="M815" s="1"/>
  <c r="M814" s="1"/>
  <c r="N816"/>
  <c r="N815" s="1"/>
  <c r="N814" s="1"/>
  <c r="O816"/>
  <c r="O815" s="1"/>
  <c r="O814" s="1"/>
  <c r="O827"/>
  <c r="H827"/>
  <c r="K827"/>
  <c r="L827"/>
  <c r="M827"/>
  <c r="N827"/>
  <c r="K829"/>
  <c r="M829"/>
  <c r="O829"/>
  <c r="L829"/>
  <c r="N829"/>
  <c r="K831"/>
  <c r="O831"/>
  <c r="L831"/>
  <c r="M831"/>
  <c r="N831"/>
  <c r="H833"/>
  <c r="K833"/>
  <c r="L833"/>
  <c r="M833"/>
  <c r="N833"/>
  <c r="O833"/>
  <c r="H842"/>
  <c r="K842"/>
  <c r="K841" s="1"/>
  <c r="L842"/>
  <c r="L841" s="1"/>
  <c r="M842"/>
  <c r="M841" s="1"/>
  <c r="N842"/>
  <c r="N841" s="1"/>
  <c r="O842"/>
  <c r="O841" s="1"/>
  <c r="H847"/>
  <c r="K847"/>
  <c r="L847"/>
  <c r="M847"/>
  <c r="N847"/>
  <c r="O847"/>
  <c r="H850"/>
  <c r="K850"/>
  <c r="K849" s="1"/>
  <c r="K846" s="1"/>
  <c r="K845" s="1"/>
  <c r="L850"/>
  <c r="L849" s="1"/>
  <c r="M850"/>
  <c r="M849" s="1"/>
  <c r="N850"/>
  <c r="N849" s="1"/>
  <c r="O850"/>
  <c r="O849" s="1"/>
  <c r="H854"/>
  <c r="N854"/>
  <c r="O854"/>
  <c r="K854"/>
  <c r="L854"/>
  <c r="M854"/>
  <c r="H856"/>
  <c r="K856"/>
  <c r="L856"/>
  <c r="M856"/>
  <c r="N856"/>
  <c r="O856"/>
  <c r="K863"/>
  <c r="K862" s="1"/>
  <c r="L863"/>
  <c r="M863"/>
  <c r="N863"/>
  <c r="O863"/>
  <c r="N865"/>
  <c r="L865"/>
  <c r="M865"/>
  <c r="O865"/>
  <c r="H868"/>
  <c r="L868"/>
  <c r="M868"/>
  <c r="N868"/>
  <c r="O868"/>
  <c r="M874"/>
  <c r="N874"/>
  <c r="H874"/>
  <c r="L874"/>
  <c r="O874"/>
  <c r="K881"/>
  <c r="L881"/>
  <c r="M881"/>
  <c r="N881"/>
  <c r="N880" s="1"/>
  <c r="O881"/>
  <c r="O880" s="1"/>
  <c r="H33"/>
  <c r="K33"/>
  <c r="L33"/>
  <c r="M33"/>
  <c r="N33"/>
  <c r="O33"/>
  <c r="H29"/>
  <c r="K29"/>
  <c r="L29"/>
  <c r="M29"/>
  <c r="N29"/>
  <c r="O29"/>
  <c r="H24"/>
  <c r="L24"/>
  <c r="N24"/>
  <c r="O24"/>
  <c r="H20"/>
  <c r="K20"/>
  <c r="L20"/>
  <c r="M20"/>
  <c r="N20"/>
  <c r="O20"/>
  <c r="H18"/>
  <c r="K18"/>
  <c r="L18"/>
  <c r="M18"/>
  <c r="N18"/>
  <c r="O18"/>
  <c r="O17" s="1"/>
  <c r="D271" i="6"/>
  <c r="D56"/>
  <c r="D392"/>
  <c r="F48" i="5"/>
  <c r="F50"/>
  <c r="D459" i="6"/>
  <c r="D299"/>
  <c r="F557" i="5"/>
  <c r="F556" s="1"/>
  <c r="D63" i="6"/>
  <c r="F594" i="5"/>
  <c r="D301" i="6"/>
  <c r="D186"/>
  <c r="D192"/>
  <c r="D190"/>
  <c r="D436"/>
  <c r="D146"/>
  <c r="D161"/>
  <c r="F222" i="5"/>
  <c r="F228"/>
  <c r="D238" i="6"/>
  <c r="D116"/>
  <c r="F378" i="5"/>
  <c r="F420"/>
  <c r="F411"/>
  <c r="F389"/>
  <c r="F407"/>
  <c r="D466" i="6"/>
  <c r="D451"/>
  <c r="D415"/>
  <c r="D413"/>
  <c r="F236" i="5"/>
  <c r="F357"/>
  <c r="D169" i="6"/>
  <c r="D235"/>
  <c r="D276"/>
  <c r="D213"/>
  <c r="D53"/>
  <c r="D207"/>
  <c r="D188"/>
  <c r="D351"/>
  <c r="D434"/>
  <c r="D74"/>
  <c r="H107" i="4"/>
  <c r="O123"/>
  <c r="H620"/>
  <c r="H154"/>
  <c r="H401"/>
  <c r="H390"/>
  <c r="H299"/>
  <c r="F212" i="5"/>
  <c r="F211" s="1"/>
  <c r="H173" i="4"/>
  <c r="H121"/>
  <c r="F150" i="5"/>
  <c r="F149" s="1"/>
  <c r="H102" i="4"/>
  <c r="H831"/>
  <c r="H829"/>
  <c r="H720"/>
  <c r="H463"/>
  <c r="H425"/>
  <c r="H865"/>
  <c r="H779"/>
  <c r="H435"/>
  <c r="H253"/>
  <c r="O102"/>
  <c r="K102"/>
  <c r="D410" i="6"/>
  <c r="H549" i="4"/>
  <c r="H240"/>
  <c r="D525" i="6"/>
  <c r="D164"/>
  <c r="H881" i="4"/>
  <c r="D342" i="6"/>
  <c r="H162" i="4"/>
  <c r="D422" i="6"/>
  <c r="H683" i="4"/>
  <c r="H427"/>
  <c r="H863"/>
  <c r="H752"/>
  <c r="H331"/>
  <c r="D137" i="6"/>
  <c r="H740" i="4"/>
  <c r="M408"/>
  <c r="M407" s="1"/>
  <c r="M406" s="1"/>
  <c r="O396"/>
  <c r="O331"/>
  <c r="K331"/>
  <c r="F194" i="5"/>
  <c r="F193" s="1"/>
  <c r="F227"/>
  <c r="F226" s="1"/>
  <c r="F531"/>
  <c r="F530" s="1"/>
  <c r="F540"/>
  <c r="F539" s="1"/>
  <c r="H765" i="4"/>
  <c r="O320"/>
  <c r="H320"/>
  <c r="N257"/>
  <c r="O257"/>
  <c r="K257"/>
  <c r="H257"/>
  <c r="O89"/>
  <c r="F402" i="5"/>
  <c r="F401" s="1"/>
  <c r="O421" i="4"/>
  <c r="M320"/>
  <c r="L102"/>
  <c r="M102"/>
  <c r="H87"/>
  <c r="O79"/>
  <c r="D231" i="6"/>
  <c r="F233" i="5"/>
  <c r="F232" s="1"/>
  <c r="F549"/>
  <c r="F548" s="1"/>
  <c r="L396" i="4"/>
  <c r="N89"/>
  <c r="N320"/>
  <c r="K742"/>
  <c r="D526" i="6"/>
  <c r="F128" i="5"/>
  <c r="H758" i="4"/>
  <c r="M62"/>
  <c r="M61" s="1"/>
  <c r="D501" i="6"/>
  <c r="F133" i="5"/>
  <c r="D495" i="6"/>
  <c r="D494" s="1"/>
  <c r="F78" i="5"/>
  <c r="D543" i="6"/>
  <c r="D100"/>
  <c r="D553"/>
  <c r="F202" i="5"/>
  <c r="F201" s="1"/>
  <c r="K24" i="4"/>
  <c r="F207" i="6" l="1"/>
  <c r="G207"/>
  <c r="F413"/>
  <c r="G413"/>
  <c r="G190"/>
  <c r="F190"/>
  <c r="G459"/>
  <c r="F459"/>
  <c r="G254"/>
  <c r="F254"/>
  <c r="F53"/>
  <c r="G53"/>
  <c r="G415"/>
  <c r="F415"/>
  <c r="G116"/>
  <c r="F116"/>
  <c r="G192"/>
  <c r="F192"/>
  <c r="D220"/>
  <c r="G221"/>
  <c r="F221"/>
  <c r="F512"/>
  <c r="G512"/>
  <c r="F501"/>
  <c r="G501"/>
  <c r="D212"/>
  <c r="G213"/>
  <c r="F213"/>
  <c r="D450"/>
  <c r="G451"/>
  <c r="F451"/>
  <c r="F238"/>
  <c r="G238"/>
  <c r="F186"/>
  <c r="G186"/>
  <c r="O700" i="4"/>
  <c r="O699" s="1"/>
  <c r="F198" i="6"/>
  <c r="G198"/>
  <c r="G528"/>
  <c r="F528"/>
  <c r="G299"/>
  <c r="F299"/>
  <c r="F262"/>
  <c r="G262"/>
  <c r="F276"/>
  <c r="G276"/>
  <c r="G466"/>
  <c r="F466"/>
  <c r="F301"/>
  <c r="G301"/>
  <c r="F392"/>
  <c r="G392"/>
  <c r="G508"/>
  <c r="F508"/>
  <c r="F172"/>
  <c r="G172"/>
  <c r="G436"/>
  <c r="F436"/>
  <c r="G553"/>
  <c r="F553"/>
  <c r="F410"/>
  <c r="G410"/>
  <c r="G74"/>
  <c r="F74"/>
  <c r="F235"/>
  <c r="G235"/>
  <c r="F56"/>
  <c r="G56"/>
  <c r="F516"/>
  <c r="G516"/>
  <c r="F188"/>
  <c r="G188"/>
  <c r="G434"/>
  <c r="F434"/>
  <c r="F169"/>
  <c r="G169"/>
  <c r="F161"/>
  <c r="G161"/>
  <c r="F63"/>
  <c r="G63"/>
  <c r="F271"/>
  <c r="G271"/>
  <c r="G367"/>
  <c r="F367"/>
  <c r="G543"/>
  <c r="F543"/>
  <c r="G526"/>
  <c r="F526"/>
  <c r="F351"/>
  <c r="G351"/>
  <c r="F146"/>
  <c r="G146"/>
  <c r="F365"/>
  <c r="G365"/>
  <c r="F504"/>
  <c r="G504"/>
  <c r="D341"/>
  <c r="F342"/>
  <c r="G342"/>
  <c r="J121" i="4"/>
  <c r="I121"/>
  <c r="J783"/>
  <c r="I783"/>
  <c r="H744"/>
  <c r="J746"/>
  <c r="I746"/>
  <c r="J649"/>
  <c r="I649"/>
  <c r="J644"/>
  <c r="I644"/>
  <c r="I640"/>
  <c r="J640"/>
  <c r="H633"/>
  <c r="J634"/>
  <c r="I634"/>
  <c r="I381"/>
  <c r="J381"/>
  <c r="J376"/>
  <c r="I376"/>
  <c r="H364"/>
  <c r="I365"/>
  <c r="J365"/>
  <c r="J334"/>
  <c r="I334"/>
  <c r="J260"/>
  <c r="I260"/>
  <c r="J194"/>
  <c r="I194"/>
  <c r="J190"/>
  <c r="I190"/>
  <c r="J179"/>
  <c r="I179"/>
  <c r="G71" i="6"/>
  <c r="F71"/>
  <c r="F132"/>
  <c r="G132"/>
  <c r="J812" i="4"/>
  <c r="I812"/>
  <c r="I489"/>
  <c r="J489"/>
  <c r="I493"/>
  <c r="J493"/>
  <c r="D93" i="6"/>
  <c r="G94"/>
  <c r="F94"/>
  <c r="I442" i="4"/>
  <c r="J442"/>
  <c r="G279" i="6"/>
  <c r="F279"/>
  <c r="D297"/>
  <c r="F298"/>
  <c r="G298"/>
  <c r="I515" i="4"/>
  <c r="J515"/>
  <c r="J805"/>
  <c r="I805"/>
  <c r="J883"/>
  <c r="I883"/>
  <c r="I439"/>
  <c r="J439"/>
  <c r="I511"/>
  <c r="J511"/>
  <c r="J630"/>
  <c r="I630"/>
  <c r="I536"/>
  <c r="J536"/>
  <c r="J278"/>
  <c r="I278"/>
  <c r="F95" i="6"/>
  <c r="G95"/>
  <c r="G231"/>
  <c r="F231"/>
  <c r="F525"/>
  <c r="G525"/>
  <c r="J874" i="4"/>
  <c r="I874"/>
  <c r="H756"/>
  <c r="I757"/>
  <c r="J757"/>
  <c r="J725"/>
  <c r="I725"/>
  <c r="H695"/>
  <c r="J696"/>
  <c r="I696"/>
  <c r="J430"/>
  <c r="I430"/>
  <c r="J236"/>
  <c r="I236"/>
  <c r="J213"/>
  <c r="I213"/>
  <c r="J209"/>
  <c r="I209"/>
  <c r="J150"/>
  <c r="I150"/>
  <c r="I77"/>
  <c r="J77"/>
  <c r="I71"/>
  <c r="J71"/>
  <c r="I37"/>
  <c r="J37"/>
  <c r="F356" i="6"/>
  <c r="G356"/>
  <c r="J819" i="4"/>
  <c r="I819"/>
  <c r="J114"/>
  <c r="I114"/>
  <c r="J795"/>
  <c r="I795"/>
  <c r="I622"/>
  <c r="J622"/>
  <c r="I437"/>
  <c r="J437"/>
  <c r="J599"/>
  <c r="I599"/>
  <c r="J624"/>
  <c r="I624"/>
  <c r="J224"/>
  <c r="I224"/>
  <c r="H577"/>
  <c r="J578"/>
  <c r="I578"/>
  <c r="J572"/>
  <c r="I572"/>
  <c r="J230"/>
  <c r="I230"/>
  <c r="J116"/>
  <c r="I116"/>
  <c r="I534"/>
  <c r="J534"/>
  <c r="H672"/>
  <c r="J673"/>
  <c r="I673"/>
  <c r="J109"/>
  <c r="I109"/>
  <c r="D545" i="6"/>
  <c r="F546"/>
  <c r="G546"/>
  <c r="I519" i="4"/>
  <c r="J519"/>
  <c r="G427" i="6"/>
  <c r="F427"/>
  <c r="I444" i="4"/>
  <c r="J444"/>
  <c r="I551"/>
  <c r="J551"/>
  <c r="J878"/>
  <c r="I878"/>
  <c r="I226"/>
  <c r="J226"/>
  <c r="J758"/>
  <c r="I758"/>
  <c r="D421" i="6"/>
  <c r="F422"/>
  <c r="G422"/>
  <c r="D163"/>
  <c r="F164"/>
  <c r="G164"/>
  <c r="I435" i="4"/>
  <c r="J435"/>
  <c r="J154"/>
  <c r="I154"/>
  <c r="J868"/>
  <c r="I868"/>
  <c r="J827"/>
  <c r="I827"/>
  <c r="J785"/>
  <c r="I785"/>
  <c r="J679"/>
  <c r="I679"/>
  <c r="J655"/>
  <c r="I655"/>
  <c r="J651"/>
  <c r="I651"/>
  <c r="I383"/>
  <c r="J383"/>
  <c r="I379"/>
  <c r="J379"/>
  <c r="J374"/>
  <c r="I374"/>
  <c r="H360"/>
  <c r="I361"/>
  <c r="J361"/>
  <c r="J354"/>
  <c r="I354"/>
  <c r="J350"/>
  <c r="I350"/>
  <c r="J336"/>
  <c r="I336"/>
  <c r="F138" i="6"/>
  <c r="G138"/>
  <c r="J284" i="4"/>
  <c r="I284"/>
  <c r="J271"/>
  <c r="I271"/>
  <c r="J266"/>
  <c r="I266"/>
  <c r="J262"/>
  <c r="I262"/>
  <c r="J192"/>
  <c r="I192"/>
  <c r="J181"/>
  <c r="I181"/>
  <c r="I175"/>
  <c r="J175"/>
  <c r="I140"/>
  <c r="J140"/>
  <c r="J94"/>
  <c r="I94"/>
  <c r="F404" i="6"/>
  <c r="G404"/>
  <c r="F232"/>
  <c r="G232"/>
  <c r="J787" i="4"/>
  <c r="I787"/>
  <c r="J196"/>
  <c r="I196"/>
  <c r="H838"/>
  <c r="J839"/>
  <c r="I839"/>
  <c r="J486"/>
  <c r="I486"/>
  <c r="I491"/>
  <c r="J491"/>
  <c r="I495"/>
  <c r="J495"/>
  <c r="H467"/>
  <c r="I469"/>
  <c r="J469"/>
  <c r="G373" i="6"/>
  <c r="F373"/>
  <c r="D89"/>
  <c r="F90"/>
  <c r="G90"/>
  <c r="J597" i="4"/>
  <c r="I597"/>
  <c r="D535" i="6"/>
  <c r="F536"/>
  <c r="G536"/>
  <c r="J791" i="4"/>
  <c r="I791"/>
  <c r="I82"/>
  <c r="J82"/>
  <c r="I530"/>
  <c r="J530"/>
  <c r="I582"/>
  <c r="J582"/>
  <c r="J570"/>
  <c r="I570"/>
  <c r="G475" i="6"/>
  <c r="F475"/>
  <c r="G285"/>
  <c r="F285"/>
  <c r="J885" i="4"/>
  <c r="I885"/>
  <c r="H58"/>
  <c r="I59"/>
  <c r="J59"/>
  <c r="I538"/>
  <c r="J538"/>
  <c r="J628"/>
  <c r="I628"/>
  <c r="D448" i="6"/>
  <c r="G449"/>
  <c r="F449"/>
  <c r="H501" i="4"/>
  <c r="I502"/>
  <c r="J502"/>
  <c r="J823"/>
  <c r="I823"/>
  <c r="D87" i="6"/>
  <c r="F88"/>
  <c r="G88"/>
  <c r="D34"/>
  <c r="G35"/>
  <c r="F35"/>
  <c r="J228" i="4"/>
  <c r="I228"/>
  <c r="F443" i="6"/>
  <c r="G443"/>
  <c r="M17" i="4"/>
  <c r="M846"/>
  <c r="M845" s="1"/>
  <c r="M587"/>
  <c r="N466"/>
  <c r="N465" s="1"/>
  <c r="J257"/>
  <c r="I257"/>
  <c r="G137" i="6"/>
  <c r="F137"/>
  <c r="J240" i="4"/>
  <c r="I240"/>
  <c r="J865"/>
  <c r="I865"/>
  <c r="J829"/>
  <c r="I829"/>
  <c r="J390"/>
  <c r="I390"/>
  <c r="D61" i="6"/>
  <c r="F62"/>
  <c r="G62"/>
  <c r="J770" i="4"/>
  <c r="I770"/>
  <c r="J763"/>
  <c r="I763"/>
  <c r="J714"/>
  <c r="I714"/>
  <c r="J545"/>
  <c r="I545"/>
  <c r="H403"/>
  <c r="J404"/>
  <c r="I404"/>
  <c r="J358"/>
  <c r="I358"/>
  <c r="J352"/>
  <c r="I352"/>
  <c r="H268"/>
  <c r="J273"/>
  <c r="I273"/>
  <c r="J269"/>
  <c r="I269"/>
  <c r="J264"/>
  <c r="I264"/>
  <c r="J184"/>
  <c r="I184"/>
  <c r="G499" i="6"/>
  <c r="F499"/>
  <c r="G403"/>
  <c r="F403"/>
  <c r="G383"/>
  <c r="F383"/>
  <c r="J168" i="4"/>
  <c r="I168"/>
  <c r="J767"/>
  <c r="I767"/>
  <c r="H478"/>
  <c r="J478" s="1"/>
  <c r="I481"/>
  <c r="J481"/>
  <c r="I506"/>
  <c r="J506"/>
  <c r="J793"/>
  <c r="I793"/>
  <c r="J858"/>
  <c r="I858"/>
  <c r="J595"/>
  <c r="I595"/>
  <c r="J455"/>
  <c r="I455"/>
  <c r="J543"/>
  <c r="I543"/>
  <c r="J807"/>
  <c r="I807"/>
  <c r="I561"/>
  <c r="J561"/>
  <c r="D260" i="6"/>
  <c r="G261"/>
  <c r="F261"/>
  <c r="J498" i="4"/>
  <c r="I498"/>
  <c r="J111"/>
  <c r="I111"/>
  <c r="J313"/>
  <c r="I313"/>
  <c r="J825"/>
  <c r="I825"/>
  <c r="D99" i="6"/>
  <c r="F100"/>
  <c r="G100"/>
  <c r="I740" i="4"/>
  <c r="J740"/>
  <c r="J720"/>
  <c r="I720"/>
  <c r="J299"/>
  <c r="I299"/>
  <c r="J620"/>
  <c r="I620"/>
  <c r="I33"/>
  <c r="J33"/>
  <c r="J847"/>
  <c r="I847"/>
  <c r="J833"/>
  <c r="I833"/>
  <c r="J774"/>
  <c r="I774"/>
  <c r="I742"/>
  <c r="J742"/>
  <c r="D360" i="6"/>
  <c r="G362"/>
  <c r="F362"/>
  <c r="J734" i="4"/>
  <c r="I734"/>
  <c r="J703"/>
  <c r="I703"/>
  <c r="J690"/>
  <c r="I690"/>
  <c r="H664"/>
  <c r="J665"/>
  <c r="I665"/>
  <c r="J660"/>
  <c r="I660"/>
  <c r="J646"/>
  <c r="I646"/>
  <c r="I316"/>
  <c r="J316"/>
  <c r="H307"/>
  <c r="H306" s="1"/>
  <c r="J308"/>
  <c r="I308"/>
  <c r="J218"/>
  <c r="I218"/>
  <c r="J204"/>
  <c r="I204"/>
  <c r="J134"/>
  <c r="I134"/>
  <c r="J128"/>
  <c r="I128"/>
  <c r="J52"/>
  <c r="I52"/>
  <c r="J870"/>
  <c r="I870"/>
  <c r="I565"/>
  <c r="J565"/>
  <c r="I567"/>
  <c r="J567"/>
  <c r="J588"/>
  <c r="I588"/>
  <c r="J593"/>
  <c r="I593"/>
  <c r="D521" i="6"/>
  <c r="F522"/>
  <c r="G522"/>
  <c r="J255" i="4"/>
  <c r="I255"/>
  <c r="I87"/>
  <c r="J87"/>
  <c r="J881"/>
  <c r="I881"/>
  <c r="I549"/>
  <c r="J549"/>
  <c r="J253"/>
  <c r="I253"/>
  <c r="J173"/>
  <c r="I173"/>
  <c r="I29"/>
  <c r="J29"/>
  <c r="H849"/>
  <c r="H846" s="1"/>
  <c r="J850"/>
  <c r="I850"/>
  <c r="H815"/>
  <c r="J816"/>
  <c r="I816"/>
  <c r="H736"/>
  <c r="J737"/>
  <c r="I737"/>
  <c r="I732"/>
  <c r="J732"/>
  <c r="H705"/>
  <c r="J706"/>
  <c r="I706"/>
  <c r="J701"/>
  <c r="I701"/>
  <c r="H692"/>
  <c r="H676" s="1"/>
  <c r="J693"/>
  <c r="I693"/>
  <c r="J681"/>
  <c r="I681"/>
  <c r="J677"/>
  <c r="I677"/>
  <c r="J662"/>
  <c r="I662"/>
  <c r="J658"/>
  <c r="I658"/>
  <c r="H603"/>
  <c r="J604"/>
  <c r="I604"/>
  <c r="I448"/>
  <c r="J448"/>
  <c r="I432"/>
  <c r="J432"/>
  <c r="J318"/>
  <c r="I318"/>
  <c r="J238"/>
  <c r="I238"/>
  <c r="H220"/>
  <c r="J221"/>
  <c r="I221"/>
  <c r="J215"/>
  <c r="I215"/>
  <c r="J211"/>
  <c r="I211"/>
  <c r="H206"/>
  <c r="J207"/>
  <c r="I207"/>
  <c r="J202"/>
  <c r="I202"/>
  <c r="J166"/>
  <c r="I166"/>
  <c r="J156"/>
  <c r="I156"/>
  <c r="J152"/>
  <c r="I152"/>
  <c r="J142"/>
  <c r="I142"/>
  <c r="J136"/>
  <c r="I136"/>
  <c r="H130"/>
  <c r="J131"/>
  <c r="I131"/>
  <c r="I75"/>
  <c r="J75"/>
  <c r="H54"/>
  <c r="I55"/>
  <c r="J55"/>
  <c r="J50"/>
  <c r="I50"/>
  <c r="H41"/>
  <c r="J42"/>
  <c r="I42"/>
  <c r="I35"/>
  <c r="J35"/>
  <c r="G267" i="6"/>
  <c r="F267"/>
  <c r="J872" i="4"/>
  <c r="I872"/>
  <c r="I386"/>
  <c r="J386"/>
  <c r="I563"/>
  <c r="J563"/>
  <c r="J590"/>
  <c r="I590"/>
  <c r="I860"/>
  <c r="J860"/>
  <c r="I532"/>
  <c r="J532"/>
  <c r="D363" i="6"/>
  <c r="F364"/>
  <c r="G364"/>
  <c r="I471" i="4"/>
  <c r="J471"/>
  <c r="I553"/>
  <c r="J553"/>
  <c r="J789"/>
  <c r="I789"/>
  <c r="D91" i="6"/>
  <c r="F92"/>
  <c r="G92"/>
  <c r="I509" i="4"/>
  <c r="J509"/>
  <c r="H667"/>
  <c r="J668"/>
  <c r="I668"/>
  <c r="D537" i="6"/>
  <c r="F538"/>
  <c r="G538"/>
  <c r="H616" i="4"/>
  <c r="J617"/>
  <c r="I617"/>
  <c r="J242"/>
  <c r="I242"/>
  <c r="I232"/>
  <c r="J232"/>
  <c r="I513"/>
  <c r="J513"/>
  <c r="D293" i="6"/>
  <c r="F294"/>
  <c r="G294"/>
  <c r="I584" i="4"/>
  <c r="J584"/>
  <c r="I517"/>
  <c r="J517"/>
  <c r="G477" i="6"/>
  <c r="F477"/>
  <c r="J835" i="4"/>
  <c r="I835"/>
  <c r="I446"/>
  <c r="J446"/>
  <c r="J457"/>
  <c r="I457"/>
  <c r="J610"/>
  <c r="I610"/>
  <c r="G82" i="6"/>
  <c r="F82"/>
  <c r="D374"/>
  <c r="G375"/>
  <c r="F375"/>
  <c r="F250"/>
  <c r="G250"/>
  <c r="D184"/>
  <c r="G185"/>
  <c r="F185"/>
  <c r="I876" i="4"/>
  <c r="J876"/>
  <c r="I727"/>
  <c r="J727"/>
  <c r="L587"/>
  <c r="J856"/>
  <c r="I856"/>
  <c r="I821"/>
  <c r="J821"/>
  <c r="J810"/>
  <c r="I810"/>
  <c r="I478"/>
  <c r="I425"/>
  <c r="J425"/>
  <c r="I608"/>
  <c r="J608"/>
  <c r="H841"/>
  <c r="J842"/>
  <c r="I842"/>
  <c r="I653"/>
  <c r="J653"/>
  <c r="J638"/>
  <c r="I638"/>
  <c r="J683"/>
  <c r="I683"/>
  <c r="J831"/>
  <c r="I831"/>
  <c r="J863"/>
  <c r="I863"/>
  <c r="I854"/>
  <c r="J854"/>
  <c r="J803"/>
  <c r="I803"/>
  <c r="I797"/>
  <c r="J797"/>
  <c r="I781"/>
  <c r="J781"/>
  <c r="J779"/>
  <c r="I779"/>
  <c r="I772"/>
  <c r="J772"/>
  <c r="J776"/>
  <c r="I776"/>
  <c r="I765"/>
  <c r="J765"/>
  <c r="J761"/>
  <c r="I761"/>
  <c r="I722"/>
  <c r="J722"/>
  <c r="J718"/>
  <c r="I718"/>
  <c r="I754"/>
  <c r="J754"/>
  <c r="J752"/>
  <c r="I752"/>
  <c r="I716"/>
  <c r="J716"/>
  <c r="I712"/>
  <c r="J712"/>
  <c r="J750"/>
  <c r="I750"/>
  <c r="I710"/>
  <c r="J710"/>
  <c r="H574"/>
  <c r="I575"/>
  <c r="J575"/>
  <c r="H556"/>
  <c r="I557"/>
  <c r="J557"/>
  <c r="I547"/>
  <c r="J547"/>
  <c r="J524"/>
  <c r="I524"/>
  <c r="I526"/>
  <c r="J526"/>
  <c r="I522"/>
  <c r="J522"/>
  <c r="I479"/>
  <c r="J479"/>
  <c r="H474"/>
  <c r="J475"/>
  <c r="I475"/>
  <c r="H462"/>
  <c r="I463"/>
  <c r="J463"/>
  <c r="J459"/>
  <c r="I459"/>
  <c r="I453"/>
  <c r="J453"/>
  <c r="J450"/>
  <c r="I450"/>
  <c r="I427"/>
  <c r="J427"/>
  <c r="I421"/>
  <c r="J421"/>
  <c r="H414"/>
  <c r="I415"/>
  <c r="J415"/>
  <c r="H407"/>
  <c r="J408"/>
  <c r="I408"/>
  <c r="I401"/>
  <c r="J401"/>
  <c r="J399"/>
  <c r="I399"/>
  <c r="J396"/>
  <c r="I396"/>
  <c r="I392"/>
  <c r="J392"/>
  <c r="I388"/>
  <c r="J388"/>
  <c r="I371"/>
  <c r="J371"/>
  <c r="J369"/>
  <c r="I369"/>
  <c r="J348"/>
  <c r="I348"/>
  <c r="J346"/>
  <c r="I346"/>
  <c r="I338"/>
  <c r="J338"/>
  <c r="J327"/>
  <c r="I327"/>
  <c r="J331"/>
  <c r="I331"/>
  <c r="J329"/>
  <c r="I329"/>
  <c r="J320"/>
  <c r="I320"/>
  <c r="J310"/>
  <c r="I310"/>
  <c r="J295"/>
  <c r="I295"/>
  <c r="H287"/>
  <c r="I288"/>
  <c r="J288"/>
  <c r="J281"/>
  <c r="I281"/>
  <c r="I276"/>
  <c r="J276"/>
  <c r="J249"/>
  <c r="I249"/>
  <c r="I244"/>
  <c r="J244"/>
  <c r="I234"/>
  <c r="J234"/>
  <c r="I188"/>
  <c r="J188"/>
  <c r="J186"/>
  <c r="I186"/>
  <c r="I164"/>
  <c r="J164"/>
  <c r="I162"/>
  <c r="J162"/>
  <c r="I159"/>
  <c r="J159"/>
  <c r="H144"/>
  <c r="I144" s="1"/>
  <c r="I145"/>
  <c r="J145"/>
  <c r="J144"/>
  <c r="I126"/>
  <c r="J126"/>
  <c r="I123"/>
  <c r="J123"/>
  <c r="I107"/>
  <c r="J107"/>
  <c r="J102"/>
  <c r="I102"/>
  <c r="J85"/>
  <c r="I85"/>
  <c r="J92"/>
  <c r="I92"/>
  <c r="J89"/>
  <c r="I89"/>
  <c r="J67"/>
  <c r="I67"/>
  <c r="J69"/>
  <c r="I69"/>
  <c r="J96"/>
  <c r="I96"/>
  <c r="J79"/>
  <c r="I79"/>
  <c r="J65"/>
  <c r="I65"/>
  <c r="H61"/>
  <c r="E495" i="6" s="1"/>
  <c r="I62" i="4"/>
  <c r="J62"/>
  <c r="J48"/>
  <c r="I48"/>
  <c r="J24"/>
  <c r="I24"/>
  <c r="J20"/>
  <c r="I20"/>
  <c r="J18"/>
  <c r="I18"/>
  <c r="H13"/>
  <c r="J14"/>
  <c r="I14"/>
  <c r="M700"/>
  <c r="M699" s="1"/>
  <c r="H700"/>
  <c r="N700"/>
  <c r="N699" s="1"/>
  <c r="O268"/>
  <c r="O223" s="1"/>
  <c r="N587"/>
  <c r="H312"/>
  <c r="H292"/>
  <c r="D548" i="6"/>
  <c r="K724" i="4"/>
  <c r="D80" i="6"/>
  <c r="H505" i="4"/>
  <c r="F443" i="5"/>
  <c r="F442" s="1"/>
  <c r="D78" i="6"/>
  <c r="H760" i="4"/>
  <c r="M809"/>
  <c r="K560"/>
  <c r="H739"/>
  <c r="D532" i="6"/>
  <c r="F256" i="5"/>
  <c r="F255" s="1"/>
  <c r="F479"/>
  <c r="F478" s="1"/>
  <c r="F172"/>
  <c r="F171" s="1"/>
  <c r="M627" i="4"/>
  <c r="F241" i="5"/>
  <c r="F240" s="1"/>
  <c r="O809" i="4"/>
  <c r="H809"/>
  <c r="M739"/>
  <c r="L739"/>
  <c r="F381" i="5"/>
  <c r="F380" s="1"/>
  <c r="H627" i="4"/>
  <c r="L627"/>
  <c r="H466"/>
  <c r="L809"/>
  <c r="O739"/>
  <c r="D531" i="6"/>
  <c r="K466" i="4"/>
  <c r="K465" s="1"/>
  <c r="O466"/>
  <c r="O465" s="1"/>
  <c r="F207" i="5"/>
  <c r="F205" s="1"/>
  <c r="D203" i="6"/>
  <c r="F431" i="5"/>
  <c r="F430" s="1"/>
  <c r="K809" i="4"/>
  <c r="N809"/>
  <c r="F498" i="5"/>
  <c r="O581" i="4"/>
  <c r="O580" s="1"/>
  <c r="K478"/>
  <c r="F492" i="5"/>
  <c r="F491" s="1"/>
  <c r="D316" i="6"/>
  <c r="D542"/>
  <c r="D247"/>
  <c r="F332" i="5"/>
  <c r="F331" s="1"/>
  <c r="M420" i="4"/>
  <c r="N627"/>
  <c r="L560"/>
  <c r="K607"/>
  <c r="N862"/>
  <c r="L607"/>
  <c r="D168" i="6"/>
  <c r="M607" i="4"/>
  <c r="L880"/>
  <c r="N478"/>
  <c r="N607"/>
  <c r="F184" i="5"/>
  <c r="F183" s="1"/>
  <c r="D470" i="6"/>
  <c r="H607" i="4"/>
  <c r="O607"/>
  <c r="M569"/>
  <c r="H569"/>
  <c r="D412" i="6"/>
  <c r="H64" i="4"/>
  <c r="D511" i="6"/>
  <c r="H223" i="4"/>
  <c r="D103" i="6"/>
  <c r="F283" i="5"/>
  <c r="F282" s="1"/>
  <c r="D265" i="6"/>
  <c r="F433" i="5"/>
  <c r="F432" s="1"/>
  <c r="L341" i="4"/>
  <c r="L340" s="1"/>
  <c r="H341"/>
  <c r="M341"/>
  <c r="M340" s="1"/>
  <c r="K341"/>
  <c r="K340" s="1"/>
  <c r="N341"/>
  <c r="N340" s="1"/>
  <c r="O341"/>
  <c r="O340" s="1"/>
  <c r="K619"/>
  <c r="F57" i="5"/>
  <c r="F55" s="1"/>
  <c r="D350" i="6"/>
  <c r="F231" i="5"/>
  <c r="F230" s="1"/>
  <c r="D533" i="6"/>
  <c r="F286" i="5"/>
  <c r="F274"/>
  <c r="F273" s="1"/>
  <c r="F272"/>
  <c r="L619" i="4"/>
  <c r="O619"/>
  <c r="H280"/>
  <c r="D556" i="6"/>
  <c r="N420" i="4"/>
  <c r="F33" i="5"/>
  <c r="K749" i="4"/>
  <c r="F190" i="5"/>
  <c r="F189" s="1"/>
  <c r="D428" i="6"/>
  <c r="N853" i="4"/>
  <c r="H581"/>
  <c r="K627"/>
  <c r="H853"/>
  <c r="L724"/>
  <c r="K434"/>
  <c r="F575" i="5"/>
  <c r="F573" s="1"/>
  <c r="F572" s="1"/>
  <c r="H867" i="4"/>
  <c r="D357" i="6"/>
  <c r="D156"/>
  <c r="L378" i="4"/>
  <c r="L373" s="1"/>
  <c r="O133"/>
  <c r="O853"/>
  <c r="L569"/>
  <c r="F639" i="5"/>
  <c r="F638" s="1"/>
  <c r="F637" s="1"/>
  <c r="F636" s="1"/>
  <c r="K739" i="4"/>
  <c r="F585" i="5"/>
  <c r="F584" s="1"/>
  <c r="M862" i="4"/>
  <c r="N846"/>
  <c r="N845" s="1"/>
  <c r="M478"/>
  <c r="N592"/>
  <c r="D318" i="6"/>
  <c r="F467" i="5"/>
  <c r="F463" s="1"/>
  <c r="L862" i="4"/>
  <c r="L846"/>
  <c r="L845" s="1"/>
  <c r="O560"/>
  <c r="D123" i="6"/>
  <c r="N485" i="4"/>
  <c r="N477" s="1"/>
  <c r="L485"/>
  <c r="L477" s="1"/>
  <c r="D128" i="6"/>
  <c r="D399"/>
  <c r="L637" i="4"/>
  <c r="L636" s="1"/>
  <c r="D195" i="6"/>
  <c r="F569" i="5"/>
  <c r="F568" s="1"/>
  <c r="F425"/>
  <c r="F424" s="1"/>
  <c r="K637" i="4"/>
  <c r="K636" s="1"/>
  <c r="M637"/>
  <c r="M636" s="1"/>
  <c r="F343" i="5"/>
  <c r="F342" s="1"/>
  <c r="K420" i="4"/>
  <c r="F68" i="5"/>
  <c r="F67" s="1"/>
  <c r="H434" i="4"/>
  <c r="L434"/>
  <c r="N434"/>
  <c r="O434"/>
  <c r="F136" i="5"/>
  <c r="F135" s="1"/>
  <c r="F597"/>
  <c r="F596" s="1"/>
  <c r="D211" i="6"/>
  <c r="D197"/>
  <c r="O749" i="4"/>
  <c r="M676"/>
  <c r="M675" s="1"/>
  <c r="M670" s="1"/>
  <c r="F551" i="5"/>
  <c r="F550" s="1"/>
  <c r="M434" i="4"/>
  <c r="F452" i="5"/>
  <c r="F451" s="1"/>
  <c r="D487" i="6"/>
  <c r="F166" i="5"/>
  <c r="F165" s="1"/>
  <c r="D84" i="6"/>
  <c r="F93" i="5"/>
  <c r="D52" i="6"/>
  <c r="F555" i="5"/>
  <c r="F554" s="1"/>
  <c r="D166" i="6"/>
  <c r="F406" i="5"/>
  <c r="F405" s="1"/>
  <c r="F337"/>
  <c r="F336" s="1"/>
  <c r="D312" i="6"/>
  <c r="F77" i="5"/>
  <c r="F76" s="1"/>
  <c r="H749" i="4"/>
  <c r="N867"/>
  <c r="O862"/>
  <c r="K853"/>
  <c r="K852" s="1"/>
  <c r="K844" s="1"/>
  <c r="M853"/>
  <c r="O846"/>
  <c r="O845" s="1"/>
  <c r="N739"/>
  <c r="M731"/>
  <c r="N676"/>
  <c r="N675" s="1"/>
  <c r="N670" s="1"/>
  <c r="K368"/>
  <c r="M149"/>
  <c r="D456" i="6"/>
  <c r="D218"/>
  <c r="D391"/>
  <c r="D442"/>
  <c r="M581" i="4"/>
  <c r="M580" s="1"/>
  <c r="N581"/>
  <c r="N580" s="1"/>
  <c r="H441"/>
  <c r="F397" i="5"/>
  <c r="D70" i="6"/>
  <c r="F369" i="5"/>
  <c r="F368" s="1"/>
  <c r="D19" i="6"/>
  <c r="O731" i="4"/>
  <c r="L466"/>
  <c r="L465" s="1"/>
  <c r="M867"/>
  <c r="O627"/>
  <c r="D31" i="6"/>
  <c r="D50"/>
  <c r="D439"/>
  <c r="F441" i="5"/>
  <c r="F440" s="1"/>
  <c r="F395"/>
  <c r="F394" s="1"/>
  <c r="F458"/>
  <c r="F457" s="1"/>
  <c r="D145" i="6"/>
  <c r="D378"/>
  <c r="F625" i="5"/>
  <c r="F624" s="1"/>
  <c r="F623" s="1"/>
  <c r="F622" s="1"/>
  <c r="O420" i="4"/>
  <c r="N709"/>
  <c r="L700"/>
  <c r="L699" s="1"/>
  <c r="O637"/>
  <c r="O636" s="1"/>
  <c r="L542"/>
  <c r="K542"/>
  <c r="L280"/>
  <c r="D151" i="6"/>
  <c r="K760" i="4"/>
  <c r="N760"/>
  <c r="F423" i="5"/>
  <c r="F422" s="1"/>
  <c r="O760" i="4"/>
  <c r="F429" i="5"/>
  <c r="F428" s="1"/>
  <c r="D68" i="6"/>
  <c r="L760" i="4"/>
  <c r="M760"/>
  <c r="D372" i="6"/>
  <c r="F383" i="5"/>
  <c r="F382" s="1"/>
  <c r="F280"/>
  <c r="F114"/>
  <c r="O178" i="4"/>
  <c r="O177" s="1"/>
  <c r="O158" s="1"/>
  <c r="D290" i="6"/>
  <c r="L420" i="4"/>
  <c r="D478" i="6"/>
  <c r="N441" i="4"/>
  <c r="M441"/>
  <c r="N505"/>
  <c r="F295" i="5"/>
  <c r="F294" s="1"/>
  <c r="D268" i="6"/>
  <c r="F321" i="5"/>
  <c r="M542" i="4"/>
  <c r="O569"/>
  <c r="N569"/>
  <c r="H592"/>
  <c r="D335" i="6"/>
  <c r="L592" i="4"/>
  <c r="L586" s="1"/>
  <c r="M592"/>
  <c r="M586" s="1"/>
  <c r="N637"/>
  <c r="N636" s="1"/>
  <c r="H637"/>
  <c r="O676"/>
  <c r="O675" s="1"/>
  <c r="O670" s="1"/>
  <c r="L676"/>
  <c r="L675" s="1"/>
  <c r="L670" s="1"/>
  <c r="N724"/>
  <c r="O818"/>
  <c r="H818"/>
  <c r="F613" i="5"/>
  <c r="H880" i="4"/>
  <c r="D227" i="6"/>
  <c r="F495" i="5"/>
  <c r="O867" i="4"/>
  <c r="L581"/>
  <c r="L580" s="1"/>
  <c r="F439" i="5"/>
  <c r="F438" s="1"/>
  <c r="D29" i="6"/>
  <c r="H619" i="4"/>
  <c r="D304" i="6"/>
  <c r="D321"/>
  <c r="F179" i="5"/>
  <c r="F178" s="1"/>
  <c r="H420" i="4"/>
  <c r="D519" i="6"/>
  <c r="D288"/>
  <c r="F158" i="5"/>
  <c r="F291"/>
  <c r="F290" s="1"/>
  <c r="F305"/>
  <c r="F318"/>
  <c r="F317" s="1"/>
  <c r="D395" i="6"/>
  <c r="F98" i="5"/>
  <c r="F97" s="1"/>
  <c r="N542" i="4"/>
  <c r="F279" i="5"/>
  <c r="D60" i="6"/>
  <c r="F346" i="5"/>
  <c r="F344" s="1"/>
  <c r="F644"/>
  <c r="F643" s="1"/>
  <c r="F640" s="1"/>
  <c r="F604"/>
  <c r="F603" s="1"/>
  <c r="O542" i="4"/>
  <c r="K592"/>
  <c r="K586" s="1"/>
  <c r="O592"/>
  <c r="O586" s="1"/>
  <c r="N560"/>
  <c r="F583" i="5"/>
  <c r="F582" s="1"/>
  <c r="F461"/>
  <c r="F460" s="1"/>
  <c r="N619" i="4"/>
  <c r="M619"/>
  <c r="K581"/>
  <c r="K580" s="1"/>
  <c r="F281" i="5"/>
  <c r="D109" i="6"/>
  <c r="H862" i="4"/>
  <c r="D86" i="6"/>
  <c r="D113"/>
  <c r="D23"/>
  <c r="D27"/>
  <c r="D33"/>
  <c r="H709" i="4"/>
  <c r="F367" i="5"/>
  <c r="F366" s="1"/>
  <c r="F542"/>
  <c r="F541" s="1"/>
  <c r="D179" i="6"/>
  <c r="D441"/>
  <c r="F363" i="5"/>
  <c r="F362" s="1"/>
  <c r="F361" s="1"/>
  <c r="H542" i="4"/>
  <c r="F348" i="5"/>
  <c r="F347" s="1"/>
  <c r="H485" i="4"/>
  <c r="F163" i="5"/>
  <c r="F162" s="1"/>
  <c r="F161" s="1"/>
  <c r="F123"/>
  <c r="D447" i="6"/>
  <c r="D426"/>
  <c r="F32" i="5"/>
  <c r="F516"/>
  <c r="D131" i="6"/>
  <c r="F235" i="5"/>
  <c r="F234" s="1"/>
  <c r="F125"/>
  <c r="F124" s="1"/>
  <c r="H17" i="4"/>
  <c r="F60" i="5"/>
  <c r="F59" s="1"/>
  <c r="D430" i="6"/>
  <c r="F127" i="5"/>
  <c r="F126" s="1"/>
  <c r="F110" s="1"/>
  <c r="D540" i="6"/>
  <c r="F454" i="5"/>
  <c r="F453" s="1"/>
  <c r="D115" i="6"/>
  <c r="D340"/>
  <c r="F198" i="5"/>
  <c r="F269"/>
  <c r="D280" i="6"/>
  <c r="F553" i="5"/>
  <c r="F552" s="1"/>
  <c r="F398"/>
  <c r="F456"/>
  <c r="F455" s="1"/>
  <c r="D121" i="6"/>
  <c r="D282"/>
  <c r="F276" i="5"/>
  <c r="L867" i="4"/>
  <c r="M818"/>
  <c r="L749"/>
  <c r="M378"/>
  <c r="M373" s="1"/>
  <c r="L505"/>
  <c r="N818"/>
  <c r="F175" i="5"/>
  <c r="F533"/>
  <c r="F532" s="1"/>
  <c r="M467" i="4"/>
  <c r="M466" s="1"/>
  <c r="M465" s="1"/>
  <c r="D242" i="6"/>
  <c r="F470" i="5"/>
  <c r="F289"/>
  <c r="F288" s="1"/>
  <c r="D292" i="6"/>
  <c r="F75" i="5"/>
  <c r="F74" s="1"/>
  <c r="M880" i="4"/>
  <c r="L818"/>
  <c r="M505"/>
  <c r="D42" i="6"/>
  <c r="F510" i="5"/>
  <c r="F410"/>
  <c r="F409" s="1"/>
  <c r="F489"/>
  <c r="F138"/>
  <c r="F137" s="1"/>
  <c r="F208"/>
  <c r="F473"/>
  <c r="F472" s="1"/>
  <c r="K731" i="4"/>
  <c r="H731"/>
  <c r="O709"/>
  <c r="O505"/>
  <c r="O478"/>
  <c r="F517" i="5"/>
  <c r="F188"/>
  <c r="F502"/>
  <c r="F514"/>
  <c r="D144" i="6"/>
  <c r="F538" i="5"/>
  <c r="F537" s="1"/>
  <c r="D139" i="6"/>
  <c r="F62" i="5"/>
  <c r="F61" s="1"/>
  <c r="F490"/>
  <c r="D433" i="6"/>
  <c r="L853" i="4"/>
  <c r="K818"/>
  <c r="N749"/>
  <c r="N731"/>
  <c r="M709"/>
  <c r="L368"/>
  <c r="H587"/>
  <c r="O485"/>
  <c r="O477" s="1"/>
  <c r="D550" i="6"/>
  <c r="F249" i="5"/>
  <c r="F248" s="1"/>
  <c r="L478" i="4"/>
  <c r="D111" i="6"/>
  <c r="F508" i="5"/>
  <c r="F507" s="1"/>
  <c r="D181" i="6"/>
  <c r="F522" i="5"/>
  <c r="F521" s="1"/>
  <c r="F328"/>
  <c r="F327" s="1"/>
  <c r="D308" i="6"/>
  <c r="F377" i="5"/>
  <c r="F376" s="1"/>
  <c r="D283" i="6"/>
  <c r="D37"/>
  <c r="F475" i="5"/>
  <c r="F474" s="1"/>
  <c r="L731" i="4"/>
  <c r="K709"/>
  <c r="K485"/>
  <c r="K477" s="1"/>
  <c r="K441"/>
  <c r="D135" i="6"/>
  <c r="D66"/>
  <c r="F146" i="5"/>
  <c r="F145" s="1"/>
  <c r="F144" s="1"/>
  <c r="M749" i="4"/>
  <c r="L709"/>
  <c r="D15" i="6"/>
  <c r="K676" i="4"/>
  <c r="K675" s="1"/>
  <c r="K670" s="1"/>
  <c r="F535" i="5"/>
  <c r="F534" s="1"/>
  <c r="M560" i="4"/>
  <c r="M485"/>
  <c r="M477" s="1"/>
  <c r="L441"/>
  <c r="F388" i="5"/>
  <c r="F387" s="1"/>
  <c r="O441" i="4"/>
  <c r="N47"/>
  <c r="F96" i="5"/>
  <c r="F477"/>
  <c r="F476" s="1"/>
  <c r="M724" i="4"/>
  <c r="F30" i="5"/>
  <c r="D397" i="6"/>
  <c r="D390"/>
  <c r="N368" i="4"/>
  <c r="M139"/>
  <c r="D458" i="6"/>
  <c r="F504" i="5"/>
  <c r="F503" s="1"/>
  <c r="D253" i="6"/>
  <c r="K505" i="4"/>
  <c r="K569"/>
  <c r="F417" i="5"/>
  <c r="H560" i="4"/>
  <c r="H724"/>
  <c r="D402" i="6"/>
  <c r="F330" i="5"/>
  <c r="F329" s="1"/>
  <c r="D515" i="6"/>
  <c r="O378" i="4"/>
  <c r="O373" s="1"/>
  <c r="D386" i="6"/>
  <c r="F284" i="5"/>
  <c r="F304"/>
  <c r="F105"/>
  <c r="F104" s="1"/>
  <c r="K306" i="4"/>
  <c r="M47"/>
  <c r="F250" i="5"/>
  <c r="F64"/>
  <c r="D83" i="6"/>
  <c r="M395" i="4"/>
  <c r="M394" s="1"/>
  <c r="D226" i="6"/>
  <c r="D465"/>
  <c r="D388"/>
  <c r="F83" i="5"/>
  <c r="F82" s="1"/>
  <c r="F132"/>
  <c r="F130" s="1"/>
  <c r="F320"/>
  <c r="F319" s="1"/>
  <c r="D507" i="6"/>
  <c r="F588" i="5"/>
  <c r="F587" s="1"/>
  <c r="L395" i="4"/>
  <c r="L394" s="1"/>
  <c r="N306"/>
  <c r="M292"/>
  <c r="L47"/>
  <c r="M23"/>
  <c r="F41" i="5"/>
  <c r="F40" s="1"/>
  <c r="F117"/>
  <c r="F116" s="1"/>
  <c r="D127" i="6"/>
  <c r="F268" i="5"/>
  <c r="F559"/>
  <c r="F558" s="1"/>
  <c r="F277"/>
  <c r="F122"/>
  <c r="D347" i="6"/>
  <c r="D346"/>
  <c r="D497"/>
  <c r="F174" i="5"/>
  <c r="O312" i="4"/>
  <c r="K17"/>
  <c r="O23"/>
  <c r="N378"/>
  <c r="N373" s="1"/>
  <c r="L312"/>
  <c r="M306"/>
  <c r="M183"/>
  <c r="H178"/>
  <c r="K133"/>
  <c r="M133"/>
  <c r="K385"/>
  <c r="L17"/>
  <c r="O149"/>
  <c r="L120"/>
  <c r="D389" i="6"/>
  <c r="D119"/>
  <c r="F311" i="5"/>
  <c r="F310" s="1"/>
  <c r="F300"/>
  <c r="N395" i="4"/>
  <c r="N394" s="1"/>
  <c r="F497" i="5"/>
  <c r="O306" i="4"/>
  <c r="N292"/>
  <c r="L149"/>
  <c r="N183"/>
  <c r="H133"/>
  <c r="H47"/>
  <c r="K64"/>
  <c r="F563" i="5"/>
  <c r="F562" s="1"/>
  <c r="F152"/>
  <c r="F151" s="1"/>
  <c r="D409" i="6"/>
  <c r="D384"/>
  <c r="D229"/>
  <c r="D474"/>
  <c r="F109" i="5"/>
  <c r="L306" i="4"/>
  <c r="O292"/>
  <c r="K292"/>
  <c r="H275"/>
  <c r="N139"/>
  <c r="L139"/>
  <c r="F100" i="5"/>
  <c r="F99" s="1"/>
  <c r="K280" i="4"/>
  <c r="K268"/>
  <c r="K223" s="1"/>
  <c r="L178"/>
  <c r="L177" s="1"/>
  <c r="L158" s="1"/>
  <c r="H120"/>
  <c r="F31" i="5"/>
  <c r="F108"/>
  <c r="F593"/>
  <c r="F592" s="1"/>
  <c r="F591" s="1"/>
  <c r="D230" i="6"/>
  <c r="K395" i="4"/>
  <c r="K394" s="1"/>
  <c r="D463" i="6"/>
  <c r="M178" i="4"/>
  <c r="M177" s="1"/>
  <c r="M158" s="1"/>
  <c r="F355" i="5"/>
  <c r="D286" i="6"/>
  <c r="D183"/>
  <c r="K23" i="4"/>
  <c r="F225" i="5"/>
  <c r="F224" s="1"/>
  <c r="D490" i="6"/>
  <c r="F200" i="5"/>
  <c r="F199" s="1"/>
  <c r="F600"/>
  <c r="F599" s="1"/>
  <c r="D259" i="6"/>
  <c r="F494" i="5"/>
  <c r="F92"/>
  <c r="F103"/>
  <c r="F500"/>
  <c r="D344" i="6"/>
  <c r="M312" i="4"/>
  <c r="O395"/>
  <c r="O394" s="1"/>
  <c r="N17"/>
  <c r="M368"/>
  <c r="H368"/>
  <c r="O280"/>
  <c r="K275"/>
  <c r="N268"/>
  <c r="N223" s="1"/>
  <c r="N201"/>
  <c r="K178"/>
  <c r="K177" s="1"/>
  <c r="K158" s="1"/>
  <c r="H139"/>
  <c r="K139"/>
  <c r="L133"/>
  <c r="N120"/>
  <c r="N385"/>
  <c r="D481" i="6"/>
  <c r="M280" i="4"/>
  <c r="F120" i="5"/>
  <c r="F119" s="1"/>
  <c r="F481"/>
  <c r="F480" s="1"/>
  <c r="F20"/>
  <c r="F19" s="1"/>
  <c r="D249" i="6"/>
  <c r="F155" i="5"/>
  <c r="F154" s="1"/>
  <c r="F192"/>
  <c r="F191" s="1"/>
  <c r="H149" i="4"/>
  <c r="M120"/>
  <c r="L64"/>
  <c r="F579" i="5"/>
  <c r="F578" s="1"/>
  <c r="F577" s="1"/>
  <c r="F576" s="1"/>
  <c r="D493" i="6"/>
  <c r="F606" i="5"/>
  <c r="F605" s="1"/>
  <c r="D483" i="6"/>
  <c r="F95" i="5"/>
  <c r="M385" i="4"/>
  <c r="O368"/>
  <c r="F501" i="5"/>
  <c r="N280" i="4"/>
  <c r="O201"/>
  <c r="M201"/>
  <c r="H183"/>
  <c r="L183"/>
  <c r="O183"/>
  <c r="N178"/>
  <c r="N177" s="1"/>
  <c r="N158" s="1"/>
  <c r="O139"/>
  <c r="F312" i="5"/>
  <c r="F34"/>
  <c r="H23" i="4"/>
  <c r="F53" i="5"/>
  <c r="F52" s="1"/>
  <c r="F51" s="1"/>
  <c r="D420" i="6"/>
  <c r="D500"/>
  <c r="F115" i="5"/>
  <c r="F47"/>
  <c r="F46" s="1"/>
  <c r="F45" s="1"/>
  <c r="D339" i="6"/>
  <c r="F214" i="5"/>
  <c r="F213" s="1"/>
  <c r="F324"/>
  <c r="F323" s="1"/>
  <c r="D257" i="6"/>
  <c r="F302" i="5"/>
  <c r="F301" s="1"/>
  <c r="F39"/>
  <c r="F38" s="1"/>
  <c r="F157"/>
  <c r="F156" s="1"/>
  <c r="F315"/>
  <c r="F314" s="1"/>
  <c r="D306" i="6"/>
  <c r="F326" i="5"/>
  <c r="F325" s="1"/>
  <c r="F612"/>
  <c r="D143" i="6"/>
  <c r="F618" i="5"/>
  <c r="F617" s="1"/>
  <c r="D551" i="6"/>
  <c r="D314"/>
  <c r="F339" i="5"/>
  <c r="F338" s="1"/>
  <c r="L23" i="4"/>
  <c r="M268"/>
  <c r="M223" s="1"/>
  <c r="L201"/>
  <c r="K183"/>
  <c r="N149"/>
  <c r="O64"/>
  <c r="F567" i="5"/>
  <c r="F566" s="1"/>
  <c r="F168"/>
  <c r="F167" s="1"/>
  <c r="F187"/>
  <c r="H385" i="4"/>
  <c r="N23"/>
  <c r="N312"/>
  <c r="K149"/>
  <c r="N133"/>
  <c r="O120"/>
  <c r="K120"/>
  <c r="F197" i="5"/>
  <c r="F466"/>
  <c r="F465" s="1"/>
  <c r="D520" i="6"/>
  <c r="F469" i="5"/>
  <c r="D241" i="6"/>
  <c r="D275"/>
  <c r="F309" i="5"/>
  <c r="F308" s="1"/>
  <c r="F26"/>
  <c r="F25" s="1"/>
  <c r="D492" i="6"/>
  <c r="F88" i="5"/>
  <c r="F87" s="1"/>
  <c r="F102"/>
  <c r="F297"/>
  <c r="F296" s="1"/>
  <c r="F602"/>
  <c r="F601" s="1"/>
  <c r="D25" i="6"/>
  <c r="F204" i="5"/>
  <c r="F203" s="1"/>
  <c r="F299"/>
  <c r="D252" i="6"/>
  <c r="F621" i="5"/>
  <c r="F620" s="1"/>
  <c r="F619" s="1"/>
  <c r="D149" i="6"/>
  <c r="F616" i="5"/>
  <c r="F615" s="1"/>
  <c r="F416"/>
  <c r="D59" i="6"/>
  <c r="F216" i="5"/>
  <c r="F215" s="1"/>
  <c r="H395" i="4"/>
  <c r="K378"/>
  <c r="K373" s="1"/>
  <c r="L292"/>
  <c r="O47"/>
  <c r="K47"/>
  <c r="M64"/>
  <c r="D219" i="6"/>
  <c r="O385" i="4"/>
  <c r="H378"/>
  <c r="L268"/>
  <c r="L223" s="1"/>
  <c r="K201"/>
  <c r="N64"/>
  <c r="K312"/>
  <c r="F356" i="5"/>
  <c r="L385" i="4"/>
  <c r="D524" i="6"/>
  <c r="D332"/>
  <c r="O724" i="4"/>
  <c r="D44" i="6"/>
  <c r="F373" i="5"/>
  <c r="F372" s="1"/>
  <c r="D17" i="6"/>
  <c r="D330"/>
  <c r="F450" l="1"/>
  <c r="G450"/>
  <c r="G412"/>
  <c r="F412"/>
  <c r="G220"/>
  <c r="F220"/>
  <c r="G212"/>
  <c r="F212"/>
  <c r="G551"/>
  <c r="F551"/>
  <c r="D148"/>
  <c r="G149"/>
  <c r="F149"/>
  <c r="D473"/>
  <c r="F474"/>
  <c r="G474"/>
  <c r="D514"/>
  <c r="G515"/>
  <c r="F515"/>
  <c r="G253"/>
  <c r="F253"/>
  <c r="D133"/>
  <c r="G135"/>
  <c r="F135"/>
  <c r="D180"/>
  <c r="G181"/>
  <c r="F181"/>
  <c r="D446"/>
  <c r="G447"/>
  <c r="F447"/>
  <c r="D178"/>
  <c r="G179"/>
  <c r="F179"/>
  <c r="D32"/>
  <c r="G33"/>
  <c r="F33"/>
  <c r="D394"/>
  <c r="G395"/>
  <c r="F395"/>
  <c r="D371"/>
  <c r="G372"/>
  <c r="F372"/>
  <c r="G145"/>
  <c r="F145"/>
  <c r="J434" i="4"/>
  <c r="I434"/>
  <c r="D355" i="6"/>
  <c r="G357"/>
  <c r="F357"/>
  <c r="D469"/>
  <c r="F470"/>
  <c r="G470"/>
  <c r="D541"/>
  <c r="F542"/>
  <c r="G542"/>
  <c r="F363"/>
  <c r="G363"/>
  <c r="J54" i="4"/>
  <c r="I54"/>
  <c r="J360"/>
  <c r="I360"/>
  <c r="G421" i="6"/>
  <c r="F421"/>
  <c r="H632" i="4"/>
  <c r="H626" s="1"/>
  <c r="J633"/>
  <c r="I633"/>
  <c r="G341" i="6"/>
  <c r="F341"/>
  <c r="D256"/>
  <c r="G257"/>
  <c r="F257"/>
  <c r="D464"/>
  <c r="D454" s="1"/>
  <c r="F465"/>
  <c r="G465"/>
  <c r="J724" i="4"/>
  <c r="I724"/>
  <c r="D65" i="6"/>
  <c r="F66"/>
  <c r="G66"/>
  <c r="I587" i="4"/>
  <c r="J587"/>
  <c r="F144" i="6"/>
  <c r="G144"/>
  <c r="J731" i="4"/>
  <c r="I731"/>
  <c r="F42" i="6"/>
  <c r="G42"/>
  <c r="D278"/>
  <c r="F280"/>
  <c r="G280"/>
  <c r="D429"/>
  <c r="F430"/>
  <c r="G430"/>
  <c r="F426"/>
  <c r="G426"/>
  <c r="J619" i="4"/>
  <c r="I619"/>
  <c r="D289" i="6"/>
  <c r="F290"/>
  <c r="G290"/>
  <c r="D67"/>
  <c r="F68"/>
  <c r="G68"/>
  <c r="D376"/>
  <c r="G378"/>
  <c r="F378"/>
  <c r="D18"/>
  <c r="G19"/>
  <c r="F19"/>
  <c r="G391"/>
  <c r="F391"/>
  <c r="D51"/>
  <c r="F52"/>
  <c r="G52"/>
  <c r="D486"/>
  <c r="G487"/>
  <c r="F487"/>
  <c r="H580" i="4"/>
  <c r="I581"/>
  <c r="J581"/>
  <c r="D348" i="6"/>
  <c r="G350"/>
  <c r="F350"/>
  <c r="F184"/>
  <c r="G184"/>
  <c r="G293"/>
  <c r="F293"/>
  <c r="F537"/>
  <c r="G537"/>
  <c r="G91"/>
  <c r="F91"/>
  <c r="I41" i="4"/>
  <c r="J41"/>
  <c r="J220"/>
  <c r="I220"/>
  <c r="I736"/>
  <c r="J736"/>
  <c r="F360" i="6"/>
  <c r="G360"/>
  <c r="F34"/>
  <c r="G34"/>
  <c r="I501" i="4"/>
  <c r="J501"/>
  <c r="H837"/>
  <c r="J838"/>
  <c r="I838"/>
  <c r="F297" i="6"/>
  <c r="G297"/>
  <c r="D329"/>
  <c r="F330"/>
  <c r="G330"/>
  <c r="F252"/>
  <c r="G252"/>
  <c r="F492"/>
  <c r="G492"/>
  <c r="G241"/>
  <c r="F241"/>
  <c r="D305"/>
  <c r="F306"/>
  <c r="G306"/>
  <c r="G339"/>
  <c r="F339"/>
  <c r="D419"/>
  <c r="F420"/>
  <c r="G420"/>
  <c r="J139" i="4"/>
  <c r="I139"/>
  <c r="D258" i="6"/>
  <c r="G259"/>
  <c r="F259"/>
  <c r="F230"/>
  <c r="G230"/>
  <c r="D382"/>
  <c r="F384"/>
  <c r="G384"/>
  <c r="G389"/>
  <c r="F389"/>
  <c r="D496"/>
  <c r="G497"/>
  <c r="F497"/>
  <c r="D506"/>
  <c r="G507"/>
  <c r="F507"/>
  <c r="F388"/>
  <c r="G388"/>
  <c r="G83"/>
  <c r="F83"/>
  <c r="D385"/>
  <c r="F386"/>
  <c r="G386"/>
  <c r="F402"/>
  <c r="G402"/>
  <c r="D457"/>
  <c r="G458"/>
  <c r="F458"/>
  <c r="D396"/>
  <c r="G397"/>
  <c r="F397"/>
  <c r="D36"/>
  <c r="G37"/>
  <c r="F37"/>
  <c r="D110"/>
  <c r="G111"/>
  <c r="F111"/>
  <c r="D432"/>
  <c r="F433"/>
  <c r="G433"/>
  <c r="F282"/>
  <c r="G282"/>
  <c r="F340"/>
  <c r="G340"/>
  <c r="D22"/>
  <c r="G23"/>
  <c r="F23"/>
  <c r="D108"/>
  <c r="G109"/>
  <c r="F109"/>
  <c r="G519"/>
  <c r="F519"/>
  <c r="D303"/>
  <c r="F304"/>
  <c r="G304"/>
  <c r="J880" i="4"/>
  <c r="I880"/>
  <c r="J592"/>
  <c r="I592"/>
  <c r="D150" i="6"/>
  <c r="G151"/>
  <c r="F151"/>
  <c r="D30"/>
  <c r="G31"/>
  <c r="F31"/>
  <c r="F442"/>
  <c r="G442"/>
  <c r="F312"/>
  <c r="G312"/>
  <c r="D210"/>
  <c r="G211"/>
  <c r="F211"/>
  <c r="D398"/>
  <c r="G399"/>
  <c r="F399"/>
  <c r="D122"/>
  <c r="G123"/>
  <c r="F123"/>
  <c r="D555"/>
  <c r="F556"/>
  <c r="G556"/>
  <c r="D167"/>
  <c r="F168"/>
  <c r="G168"/>
  <c r="I627" i="4"/>
  <c r="J627"/>
  <c r="J739"/>
  <c r="I739"/>
  <c r="D77" i="6"/>
  <c r="F78"/>
  <c r="G78"/>
  <c r="F495"/>
  <c r="E494"/>
  <c r="G495"/>
  <c r="J667" i="4"/>
  <c r="I667"/>
  <c r="H602"/>
  <c r="J603"/>
  <c r="I603"/>
  <c r="J705"/>
  <c r="I705"/>
  <c r="H814"/>
  <c r="J815"/>
  <c r="I815"/>
  <c r="G521" i="6"/>
  <c r="F521"/>
  <c r="J664" i="4"/>
  <c r="I664"/>
  <c r="J268"/>
  <c r="I268"/>
  <c r="G87" i="6"/>
  <c r="F87"/>
  <c r="F448"/>
  <c r="G448"/>
  <c r="I467" i="4"/>
  <c r="J467"/>
  <c r="H671"/>
  <c r="J672"/>
  <c r="I672"/>
  <c r="J695"/>
  <c r="I695"/>
  <c r="G93" i="6"/>
  <c r="F93"/>
  <c r="N626" i="4"/>
  <c r="D523" i="6"/>
  <c r="F524"/>
  <c r="G524"/>
  <c r="F520"/>
  <c r="G520"/>
  <c r="D313"/>
  <c r="F314"/>
  <c r="G314"/>
  <c r="D248"/>
  <c r="G249"/>
  <c r="F249"/>
  <c r="D182"/>
  <c r="G183"/>
  <c r="F183"/>
  <c r="D462"/>
  <c r="G463"/>
  <c r="F463"/>
  <c r="J133" i="4"/>
  <c r="I133"/>
  <c r="G347" i="6"/>
  <c r="F347"/>
  <c r="F226"/>
  <c r="G226"/>
  <c r="J560" i="4"/>
  <c r="I560"/>
  <c r="D291" i="6"/>
  <c r="F292"/>
  <c r="G292"/>
  <c r="D130"/>
  <c r="F131"/>
  <c r="G131"/>
  <c r="D85"/>
  <c r="F86"/>
  <c r="G86"/>
  <c r="F60"/>
  <c r="G60"/>
  <c r="D28"/>
  <c r="G29"/>
  <c r="F29"/>
  <c r="D476"/>
  <c r="F478"/>
  <c r="G478"/>
  <c r="D438"/>
  <c r="F439"/>
  <c r="G439"/>
  <c r="F218"/>
  <c r="G218"/>
  <c r="D194"/>
  <c r="G195"/>
  <c r="F195"/>
  <c r="I569" i="4"/>
  <c r="J569"/>
  <c r="H465"/>
  <c r="J466"/>
  <c r="I466"/>
  <c r="H845"/>
  <c r="J846"/>
  <c r="I846"/>
  <c r="F374" i="6"/>
  <c r="G374"/>
  <c r="J616" i="4"/>
  <c r="I616"/>
  <c r="J206"/>
  <c r="I206"/>
  <c r="G260" i="6"/>
  <c r="F260"/>
  <c r="G61"/>
  <c r="F61"/>
  <c r="G535"/>
  <c r="F535"/>
  <c r="J756" i="4"/>
  <c r="I756"/>
  <c r="D16" i="6"/>
  <c r="G17"/>
  <c r="F17"/>
  <c r="D331"/>
  <c r="F332"/>
  <c r="G332"/>
  <c r="H373" i="4"/>
  <c r="J378"/>
  <c r="I378"/>
  <c r="G143" i="6"/>
  <c r="F143"/>
  <c r="D482"/>
  <c r="D479" s="1"/>
  <c r="F483"/>
  <c r="G483"/>
  <c r="D408"/>
  <c r="G409"/>
  <c r="F409"/>
  <c r="G346"/>
  <c r="F346"/>
  <c r="D14"/>
  <c r="G15"/>
  <c r="F15"/>
  <c r="G283"/>
  <c r="F283"/>
  <c r="F242"/>
  <c r="G242"/>
  <c r="D120"/>
  <c r="F121"/>
  <c r="G121"/>
  <c r="D114"/>
  <c r="G115"/>
  <c r="F115"/>
  <c r="H477" i="4"/>
  <c r="I485"/>
  <c r="J485"/>
  <c r="D440" i="6"/>
  <c r="G441"/>
  <c r="F441"/>
  <c r="D112"/>
  <c r="G113"/>
  <c r="F113"/>
  <c r="D266"/>
  <c r="F268"/>
  <c r="G268"/>
  <c r="F128"/>
  <c r="G128"/>
  <c r="D317"/>
  <c r="F318"/>
  <c r="G318"/>
  <c r="D155"/>
  <c r="F156"/>
  <c r="G156"/>
  <c r="D102"/>
  <c r="G103"/>
  <c r="F103"/>
  <c r="D246"/>
  <c r="G247"/>
  <c r="F247"/>
  <c r="H699" i="4"/>
  <c r="J700"/>
  <c r="I700"/>
  <c r="F44" i="6"/>
  <c r="G44"/>
  <c r="F219"/>
  <c r="G219"/>
  <c r="G59"/>
  <c r="F59"/>
  <c r="D24"/>
  <c r="G25"/>
  <c r="F25"/>
  <c r="D274"/>
  <c r="G275"/>
  <c r="F275"/>
  <c r="D498"/>
  <c r="G500"/>
  <c r="F500"/>
  <c r="G493"/>
  <c r="F493"/>
  <c r="I149" i="4"/>
  <c r="J149"/>
  <c r="D480" i="6"/>
  <c r="G481"/>
  <c r="F481"/>
  <c r="D343"/>
  <c r="F344"/>
  <c r="G344"/>
  <c r="D489"/>
  <c r="F490"/>
  <c r="G490"/>
  <c r="D284"/>
  <c r="G286"/>
  <c r="F286"/>
  <c r="D228"/>
  <c r="F229"/>
  <c r="G229"/>
  <c r="D118"/>
  <c r="G119"/>
  <c r="F119"/>
  <c r="H177" i="4"/>
  <c r="J178"/>
  <c r="I178"/>
  <c r="G127" i="6"/>
  <c r="F127"/>
  <c r="G390"/>
  <c r="F390"/>
  <c r="D307"/>
  <c r="F308"/>
  <c r="G308"/>
  <c r="D549"/>
  <c r="F550"/>
  <c r="G550"/>
  <c r="D136"/>
  <c r="G139"/>
  <c r="F139"/>
  <c r="D539"/>
  <c r="F540"/>
  <c r="G540"/>
  <c r="D26"/>
  <c r="G27"/>
  <c r="F27"/>
  <c r="D287"/>
  <c r="F288"/>
  <c r="G288"/>
  <c r="D319"/>
  <c r="F321"/>
  <c r="G321"/>
  <c r="G227"/>
  <c r="F227"/>
  <c r="D334"/>
  <c r="G335"/>
  <c r="F335"/>
  <c r="D49"/>
  <c r="F50"/>
  <c r="G50"/>
  <c r="D69"/>
  <c r="F70"/>
  <c r="G70"/>
  <c r="D455"/>
  <c r="G456"/>
  <c r="F456"/>
  <c r="D165"/>
  <c r="F166"/>
  <c r="G166"/>
  <c r="F84"/>
  <c r="G84"/>
  <c r="D196"/>
  <c r="G197"/>
  <c r="F197"/>
  <c r="J867" i="4"/>
  <c r="I867"/>
  <c r="F428" i="6"/>
  <c r="G428"/>
  <c r="G533"/>
  <c r="F533"/>
  <c r="D264"/>
  <c r="G265"/>
  <c r="F265"/>
  <c r="D510"/>
  <c r="G511"/>
  <c r="F511"/>
  <c r="D315"/>
  <c r="F316"/>
  <c r="G316"/>
  <c r="D202"/>
  <c r="F203"/>
  <c r="G203"/>
  <c r="G531"/>
  <c r="F531"/>
  <c r="G532"/>
  <c r="F532"/>
  <c r="D79"/>
  <c r="G80"/>
  <c r="F80"/>
  <c r="D547"/>
  <c r="F548"/>
  <c r="G548"/>
  <c r="J130" i="4"/>
  <c r="I130"/>
  <c r="J692"/>
  <c r="I692"/>
  <c r="J849"/>
  <c r="I849"/>
  <c r="J307"/>
  <c r="I307"/>
  <c r="G99" i="6"/>
  <c r="F99"/>
  <c r="I403" i="4"/>
  <c r="J403"/>
  <c r="J58"/>
  <c r="I58"/>
  <c r="G89" i="6"/>
  <c r="F89"/>
  <c r="G163"/>
  <c r="F163"/>
  <c r="G545"/>
  <c r="F545"/>
  <c r="I577" i="4"/>
  <c r="J577"/>
  <c r="H363"/>
  <c r="J364"/>
  <c r="I364"/>
  <c r="J744"/>
  <c r="I744"/>
  <c r="H201"/>
  <c r="D359" i="6"/>
  <c r="J809" i="4"/>
  <c r="I809"/>
  <c r="I477"/>
  <c r="J477"/>
  <c r="I607"/>
  <c r="J607"/>
  <c r="I841"/>
  <c r="J841"/>
  <c r="H636"/>
  <c r="I637"/>
  <c r="J637"/>
  <c r="H675"/>
  <c r="J676"/>
  <c r="I676"/>
  <c r="I818"/>
  <c r="J818"/>
  <c r="I862"/>
  <c r="J862"/>
  <c r="I853"/>
  <c r="J853"/>
  <c r="J760"/>
  <c r="I760"/>
  <c r="I749"/>
  <c r="J749"/>
  <c r="J709"/>
  <c r="I709"/>
  <c r="I574"/>
  <c r="J574"/>
  <c r="H555"/>
  <c r="J556"/>
  <c r="I556"/>
  <c r="J542"/>
  <c r="I542"/>
  <c r="J505"/>
  <c r="I505"/>
  <c r="J465"/>
  <c r="I465"/>
  <c r="J474"/>
  <c r="I474"/>
  <c r="H461"/>
  <c r="J462"/>
  <c r="I462"/>
  <c r="I441"/>
  <c r="J441"/>
  <c r="I420"/>
  <c r="J420"/>
  <c r="J414"/>
  <c r="I414"/>
  <c r="H406"/>
  <c r="I407"/>
  <c r="J407"/>
  <c r="H394"/>
  <c r="I395"/>
  <c r="J395"/>
  <c r="J385"/>
  <c r="I385"/>
  <c r="I368"/>
  <c r="J368"/>
  <c r="H340"/>
  <c r="J341"/>
  <c r="I341"/>
  <c r="J312"/>
  <c r="I312"/>
  <c r="I306"/>
  <c r="J306"/>
  <c r="I292"/>
  <c r="J292"/>
  <c r="J287"/>
  <c r="I287"/>
  <c r="I280"/>
  <c r="J280"/>
  <c r="J275"/>
  <c r="I275"/>
  <c r="J223"/>
  <c r="I223"/>
  <c r="I183"/>
  <c r="J183"/>
  <c r="J120"/>
  <c r="I120"/>
  <c r="I64"/>
  <c r="J64"/>
  <c r="J61"/>
  <c r="I61"/>
  <c r="J47"/>
  <c r="I47"/>
  <c r="J23"/>
  <c r="I23"/>
  <c r="I17"/>
  <c r="J17"/>
  <c r="J13"/>
  <c r="I13"/>
  <c r="O504"/>
  <c r="N586"/>
  <c r="L286"/>
  <c r="K559"/>
  <c r="K708"/>
  <c r="K698" s="1"/>
  <c r="H730"/>
  <c r="D154" i="6"/>
  <c r="L606" i="4"/>
  <c r="D530" i="6"/>
  <c r="L730" i="4"/>
  <c r="M626"/>
  <c r="L626"/>
  <c r="O730"/>
  <c r="O119"/>
  <c r="M730"/>
  <c r="M852"/>
  <c r="M844" s="1"/>
  <c r="O852"/>
  <c r="O844" s="1"/>
  <c r="N852"/>
  <c r="N844" s="1"/>
  <c r="D425" i="6"/>
  <c r="K413" i="4"/>
  <c r="O559"/>
  <c r="H559"/>
  <c r="K606"/>
  <c r="O606"/>
  <c r="F496" i="5"/>
  <c r="L708" i="4"/>
  <c r="L698" s="1"/>
  <c r="H586"/>
  <c r="K626"/>
  <c r="K730"/>
  <c r="M606"/>
  <c r="H286"/>
  <c r="M504"/>
  <c r="K119"/>
  <c r="L504"/>
  <c r="K748"/>
  <c r="L559"/>
  <c r="M559"/>
  <c r="F520" i="5"/>
  <c r="F519" s="1"/>
  <c r="D101" i="6"/>
  <c r="O286" i="4"/>
  <c r="M286"/>
  <c r="K286"/>
  <c r="N286"/>
  <c r="F270" i="5"/>
  <c r="F462"/>
  <c r="K504" i="4"/>
  <c r="H852"/>
  <c r="N559"/>
  <c r="N606"/>
  <c r="L852"/>
  <c r="L844" s="1"/>
  <c r="O200"/>
  <c r="H119"/>
  <c r="H606"/>
  <c r="N708"/>
  <c r="N698" s="1"/>
  <c r="D126" i="6"/>
  <c r="H748" i="4"/>
  <c r="O626"/>
  <c r="H413"/>
  <c r="N413"/>
  <c r="M413"/>
  <c r="F396" i="5"/>
  <c r="D225" i="6"/>
  <c r="F91" i="5"/>
  <c r="F71"/>
  <c r="F186"/>
  <c r="F185" s="1"/>
  <c r="F164"/>
  <c r="M12" i="4"/>
  <c r="M367"/>
  <c r="O413"/>
  <c r="N730"/>
  <c r="D217" i="6"/>
  <c r="D81"/>
  <c r="F278" i="5"/>
  <c r="O748" i="4"/>
  <c r="F113" i="5"/>
  <c r="M200" i="4"/>
  <c r="K367"/>
  <c r="L413"/>
  <c r="N504"/>
  <c r="O708"/>
  <c r="O698" s="1"/>
  <c r="H708"/>
  <c r="F611" i="5"/>
  <c r="F610" s="1"/>
  <c r="F493"/>
  <c r="D518" i="6"/>
  <c r="M748" i="4"/>
  <c r="F173" i="5"/>
  <c r="F170" s="1"/>
  <c r="H504" i="4"/>
  <c r="F245" i="5"/>
  <c r="F468"/>
  <c r="D142" i="6"/>
  <c r="D240"/>
  <c r="F267" i="5"/>
  <c r="F94"/>
  <c r="D41" i="6"/>
  <c r="F586" i="5"/>
  <c r="F303"/>
  <c r="D338" i="6"/>
  <c r="F515" i="5"/>
  <c r="D251" i="6"/>
  <c r="D129"/>
  <c r="F509" i="5"/>
  <c r="F499"/>
  <c r="F488"/>
  <c r="D281" i="6"/>
  <c r="F415" i="5"/>
  <c r="D58" i="6"/>
  <c r="F275" i="5"/>
  <c r="F196"/>
  <c r="F121"/>
  <c r="F375"/>
  <c r="F374" s="1"/>
  <c r="D39" i="6"/>
  <c r="F385" i="5"/>
  <c r="F384" s="1"/>
  <c r="F298"/>
  <c r="D491" i="6"/>
  <c r="N119" i="4"/>
  <c r="H200"/>
  <c r="F106" i="5"/>
  <c r="D387" i="6"/>
  <c r="N748" i="4"/>
  <c r="L748"/>
  <c r="L367"/>
  <c r="F29" i="5"/>
  <c r="M708" i="4"/>
  <c r="M698" s="1"/>
  <c r="F354" i="5"/>
  <c r="K12" i="4"/>
  <c r="D345" i="6"/>
  <c r="L119" i="4"/>
  <c r="M138"/>
  <c r="N200"/>
  <c r="O367"/>
  <c r="O138"/>
  <c r="L12"/>
  <c r="M119"/>
  <c r="N367"/>
  <c r="N12"/>
  <c r="L138"/>
  <c r="O12"/>
  <c r="K200"/>
  <c r="F148" i="5"/>
  <c r="F101"/>
  <c r="H367" i="4"/>
  <c r="L200"/>
  <c r="F335" i="5"/>
  <c r="N138" i="4"/>
  <c r="H12"/>
  <c r="K138"/>
  <c r="D431" i="6" l="1"/>
  <c r="G431" s="1"/>
  <c r="F431"/>
  <c r="G345"/>
  <c r="F345"/>
  <c r="G251"/>
  <c r="F251"/>
  <c r="F518"/>
  <c r="G518"/>
  <c r="I363" i="4"/>
  <c r="J363"/>
  <c r="G264" i="6"/>
  <c r="F264"/>
  <c r="G539"/>
  <c r="F539"/>
  <c r="G489"/>
  <c r="F489"/>
  <c r="J699" i="4"/>
  <c r="I699"/>
  <c r="G317" i="6"/>
  <c r="F317"/>
  <c r="F112"/>
  <c r="G112"/>
  <c r="F36"/>
  <c r="G36"/>
  <c r="D485"/>
  <c r="F486"/>
  <c r="G486"/>
  <c r="F18"/>
  <c r="G18"/>
  <c r="D354"/>
  <c r="G355"/>
  <c r="F355"/>
  <c r="F178"/>
  <c r="G178"/>
  <c r="G129"/>
  <c r="F129"/>
  <c r="D201"/>
  <c r="F202"/>
  <c r="G202"/>
  <c r="G49"/>
  <c r="F49"/>
  <c r="G319"/>
  <c r="F319"/>
  <c r="F14"/>
  <c r="G14"/>
  <c r="F482"/>
  <c r="G482"/>
  <c r="G331"/>
  <c r="F331"/>
  <c r="J845" i="4"/>
  <c r="I845"/>
  <c r="F194" i="6"/>
  <c r="G194"/>
  <c r="F476"/>
  <c r="G476"/>
  <c r="G85"/>
  <c r="F85"/>
  <c r="J671" i="4"/>
  <c r="I671"/>
  <c r="G494" i="6"/>
  <c r="F494"/>
  <c r="E488"/>
  <c r="G77"/>
  <c r="F77"/>
  <c r="G385"/>
  <c r="F385"/>
  <c r="F258"/>
  <c r="G258"/>
  <c r="J837" i="4"/>
  <c r="I837"/>
  <c r="G51" i="6"/>
  <c r="F51"/>
  <c r="G376"/>
  <c r="F376"/>
  <c r="F278"/>
  <c r="G278"/>
  <c r="F464"/>
  <c r="G464"/>
  <c r="J632" i="4"/>
  <c r="I632"/>
  <c r="F371" i="6"/>
  <c r="G371"/>
  <c r="F446"/>
  <c r="G446"/>
  <c r="D38"/>
  <c r="G39"/>
  <c r="F39"/>
  <c r="G41"/>
  <c r="F41"/>
  <c r="D141"/>
  <c r="F142"/>
  <c r="G142"/>
  <c r="D224"/>
  <c r="F225"/>
  <c r="G225"/>
  <c r="J730" i="4"/>
  <c r="I730"/>
  <c r="J201"/>
  <c r="I201"/>
  <c r="G315" i="6"/>
  <c r="F315"/>
  <c r="G165"/>
  <c r="F165"/>
  <c r="D333"/>
  <c r="F334"/>
  <c r="G334"/>
  <c r="G287"/>
  <c r="F287"/>
  <c r="F549"/>
  <c r="G549"/>
  <c r="G228"/>
  <c r="F228"/>
  <c r="F480"/>
  <c r="G480"/>
  <c r="F102"/>
  <c r="G102"/>
  <c r="F16"/>
  <c r="G16"/>
  <c r="F28"/>
  <c r="G28"/>
  <c r="G130"/>
  <c r="F130"/>
  <c r="F248"/>
  <c r="G248"/>
  <c r="G523"/>
  <c r="F523"/>
  <c r="J814" i="4"/>
  <c r="I814"/>
  <c r="G167" i="6"/>
  <c r="F167"/>
  <c r="D206"/>
  <c r="F210"/>
  <c r="G210"/>
  <c r="F432"/>
  <c r="G432"/>
  <c r="G457"/>
  <c r="F457"/>
  <c r="F506"/>
  <c r="G506"/>
  <c r="F382"/>
  <c r="G382"/>
  <c r="G329"/>
  <c r="F329"/>
  <c r="G348"/>
  <c r="F348"/>
  <c r="G67"/>
  <c r="F67"/>
  <c r="G65"/>
  <c r="F65"/>
  <c r="F256"/>
  <c r="G256"/>
  <c r="G541"/>
  <c r="F541"/>
  <c r="F394"/>
  <c r="G394"/>
  <c r="G180"/>
  <c r="F180"/>
  <c r="G514"/>
  <c r="F514"/>
  <c r="D171"/>
  <c r="D326"/>
  <c r="F454"/>
  <c r="G454"/>
  <c r="G81"/>
  <c r="F81"/>
  <c r="F101"/>
  <c r="G101"/>
  <c r="G79"/>
  <c r="F79"/>
  <c r="G69"/>
  <c r="F69"/>
  <c r="H158" i="4"/>
  <c r="J177"/>
  <c r="I177"/>
  <c r="F274" i="6"/>
  <c r="G274"/>
  <c r="G120"/>
  <c r="F120"/>
  <c r="G408"/>
  <c r="F408"/>
  <c r="I373" i="4"/>
  <c r="J373"/>
  <c r="F438" i="6"/>
  <c r="G438"/>
  <c r="F462"/>
  <c r="G462"/>
  <c r="G122"/>
  <c r="F122"/>
  <c r="F150"/>
  <c r="G150"/>
  <c r="F108"/>
  <c r="G108"/>
  <c r="D418"/>
  <c r="G419"/>
  <c r="F419"/>
  <c r="G429"/>
  <c r="F429"/>
  <c r="F148"/>
  <c r="G148"/>
  <c r="G281"/>
  <c r="F281"/>
  <c r="F479"/>
  <c r="G479"/>
  <c r="G136"/>
  <c r="F136"/>
  <c r="F118"/>
  <c r="G118"/>
  <c r="G343"/>
  <c r="F343"/>
  <c r="F24"/>
  <c r="G24"/>
  <c r="F246"/>
  <c r="G246"/>
  <c r="F440"/>
  <c r="G440"/>
  <c r="F182"/>
  <c r="G182"/>
  <c r="H601" i="4"/>
  <c r="H412" s="1"/>
  <c r="J602"/>
  <c r="I602"/>
  <c r="G398" i="6"/>
  <c r="F398"/>
  <c r="G303"/>
  <c r="F303"/>
  <c r="F22"/>
  <c r="G22"/>
  <c r="F396"/>
  <c r="G396"/>
  <c r="F338"/>
  <c r="G338"/>
  <c r="D381"/>
  <c r="G387"/>
  <c r="F387"/>
  <c r="G491"/>
  <c r="F491"/>
  <c r="F58"/>
  <c r="G58"/>
  <c r="D234"/>
  <c r="F240"/>
  <c r="G240"/>
  <c r="D216"/>
  <c r="G217"/>
  <c r="F217"/>
  <c r="D125"/>
  <c r="F126"/>
  <c r="G126"/>
  <c r="I586" i="4"/>
  <c r="J586"/>
  <c r="D424" i="6"/>
  <c r="F425"/>
  <c r="G425"/>
  <c r="F530"/>
  <c r="G530"/>
  <c r="F154"/>
  <c r="G154"/>
  <c r="D358"/>
  <c r="G359"/>
  <c r="F359"/>
  <c r="F547"/>
  <c r="G547"/>
  <c r="F510"/>
  <c r="G510"/>
  <c r="F196"/>
  <c r="G196"/>
  <c r="F455"/>
  <c r="G455"/>
  <c r="F26"/>
  <c r="G26"/>
  <c r="G307"/>
  <c r="F307"/>
  <c r="F284"/>
  <c r="G284"/>
  <c r="G498"/>
  <c r="F498"/>
  <c r="G155"/>
  <c r="F155"/>
  <c r="F266"/>
  <c r="G266"/>
  <c r="F114"/>
  <c r="G114"/>
  <c r="F291"/>
  <c r="G291"/>
  <c r="G313"/>
  <c r="F313"/>
  <c r="G555"/>
  <c r="F555"/>
  <c r="F30"/>
  <c r="G30"/>
  <c r="F110"/>
  <c r="G110"/>
  <c r="F496"/>
  <c r="G496"/>
  <c r="G305"/>
  <c r="F305"/>
  <c r="I580" i="4"/>
  <c r="J580"/>
  <c r="G289" i="6"/>
  <c r="F289"/>
  <c r="D468"/>
  <c r="D453" s="1"/>
  <c r="G469"/>
  <c r="F469"/>
  <c r="G32"/>
  <c r="F32"/>
  <c r="G133"/>
  <c r="F133"/>
  <c r="F473"/>
  <c r="G473"/>
  <c r="D310"/>
  <c r="D472"/>
  <c r="D370"/>
  <c r="I606" i="4"/>
  <c r="J606"/>
  <c r="J626"/>
  <c r="I626"/>
  <c r="J636"/>
  <c r="I636"/>
  <c r="H670"/>
  <c r="J675"/>
  <c r="I675"/>
  <c r="H844"/>
  <c r="J852"/>
  <c r="I852"/>
  <c r="I748"/>
  <c r="J748"/>
  <c r="H698"/>
  <c r="I708"/>
  <c r="J708"/>
  <c r="J559"/>
  <c r="I559"/>
  <c r="I555"/>
  <c r="J555"/>
  <c r="I504"/>
  <c r="J504"/>
  <c r="I461"/>
  <c r="J461"/>
  <c r="I413"/>
  <c r="J413"/>
  <c r="I406"/>
  <c r="J406"/>
  <c r="I394"/>
  <c r="J394"/>
  <c r="J367"/>
  <c r="I367"/>
  <c r="J340"/>
  <c r="I340"/>
  <c r="I286"/>
  <c r="J286"/>
  <c r="I200"/>
  <c r="J200"/>
  <c r="I119"/>
  <c r="J119"/>
  <c r="I12"/>
  <c r="J12"/>
  <c r="H729"/>
  <c r="D40" i="6"/>
  <c r="M729" i="4"/>
  <c r="L729"/>
  <c r="O729"/>
  <c r="D380" i="6"/>
  <c r="K412" i="4"/>
  <c r="O412"/>
  <c r="N729"/>
  <c r="K729"/>
  <c r="L412"/>
  <c r="D245" i="6"/>
  <c r="M412" i="4"/>
  <c r="N11"/>
  <c r="L11"/>
  <c r="O11"/>
  <c r="K11"/>
  <c r="M11"/>
  <c r="D153" i="6"/>
  <c r="D124"/>
  <c r="N412" i="4"/>
  <c r="D488" i="6"/>
  <c r="D423"/>
  <c r="D337"/>
  <c r="G472" l="1"/>
  <c r="F472"/>
  <c r="G424"/>
  <c r="F424"/>
  <c r="D215"/>
  <c r="F216"/>
  <c r="G216"/>
  <c r="D140"/>
  <c r="G141"/>
  <c r="F141"/>
  <c r="G488"/>
  <c r="F488"/>
  <c r="E557"/>
  <c r="D336"/>
  <c r="G337"/>
  <c r="F337"/>
  <c r="F153"/>
  <c r="G153"/>
  <c r="F380"/>
  <c r="G380"/>
  <c r="D369"/>
  <c r="F370"/>
  <c r="G370"/>
  <c r="D233"/>
  <c r="F234"/>
  <c r="G234"/>
  <c r="D205"/>
  <c r="F206"/>
  <c r="G206"/>
  <c r="D244"/>
  <c r="G245"/>
  <c r="F245"/>
  <c r="G40"/>
  <c r="F40"/>
  <c r="D309"/>
  <c r="G310"/>
  <c r="F310"/>
  <c r="G358"/>
  <c r="F358"/>
  <c r="G125"/>
  <c r="F125"/>
  <c r="H138" i="4"/>
  <c r="J158"/>
  <c r="I158"/>
  <c r="D325" i="6"/>
  <c r="F326"/>
  <c r="G326"/>
  <c r="D223"/>
  <c r="F224"/>
  <c r="G224"/>
  <c r="D13"/>
  <c r="D12" s="1"/>
  <c r="F38"/>
  <c r="G38"/>
  <c r="D200"/>
  <c r="F201"/>
  <c r="G201"/>
  <c r="D484"/>
  <c r="G485"/>
  <c r="F485"/>
  <c r="G423"/>
  <c r="F423"/>
  <c r="D417"/>
  <c r="F418"/>
  <c r="G418"/>
  <c r="G453"/>
  <c r="F453"/>
  <c r="D353"/>
  <c r="F354"/>
  <c r="G354"/>
  <c r="J601" i="4"/>
  <c r="I601"/>
  <c r="F124" i="6"/>
  <c r="G124"/>
  <c r="G468"/>
  <c r="F468"/>
  <c r="F381"/>
  <c r="G381"/>
  <c r="F171"/>
  <c r="G171"/>
  <c r="G333"/>
  <c r="F333"/>
  <c r="D471"/>
  <c r="I670" i="4"/>
  <c r="J670"/>
  <c r="J844"/>
  <c r="I844"/>
  <c r="I729"/>
  <c r="J729"/>
  <c r="I698"/>
  <c r="J698"/>
  <c r="J412"/>
  <c r="I412"/>
  <c r="O411"/>
  <c r="O887" s="1"/>
  <c r="H411"/>
  <c r="M411"/>
  <c r="M887" s="1"/>
  <c r="L411"/>
  <c r="L887" s="1"/>
  <c r="N411"/>
  <c r="N887" s="1"/>
  <c r="K411"/>
  <c r="K887" s="1"/>
  <c r="F630" i="5"/>
  <c r="F627" s="1"/>
  <c r="F223" i="6" l="1"/>
  <c r="G223"/>
  <c r="G12"/>
  <c r="F12"/>
  <c r="G369"/>
  <c r="F369"/>
  <c r="F336"/>
  <c r="G336"/>
  <c r="G484"/>
  <c r="F484"/>
  <c r="F325"/>
  <c r="G325"/>
  <c r="F244"/>
  <c r="G244"/>
  <c r="G471"/>
  <c r="F471"/>
  <c r="G417"/>
  <c r="F417"/>
  <c r="F200"/>
  <c r="G200"/>
  <c r="J138" i="4"/>
  <c r="I138"/>
  <c r="H11"/>
  <c r="G205" i="6"/>
  <c r="F205"/>
  <c r="D204"/>
  <c r="G140"/>
  <c r="F140"/>
  <c r="G353"/>
  <c r="F353"/>
  <c r="G13"/>
  <c r="F13"/>
  <c r="G309"/>
  <c r="F309"/>
  <c r="G233"/>
  <c r="F233"/>
  <c r="G215"/>
  <c r="F215"/>
  <c r="D11"/>
  <c r="D379"/>
  <c r="D243"/>
  <c r="D152"/>
  <c r="I411" i="4"/>
  <c r="J411"/>
  <c r="G379" i="6" l="1"/>
  <c r="F379"/>
  <c r="F204"/>
  <c r="G204"/>
  <c r="G243"/>
  <c r="F243"/>
  <c r="I11" i="4"/>
  <c r="J11"/>
  <c r="F152" i="6"/>
  <c r="G152"/>
  <c r="G11"/>
  <c r="F11"/>
  <c r="D557"/>
  <c r="H887" i="4"/>
  <c r="J887" s="1"/>
  <c r="F557" i="6" l="1"/>
  <c r="G557"/>
  <c r="I887" i="4"/>
</calcChain>
</file>

<file path=xl/sharedStrings.xml><?xml version="1.0" encoding="utf-8"?>
<sst xmlns="http://schemas.openxmlformats.org/spreadsheetml/2006/main" count="7834" uniqueCount="939">
  <si>
    <t>02 1 02 L4670</t>
  </si>
  <si>
    <t>02 1 02 Z4670</t>
  </si>
  <si>
    <t>99 9 01 00900</t>
  </si>
  <si>
    <t>99 9 02 00900</t>
  </si>
  <si>
    <t>99 9 03 20001</t>
  </si>
  <si>
    <t>ВСЕГО</t>
  </si>
  <si>
    <t>05 4 01 28000</t>
  </si>
  <si>
    <t>Реализация дополнительных мероприятий, направленных на снижение напряженности на рынке труда</t>
  </si>
  <si>
    <t>510 03 00</t>
  </si>
  <si>
    <t>Бюджетные инвестиции</t>
  </si>
  <si>
    <t>03 1 00 00000</t>
  </si>
  <si>
    <t>03 1 01 00000</t>
  </si>
  <si>
    <t>03 1 01 22200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</si>
  <si>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</t>
  </si>
  <si>
    <t>03 3 00 00000</t>
  </si>
  <si>
    <t>03 3 01 00000</t>
  </si>
  <si>
    <t>03 4 00 00000</t>
  </si>
  <si>
    <t>03 4 01 00000</t>
  </si>
  <si>
    <t>03 4 01 42120</t>
  </si>
  <si>
    <t>Функционирование законодательных (представительных органов государственной власти и представительных органов муниципальных образований</t>
  </si>
  <si>
    <t>05 1 01 80050</t>
  </si>
  <si>
    <t>Расходы на погашение задолженности предприятий, оказывающих услуги по теплоснабжению по решению арбитражного суда</t>
  </si>
  <si>
    <t>99 9 13 23800</t>
  </si>
  <si>
    <t>Функционирование высшего должностного лица субъекта РФ и органа местного самоуправления</t>
  </si>
  <si>
    <t>Резервные фонды</t>
  </si>
  <si>
    <t>Другие общегосударственные вопросы</t>
  </si>
  <si>
    <t>Целевые программы муниципальных образований</t>
  </si>
  <si>
    <t>Региональные целевые программы</t>
  </si>
  <si>
    <t>Транспорт</t>
  </si>
  <si>
    <t>ЖИЛИЩНО-КОММУНАЛЬНОЕ ХОЗЯЙСТВО</t>
  </si>
  <si>
    <t>Жилищное хозяйство</t>
  </si>
  <si>
    <t>ОБРАЗОВАНИЕ</t>
  </si>
  <si>
    <t>83 И 4130</t>
  </si>
  <si>
    <t>05 1 01 00900</t>
  </si>
  <si>
    <t>01 2 01 20400</t>
  </si>
  <si>
    <r>
      <t>Основное мероприятие</t>
    </r>
    <r>
      <rPr>
        <sz val="12"/>
        <rFont val="Times New Roman"/>
        <family val="1"/>
        <charset val="204"/>
      </rPr>
      <t xml:space="preserve"> "Молодежь"</t>
    </r>
  </si>
  <si>
    <t>01 2 02 00000</t>
  </si>
  <si>
    <t>01 2 02 20500</t>
  </si>
  <si>
    <t>01 2 02 20600</t>
  </si>
  <si>
    <t>01 3 00 00000</t>
  </si>
  <si>
    <r>
      <t>Основное мероприятие</t>
    </r>
    <r>
      <rPr>
        <sz val="12"/>
        <rFont val="Times New Roman"/>
        <family val="1"/>
        <charset val="204"/>
      </rPr>
      <t xml:space="preserve"> "Развитие физической культуры и спорта"</t>
    </r>
  </si>
  <si>
    <t>01 3 01 00000</t>
  </si>
  <si>
    <t>01 3 01 20800</t>
  </si>
  <si>
    <t>01 3 01 20900</t>
  </si>
  <si>
    <t>Расходы районного бюджета на реализацию районной целевой программы "Культура Пушкиногорского района в 2013-2015 годах" в рамках непрограммного направления деятельности «Обеспечение деятельности муниципальных бюджетных учреждений Пушкиногорского района»</t>
  </si>
  <si>
    <t>Иные межбюджетные трансферты на господдержку лучших работников муниципальных учреждений культуры в рамках нерпограммного направления деятельности «Иные непрограммные направления деят.ОМСУ Пушкиногорского р-на»</t>
  </si>
  <si>
    <t>Иные межбюджетные трансферты на господдержку (грант) комплексного развития регион.и муниципальных учреждений культуры в</t>
  </si>
  <si>
    <t>03 1 01 41340</t>
  </si>
  <si>
    <t>Расходы районного бюджета на реализацию районной целевой программы "Развитие физической культуры и спорта в Пушкиногорском районе на 2014-2015 годы" в рамках непрограм.направлен.деят."Иные непрограммные направления деятельности ОМСУ Пушкиногорского р-на"</t>
  </si>
  <si>
    <t>83 Ц 7049</t>
  </si>
  <si>
    <t>Функционирование Правительства РФ, высших исполнительных органов государственной власти субъектов РФ, местных администраций</t>
  </si>
  <si>
    <t>Защита населения и территорий от чрезвычайных ситуаций природного и техногенного характера, гражданская оборона</t>
  </si>
  <si>
    <t>922</t>
  </si>
  <si>
    <t>НАЦИОНАЛЬНАЯ БЕЗОПАСНОСТЬ И ПРАВООХРАНИТЕЛЬНАЯ ДЕЯТЕЛЬНОСТЬ</t>
  </si>
  <si>
    <t>НАЦИОНАЛЬНАЯ ЭКОНОМИКА</t>
  </si>
  <si>
    <t>5222400</t>
  </si>
  <si>
    <t>ЗДРАВООХРАНЕНИЕ, ФИЗИЧЕСКАЯ КУЛЬТУРА И СПОРТ</t>
  </si>
  <si>
    <t>070 05 00</t>
  </si>
  <si>
    <t>340 02 00</t>
  </si>
  <si>
    <t>795 00 00</t>
  </si>
  <si>
    <t>098 02 00</t>
  </si>
  <si>
    <t>442 99 00</t>
  </si>
  <si>
    <t>522 00 00</t>
  </si>
  <si>
    <t>002 04 20</t>
  </si>
  <si>
    <t xml:space="preserve">04 </t>
  </si>
  <si>
    <t>098 02 01</t>
  </si>
  <si>
    <t>522 43 00</t>
  </si>
  <si>
    <t>421 99 08</t>
  </si>
  <si>
    <t>520 09 00</t>
  </si>
  <si>
    <t>Процентные платежи по долговым обязательствам</t>
  </si>
  <si>
    <t>"О бюджете муниципального образования</t>
  </si>
  <si>
    <t>99 9 06 20005</t>
  </si>
  <si>
    <t xml:space="preserve">Субсидии бюджетам на финансовое обеспечение мероприятий по капитальному ремонту многоквартирных домов </t>
  </si>
  <si>
    <t>Обеспечение деятельности подведомственных учреждений (питание школьников за счет средств районного бюджета)</t>
  </si>
  <si>
    <t>Взнос в уставные капиталы</t>
  </si>
  <si>
    <t>Межбюджетные трансферты бюджета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(субсидии юридическим лицам на капремонт жилого фонда поселений)</t>
  </si>
  <si>
    <t>Субсидия на развитие социальной и инженерной инфраструктуры</t>
  </si>
  <si>
    <t>Другие вопросы в области национальной экономики</t>
  </si>
  <si>
    <t>Коммунальное хозяйство</t>
  </si>
  <si>
    <t>Общеэкономические вопросы</t>
  </si>
  <si>
    <t>Субсидия на реализацию областной долгосрочной целевой программы "Социальное развитие села в Псковской области до 2012 года"</t>
  </si>
  <si>
    <t xml:space="preserve">к Решению Собрания депутатов </t>
  </si>
  <si>
    <t>Мероприятия по гражданской обороне, предупреждения и ликвидации чрезвычайных ситуаций за счет средств резервного фонда в рамках непрограммного направления деятельности "Непрограммные направления деятельности органов местного самоуправления Пушкиногорского района"</t>
  </si>
  <si>
    <t>99 9 03 22400</t>
  </si>
  <si>
    <t>Субсидии бюджетным учреждениям на иные цели</t>
  </si>
  <si>
    <t>Обслуживание муниципального долга</t>
  </si>
  <si>
    <t>795 00 11</t>
  </si>
  <si>
    <t>муниципальное бюджетное учреждение культуры Пушкиногорского района "Культурно-досуговый центр"</t>
  </si>
  <si>
    <t>муниципальное бюджетное учреждение культуры Пушкиногорская центральная районная библиотека</t>
  </si>
  <si>
    <t>Муниципальное бюджетное общеобразовательное учреждение "Пушкиногорская средняя общеобразовательная школа имени А.С.Пушкина"</t>
  </si>
  <si>
    <t>Муниципальное бюджетное дошкольное образовательное учреждение Пушкиногорский детский сад "Сказка"</t>
  </si>
  <si>
    <t>Муниципальная программа "Развитие автомобильных дорог общего пользования местного значения в Пушкиногорском р-не на 2014-16 г."</t>
  </si>
  <si>
    <t>83 Ц 7024</t>
  </si>
  <si>
    <t>99 9 08 43050</t>
  </si>
  <si>
    <r>
      <t xml:space="preserve">Расходы на возмещение затрат по созданию условий для предоставления государственных и муниципальных услуг по принципу "одного окна" на территории сельских поселений </t>
    </r>
    <r>
      <rPr>
        <i/>
        <sz val="12"/>
        <rFont val="Times New Roman"/>
        <family val="1"/>
        <charset val="204"/>
      </rPr>
      <t>за счет иных межбюджетных трансфертов из областного бюджета</t>
    </r>
    <r>
      <rPr>
        <sz val="12"/>
        <rFont val="Times New Roman"/>
        <family val="1"/>
        <charset val="204"/>
      </rPr>
      <t xml:space="preserve"> в рамках непрограммного направления деятельности "Непрограммные направления деятельности органов местного самоуправления района"</t>
    </r>
  </si>
  <si>
    <t>01 1 03 20300</t>
  </si>
  <si>
    <t>Проведение Всероссийской сельскохозяйственной переписи в 2016 году</t>
  </si>
  <si>
    <t>03 1 02 00000</t>
  </si>
  <si>
    <t>04 0 00 00000</t>
  </si>
  <si>
    <t>Судебная система</t>
  </si>
  <si>
    <t>Иные дотации</t>
  </si>
  <si>
    <t>Дотации</t>
  </si>
  <si>
    <t>522 66 00</t>
  </si>
  <si>
    <t>Ведомственная целевая программа "Содействие занятости населения Псковской области на 2011-2012 годы</t>
  </si>
  <si>
    <t>522 89 00</t>
  </si>
  <si>
    <t>Софинансирование за счет средств передаваемых бюджету района из бюджетов поселений по переданным полномочиям на реализацию мероприятий в рамках териториального планирования в рамках непрограммного направления деятельности "Непрограммные направления деятельности органов местного самоуправления"</t>
  </si>
  <si>
    <t>01 1 Е2 Z0970</t>
  </si>
  <si>
    <t>Субсидия на финансирование ведомственной целевой программы "Содействие занятости населения Псковской области на 2013-2014 годы"</t>
  </si>
  <si>
    <t>Субсидия на реализацию дополнительных мероприятий, направленных на снижение напряженности на рынке труда</t>
  </si>
  <si>
    <t>001 40 02</t>
  </si>
  <si>
    <t>001 40 03</t>
  </si>
  <si>
    <t>Составление (изменение и дополнение) списков кандидатов в присяжные заседатели федеральных судов общей юрисдикции в РФ. 3 окружной военный суд</t>
  </si>
  <si>
    <r>
      <t>Подпрограмма</t>
    </r>
    <r>
      <rPr>
        <sz val="12"/>
        <rFont val="Times New Roman"/>
        <family val="1"/>
        <charset val="204"/>
      </rPr>
      <t xml:space="preserve"> муниципальной программы "Совершенствование, развития бюджетного процесса и управление муниципальным долгом"</t>
    </r>
  </si>
  <si>
    <t>05 3 00 00000</t>
  </si>
  <si>
    <t>05 3 01 00000</t>
  </si>
  <si>
    <t>05 3 01 00900</t>
  </si>
  <si>
    <t>05 3 01 27100</t>
  </si>
  <si>
    <r>
      <t>Основное мероприятие</t>
    </r>
    <r>
      <rPr>
        <sz val="12"/>
        <rFont val="Times New Roman"/>
        <family val="1"/>
        <charset val="204"/>
      </rPr>
      <t xml:space="preserve"> "Совершенствование и развитие бюджетного процесса"</t>
    </r>
  </si>
  <si>
    <t>05 3 02 00000</t>
  </si>
  <si>
    <t>05 3 02 51180</t>
  </si>
  <si>
    <t>05 3 02 27300</t>
  </si>
  <si>
    <r>
      <t>Основное мероприятие</t>
    </r>
    <r>
      <rPr>
        <sz val="12"/>
        <rFont val="Times New Roman"/>
        <family val="1"/>
        <charset val="204"/>
      </rPr>
      <t xml:space="preserve"> "Управление муниципальным долгом"</t>
    </r>
  </si>
  <si>
    <t>05 3 03 00000</t>
  </si>
  <si>
    <t>05 3 03 27200</t>
  </si>
  <si>
    <t>05 4 00 00000</t>
  </si>
  <si>
    <t>04 9 01 41160</t>
  </si>
  <si>
    <t>05 1 00 00000</t>
  </si>
  <si>
    <r>
      <t>Основное мероприятие</t>
    </r>
    <r>
      <rPr>
        <sz val="12"/>
        <rFont val="Times New Roman"/>
        <family val="1"/>
        <charset val="204"/>
      </rPr>
      <t xml:space="preserve"> "Функционирование администрации муниципального образования"</t>
    </r>
  </si>
  <si>
    <t>05 1 01 00000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</si>
  <si>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</si>
  <si>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05 1 01 10100</t>
  </si>
  <si>
    <t>05 1 01 25400</t>
  </si>
  <si>
    <t>05 1 01 25500</t>
  </si>
  <si>
    <t>04 3 01 R5550</t>
  </si>
  <si>
    <t>03 3 01 42120</t>
  </si>
  <si>
    <t>03 2 02 00000</t>
  </si>
  <si>
    <t>03 1 02 22410</t>
  </si>
  <si>
    <t>03 2 01 22200</t>
  </si>
  <si>
    <t>03 2 02 22400</t>
  </si>
  <si>
    <t>03 3 01 21800</t>
  </si>
  <si>
    <t>03 4 01 22700</t>
  </si>
  <si>
    <t>350 03 00</t>
  </si>
  <si>
    <t xml:space="preserve">Мероприятия в области жилищного хозяйства (капремонт и ремонт дворовых территорий многоквартирных домов) </t>
  </si>
  <si>
    <t>522 88 06</t>
  </si>
  <si>
    <t>Мера социальной поддержки населения по публичным нормативным обязательствам</t>
  </si>
  <si>
    <t>Иные межбюджетные трансферты на господдержку учреждений культуры в рамках непрограммного направления деятельности "Обеспечение деятельности муниципальных бюджетных учреждений Пушкиногорского района"</t>
  </si>
  <si>
    <t>81 Б 4103</t>
  </si>
  <si>
    <t>Закупка товаров, работ услуг для государственных нужд</t>
  </si>
  <si>
    <t>01 1 02 41040</t>
  </si>
  <si>
    <t>01 1 02 41010</t>
  </si>
  <si>
    <t>01 1 02 42010</t>
  </si>
  <si>
    <t>01 1 02 42020</t>
  </si>
  <si>
    <t>01 1 02 42030</t>
  </si>
  <si>
    <t>01 1 02 42150</t>
  </si>
  <si>
    <r>
      <t>Основное мероприятие</t>
    </r>
    <r>
      <rPr>
        <sz val="12"/>
        <rFont val="Times New Roman"/>
        <family val="1"/>
        <charset val="204"/>
      </rPr>
      <t xml:space="preserve"> "Развитие дополнительного образования"</t>
    </r>
  </si>
  <si>
    <t>01 1 03 00000</t>
  </si>
  <si>
    <t>01 1 03 00790</t>
  </si>
  <si>
    <t>01 1 03 42150</t>
  </si>
  <si>
    <t>01 2 00 00000</t>
  </si>
  <si>
    <t>Субсидия на реализацию мероприятий в рамках подпрограммы "Молодое поколение Псковской области (2014-2020 годы)" в рамках непрограм.направлен.деят.«Иные непрограммные направления деят.ОМСУ Пушкиногорского р-на»</t>
  </si>
  <si>
    <t>83 И 4103</t>
  </si>
  <si>
    <t>83 5 7052</t>
  </si>
  <si>
    <t>81 Б 4110</t>
  </si>
  <si>
    <t>Субсидияна реализацию мероприятий в рамках подпрограммы "Культура" госпрограммы Псковской области в рамках непрограммного направления деятельности "Обеспечение деятельности бюджетных учреждений Пушкиногорского района"</t>
  </si>
  <si>
    <t>Предоставление субсидий бюджетным, автономным учреждениям и иным некоммерческим организациям</t>
  </si>
  <si>
    <t>71 5 7017</t>
  </si>
  <si>
    <t>Расходы на проведение выборов главы муниципального образования в рамках непрограммного направления деятельности "Непрограммные направления деятельности органов местного самоуправления района"</t>
  </si>
  <si>
    <t>Субсидия на фин.областной долгосрочной целевой программы "Развитие автомобильных дорог в Псковской области на период 2011-2015 годы". Капремонт и ремонт дворовых территорий многоквартирных домов, проездов к дворовым территориям многоквартирных домов населенных пунктов области</t>
  </si>
  <si>
    <t xml:space="preserve">522 00 00 </t>
  </si>
  <si>
    <t xml:space="preserve">О внесении изменений и дополнений </t>
  </si>
  <si>
    <t>в Решение Собрания депутатов</t>
  </si>
  <si>
    <t>Субсидии гражданам на приобретение жилья</t>
  </si>
  <si>
    <t>Районная целевая программа "Организация общественных работ для граждан, испытывающих трудности в поиске работы и временного трудоустройства и занятости несовершеннолетних граждан в возрасте от 14 до 18 лет на территории Пушкиногорского района на 2012-2014 годы"</t>
  </si>
  <si>
    <t>Субсидия на фин.ОДЦП "Развитие автомобильных дорог в Псковской об. на период 2011-15 годы". Ремонт, капремонт, строит. и реконструкция автомоб.дорог общ.пользов.местного значения, расположенных в границах поселений, включая проектно-изыскательские работы</t>
  </si>
  <si>
    <t>83 Ц 7023</t>
  </si>
  <si>
    <t>01 1 02 W1010</t>
  </si>
  <si>
    <t>01 3 01 W1140</t>
  </si>
  <si>
    <t>05 1 01 25600</t>
  </si>
  <si>
    <t>05 1 01 42130</t>
  </si>
  <si>
    <t>05 1 01 42070</t>
  </si>
  <si>
    <t>05 1 01 42090</t>
  </si>
  <si>
    <r>
      <t>Основное мероприятие</t>
    </r>
    <r>
      <rPr>
        <sz val="12"/>
        <rFont val="Times New Roman"/>
        <family val="1"/>
        <charset val="204"/>
      </rPr>
      <t xml:space="preserve"> "Функционирование организаций, обеспечивающих выполнение части муниципальных функций"</t>
    </r>
  </si>
  <si>
    <t>05 4 01 27700</t>
  </si>
  <si>
    <t>Расходы на обеспечение функций ОМСУ по председателю Собрания депутатов Пушкиногорского района в рамках непрограммного направления деятельности "Непрограммные направления деятельности органов местного самоуправления района"</t>
  </si>
  <si>
    <t>Расходы на обеспечение функций ОМСУ по обеспечению деятельности Собрания депутатов Пушкиногорского района в рамках непрограммного направления деятельности "Непрограммные направления деятельности органов местного самоуправления района"</t>
  </si>
  <si>
    <t>05 4 01 81000</t>
  </si>
  <si>
    <t>01 2 02 28200</t>
  </si>
  <si>
    <r>
      <t xml:space="preserve">Субвенция на выплату </t>
    </r>
    <r>
      <rPr>
        <i/>
        <sz val="12"/>
        <rFont val="Times New Roman"/>
        <family val="1"/>
        <charset val="204"/>
      </rPr>
      <t xml:space="preserve">компенсации части родительской платы </t>
    </r>
    <r>
      <rPr>
        <sz val="12"/>
        <rFont val="Times New Roman"/>
        <family val="1"/>
        <charset val="204"/>
      </rPr>
      <t>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 в рамках непрограммного направления деятельности «Обеспечение деятельности муниципальных бюджетных учреждений Пушкиногорского района»</t>
    </r>
  </si>
  <si>
    <t>81 Б 4201</t>
  </si>
  <si>
    <t>Обеспечение пожарной безопасности</t>
  </si>
  <si>
    <t>83 И 4134</t>
  </si>
  <si>
    <t>Субсидии на предоставление молодым семьям социальных выплат на приобретение жилья или строительство индивидуального жилого дома в рамках подпрограммы "Обеспечение жильем молодых семей Псковской области" на 2014-20 г.в рамках непрограммного направления деятельности "Иные непрограммные направления деятельности ОМСУ Пкшкиногорского района"</t>
  </si>
  <si>
    <t>83 И 4108</t>
  </si>
  <si>
    <t>81 Б 4304</t>
  </si>
  <si>
    <t>01 1 03 42010</t>
  </si>
  <si>
    <r>
      <t>Подпрограмма</t>
    </r>
    <r>
      <rPr>
        <sz val="12"/>
        <rFont val="Times New Roman"/>
        <family val="1"/>
        <charset val="204"/>
      </rPr>
      <t xml:space="preserve"> муниципальной программы "Развитие культуры"</t>
    </r>
  </si>
  <si>
    <t>02 1 00 00000</t>
  </si>
  <si>
    <r>
      <t>Основное мероприятие</t>
    </r>
    <r>
      <rPr>
        <sz val="12"/>
        <rFont val="Times New Roman"/>
        <family val="1"/>
        <charset val="204"/>
      </rPr>
      <t xml:space="preserve"> "Развитие библиотечного дела"</t>
    </r>
  </si>
  <si>
    <t>02 1 01 00000</t>
  </si>
  <si>
    <t>02 1 01 21100</t>
  </si>
  <si>
    <t>01 1 01 42170</t>
  </si>
  <si>
    <t>01 1 02 42170</t>
  </si>
  <si>
    <t>01 1 03 42170</t>
  </si>
  <si>
    <t>04 1 01 23900</t>
  </si>
  <si>
    <t>02 1 02 80010</t>
  </si>
  <si>
    <t>04 1 01 S8100</t>
  </si>
  <si>
    <t>04 8 01 24400</t>
  </si>
  <si>
    <t>Иные межбюджетные трансферты на реализацию мероприятий в рамках подпрограммы "Активная политика занятости населения и социальная поддержка безработных граждан" в рамках непрограм.направлен.деят. «Обеспечение деятельности мун.бюд.уч.Пушкиногорского района»</t>
  </si>
  <si>
    <t>83 Ц 0000</t>
  </si>
  <si>
    <t>81 Ц 7031</t>
  </si>
  <si>
    <r>
      <t xml:space="preserve">Муниципальная программа </t>
    </r>
    <r>
      <rPr>
        <i/>
        <sz val="12"/>
        <rFont val="Times New Roman"/>
        <family val="1"/>
        <charset val="204"/>
      </rPr>
      <t>"Развитие автомобильных дорог общего пользования местного значения в Пушкиногорском районе на 2014-2016 годы"</t>
    </r>
  </si>
  <si>
    <t>600</t>
  </si>
  <si>
    <t>Предоставление субсидий федеральным бюджетным, автономным учреждениям и иным некоммерческим организациям</t>
  </si>
  <si>
    <t>Выполнение функций бюджетными учреждениями</t>
  </si>
  <si>
    <t>04 1 01 22900</t>
  </si>
  <si>
    <t>04 1 01 23100</t>
  </si>
  <si>
    <t>04 1 01 46020</t>
  </si>
  <si>
    <r>
      <t>Подпрограмма</t>
    </r>
    <r>
      <rPr>
        <sz val="12"/>
        <rFont val="Times New Roman"/>
        <family val="1"/>
        <charset val="204"/>
      </rPr>
      <t xml:space="preserve"> муниципальной программы "Благоустройство муниципального образования "Пушкиногорский район"</t>
    </r>
  </si>
  <si>
    <t>04 3 00 00000</t>
  </si>
  <si>
    <t>Субсидия на реализацию мероприятий по проведению кадастровых работ по формированию земельных участков для семей, находящихся в социально опасном положении в рамках непрограм.направления деят."Иные непрограм.направления деят.ОМСУ Пушкиногорского района"</t>
  </si>
  <si>
    <t>Дошкольное образование</t>
  </si>
  <si>
    <t>Общее образование</t>
  </si>
  <si>
    <t>Другие вопросы в области образования</t>
  </si>
  <si>
    <t>СОЦИАЛЬНАЯ ПОЛИТИКА</t>
  </si>
  <si>
    <t>Пенсионное обеспечение</t>
  </si>
  <si>
    <t>500</t>
  </si>
  <si>
    <t>Резервные фонды местных администраций</t>
  </si>
  <si>
    <t>3500200</t>
  </si>
  <si>
    <t>006</t>
  </si>
  <si>
    <t>001</t>
  </si>
  <si>
    <t>Рз</t>
  </si>
  <si>
    <t>ПЗ</t>
  </si>
  <si>
    <t>ЦСР</t>
  </si>
  <si>
    <t>ВР</t>
  </si>
  <si>
    <t xml:space="preserve">Наименование 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</si>
  <si>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</si>
  <si>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</si>
  <si>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</si>
  <si>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</si>
  <si>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</si>
  <si>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</si>
  <si>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</si>
  <si>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</si>
  <si>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</si>
  <si>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</si>
  <si>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</si>
  <si>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14</t>
  </si>
  <si>
    <t xml:space="preserve">Рз </t>
  </si>
  <si>
    <t>Наименование</t>
  </si>
  <si>
    <t>Прочие расходы</t>
  </si>
  <si>
    <t xml:space="preserve">Выполнение функций органами местного самоуправления </t>
  </si>
  <si>
    <t>Субсидии юридическим лицам</t>
  </si>
  <si>
    <t>Охрана семьи и детства</t>
  </si>
  <si>
    <t>Социальное обеспечение населения</t>
  </si>
  <si>
    <t>Дорожное хозяйство</t>
  </si>
  <si>
    <t>Другие вопросы в области жилищно-коммунального хозяйства</t>
  </si>
  <si>
    <t>Обеспечение мероприятий по капитальному ремонту многоквартирных домов за счет средств бюджетов</t>
  </si>
  <si>
    <t>Межбюджетные трансферты бюджета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(капремонт жилого фонда поселений)</t>
  </si>
  <si>
    <t>ВСЕГО РАСХОДОВ</t>
  </si>
  <si>
    <t>04 1 01 80080</t>
  </si>
  <si>
    <t>02 1 02 S6030</t>
  </si>
  <si>
    <t>04 2 F2 55550</t>
  </si>
  <si>
    <t>01 1 01 42040</t>
  </si>
  <si>
    <t>01 1 01 42050</t>
  </si>
  <si>
    <t>01 1 01 42150</t>
  </si>
  <si>
    <t>01 1 01 43020</t>
  </si>
  <si>
    <r>
      <t>Подпрограмма</t>
    </r>
    <r>
      <rPr>
        <sz val="12"/>
        <rFont val="Times New Roman"/>
        <family val="1"/>
        <charset val="204"/>
      </rPr>
      <t xml:space="preserve"> муниципальной программы "Обеспечение общего порядка и противодействие коррупции"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</si>
  <si>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"Функционирование финансового управления"</t>
    </r>
  </si>
  <si>
    <t>300</t>
  </si>
  <si>
    <t>121</t>
  </si>
  <si>
    <t>122</t>
  </si>
  <si>
    <t>242</t>
  </si>
  <si>
    <t>Закупка товаров, работ, услуг в сфере информационно-коммуникационных технологий</t>
  </si>
  <si>
    <t>244</t>
  </si>
  <si>
    <t>Прочая закупка товаров, работ и услуг для государственных (муниципальных) нужд</t>
  </si>
  <si>
    <t>Уплата прочих налогов, сборов и иных платежей</t>
  </si>
  <si>
    <t>810</t>
  </si>
  <si>
    <t>Субсидии юридическим лицам (кроме государственных (муниципальных) учреждений) и физическим лицам - производителям товаров, работ, услуг</t>
  </si>
  <si>
    <t>450</t>
  </si>
  <si>
    <t>Бюджетные инвестиции иным юридическим лицам</t>
  </si>
  <si>
    <t>314</t>
  </si>
  <si>
    <t>611</t>
  </si>
  <si>
    <t>Оплата труда и обеспечение функций Контрольно-счетного управления района в рамках непрограммного направления деятельности "Непрограммные направления деятельности органов местного самоуправления района"</t>
  </si>
  <si>
    <t>99 9 11 27300</t>
  </si>
  <si>
    <t>99 9 12 27200</t>
  </si>
  <si>
    <t>Процентные платежи по муниципальному долгу в рамках непрограммного направления деятельности "Непрограммные направления деятельности органов местного самоуправления района"</t>
  </si>
  <si>
    <t>Расходы по  мун.программе "Развитие автомобильных дорог общего пользования местного значения в Пушкиногорском р-не на 2014-16 г." в рамках непрограм.направления деят.«Иные непрограм.направления деятельности ОМСУ р-на»</t>
  </si>
  <si>
    <t>Расходы на софинансир.за счет средств местного бюджета для реализац.мер-тий Гос.программы  "Культура, сохранение культур.наследия на на тер. Псковской обл.на 2014-20 г" в рамках непрограм.напр.деят.«Иные непр.направлен.деят.ОМСУ Пушкиногорского района»</t>
  </si>
  <si>
    <t>Другие вопросы в области национальной безопасности и правоохранительной деятельности</t>
  </si>
  <si>
    <t>Субсидия на реализацию мероприятий в рамках подпрограммы "Молодое поколение Псковской области (2014-2020 годы)" в рамках непрограм.направлен.деят.«Обеспечение деятельности муниципальных бюджетных учреждений Пушкиногорского района»</t>
  </si>
  <si>
    <t>81 И 5147</t>
  </si>
  <si>
    <t>03 2 00 00000</t>
  </si>
  <si>
    <t>03 2 01 00000</t>
  </si>
  <si>
    <t>03 2 01 22500</t>
  </si>
  <si>
    <t>Средства на осуществление дополнительных расходов из резервных фондов Администрации области</t>
  </si>
  <si>
    <t xml:space="preserve">Оказание других видов социальной помощи </t>
  </si>
  <si>
    <t>522 19 00</t>
  </si>
  <si>
    <t>Другие вопросы в области культуры, кинематографии</t>
  </si>
  <si>
    <t>Расходы на ремонт автомобильных дорог общего пользования местного значения за счет иных источников финансирования в рамках непрограм.направления деят.«Иные непрограм.направления деятельности ОМСУ р-на»</t>
  </si>
  <si>
    <t>83 1 7057</t>
  </si>
  <si>
    <t>Субвенция на выплату компенсации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в рамках непрограммного направления деятельности «Обеспечение деятельности муниципальных бюджетных учреждений Пушкиногорского района»</t>
  </si>
  <si>
    <t>Расходы на софинансир.за счет средств местного бюджета для реализац.мер-тий Госпрограммы  "Культура, сохранение культур. наследия на на тер. Псковской обл.на 2014-20 г" в рамках непрограм.напр.деят.«Иные непр.направлен.деят.ОМСУ Пушкиногорского района»</t>
  </si>
  <si>
    <t>04 1 01 23300</t>
  </si>
  <si>
    <t>02 1 02 80090</t>
  </si>
  <si>
    <t>02 1 01 80090</t>
  </si>
  <si>
    <t>01 1 01 42010</t>
  </si>
  <si>
    <t>02 1 02 00790</t>
  </si>
  <si>
    <t>02 1 01 00790</t>
  </si>
  <si>
    <t>02 1 01 51460</t>
  </si>
  <si>
    <t>04 4 01 80041</t>
  </si>
  <si>
    <t>04 4 01 80042</t>
  </si>
  <si>
    <t>Расходы на реализацию мероприятий по дополнительно переданным полномочиям поселений в рамках непрограммного направления деятельности "Иные непрограммные направления деятельности ОМСУ Пушкиногорского района"</t>
  </si>
  <si>
    <t>83 1 7053</t>
  </si>
  <si>
    <t>83 1 7055</t>
  </si>
  <si>
    <t>Субсидии бюджетам на финансовое обеспечение мероприятий по капитальному ремонту многоквартирных домов за счет средств областного бюджета</t>
  </si>
  <si>
    <t>Субсидия на финансовое обеспечение мероприятий по переселению граждан из аварийного жилищного фонда за счет средств областного бюджета</t>
  </si>
  <si>
    <t>098 02 02</t>
  </si>
  <si>
    <t>05 1 01 01900</t>
  </si>
  <si>
    <t>05 1 02 25700</t>
  </si>
  <si>
    <t>05 2 00 00000</t>
  </si>
  <si>
    <r>
      <t>Основное мероприятие</t>
    </r>
    <r>
      <rPr>
        <sz val="12"/>
        <rFont val="Times New Roman"/>
        <family val="1"/>
        <charset val="204"/>
      </rPr>
      <t xml:space="preserve"> "Обеспечение общего порядка и противодействие коррупции"</t>
    </r>
  </si>
  <si>
    <t>05 2 01 00000</t>
  </si>
  <si>
    <t>05 2 01 42140</t>
  </si>
  <si>
    <r>
      <t>Основное мероприятие</t>
    </r>
    <r>
      <rPr>
        <sz val="12"/>
        <rFont val="Times New Roman"/>
        <family val="1"/>
        <charset val="204"/>
      </rPr>
      <t xml:space="preserve"> "Патриотическое воспитание"</t>
    </r>
  </si>
  <si>
    <t>01 2 01 00000</t>
  </si>
  <si>
    <t>Субвенция на выполнение гос.полномочий по образованию и обеспечению деятельности комиссии по делам несовершеннолетних и защите их прав</t>
  </si>
  <si>
    <t>Обслуживание государственного внутреннего и муниципального долга</t>
  </si>
  <si>
    <t>Дотации на выравнивание бюджетной обеспеченности субъектов РФ и муниципальных образований</t>
  </si>
  <si>
    <t>НАЦИОНАЛЬНАЯ ОБОРОНА</t>
  </si>
  <si>
    <t>Мобилизационная и вневойсковая подготовка</t>
  </si>
  <si>
    <t>Другие вопросы в области здравоохранения</t>
  </si>
  <si>
    <t>ЗДРАВООХРАНЕНИЕ</t>
  </si>
  <si>
    <t>ФИЗИЧЕСКАЯ КУЛЬТУРА И СПОРТ</t>
  </si>
  <si>
    <t>Физическая культура</t>
  </si>
  <si>
    <t>070 04 00</t>
  </si>
  <si>
    <t>МЕЖБЮДЖЕТНЫЕ ТРАНСФЕРТЫ ОБЩЕГО ХАРАКТЕРА БЮДЖЕТАМ СУБЪЕКТОВ РФ И МУНИЦИПАЛЬНЫХ ОБРАЗОВАНИЙ</t>
  </si>
  <si>
    <r>
      <t xml:space="preserve">Субсидии на мероприятия по переселению граждан из аварийного жилищного фонда для приобретения дополнительной площади, сверх ранее занимаемой, переселяемыми гражданами за счет средств </t>
    </r>
    <r>
      <rPr>
        <b/>
        <i/>
        <sz val="12"/>
        <rFont val="Times New Roman"/>
        <family val="1"/>
        <charset val="204"/>
      </rPr>
      <t>районного</t>
    </r>
    <r>
      <rPr>
        <sz val="12"/>
        <rFont val="Times New Roman"/>
        <family val="1"/>
        <charset val="204"/>
      </rPr>
      <t xml:space="preserve"> бюджета</t>
    </r>
  </si>
  <si>
    <t>99 9 05 41270</t>
  </si>
  <si>
    <t>Реализация мероприятий в рамках территориального планирования в рамках непрограммного направления деятельности "Непрограммные направления деятельности органов местного самоуправления района"</t>
  </si>
  <si>
    <t>04 9 01 S1160</t>
  </si>
  <si>
    <t>Субсидия на реализацию региональной программы в области энергосбережения и повышения энергетической эффективности в рамках непрограммного направления деятельности "Иные непрограммные направления деятельности ОМСУ Пушкиногорского района"</t>
  </si>
  <si>
    <t>83 И 5013</t>
  </si>
  <si>
    <t>83 1 7067</t>
  </si>
  <si>
    <t>Расходы на оказание социальной помощи инвалидам, участникам ВОВ на ремонт жилых помещений в рамках непрограммного направления деятельности "Иные непрограммные направления деятельности ОМСУ Пушкиногорского района"</t>
  </si>
  <si>
    <t>04 7 01 54200</t>
  </si>
  <si>
    <r>
      <t>Подпрограмма</t>
    </r>
    <r>
      <rPr>
        <sz val="12"/>
        <rFont val="Times New Roman"/>
        <family val="1"/>
        <charset val="204"/>
      </rPr>
      <t xml:space="preserve"> муниципальной программы "Социальная поддержка граждан и реализация демографической политики"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</si>
  <si>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"Развитие общего образования"</t>
    </r>
  </si>
  <si>
    <t>01 1 02 00000</t>
  </si>
  <si>
    <t>01 1 02 00790</t>
  </si>
  <si>
    <t>02 1 01 L5190</t>
  </si>
  <si>
    <t>Расходы из резервного фонда Администрации области в рамках непрограммного направления деятельности "Непрограммные направления деятельности органов местного самоуправления района"</t>
  </si>
  <si>
    <t>99 9 07 000П0</t>
  </si>
  <si>
    <t>04 3 01 00000</t>
  </si>
  <si>
    <r>
      <t>Подпрограмма</t>
    </r>
    <r>
      <rPr>
        <sz val="12"/>
        <rFont val="Times New Roman"/>
        <family val="1"/>
        <charset val="204"/>
      </rPr>
      <t xml:space="preserve"> муниципальной программы "Жилище"</t>
    </r>
  </si>
  <si>
    <t>04 6 00 00000</t>
  </si>
  <si>
    <t>05 1 02 25300</t>
  </si>
  <si>
    <t>04 6 01 W1160</t>
  </si>
  <si>
    <t>04 1 01 80020</t>
  </si>
  <si>
    <t>Межбюджетные трансферты</t>
  </si>
  <si>
    <t>521 00 00</t>
  </si>
  <si>
    <t>13</t>
  </si>
  <si>
    <t>ОБСЛУЖИВАНИЕ ГОСУДАРСТВЕННОГО И МУНИЦИПАЛЬНОГО ДОЛГА</t>
  </si>
  <si>
    <r>
      <t>Подпрограмма</t>
    </r>
    <r>
      <rPr>
        <sz val="12"/>
        <rFont val="Times New Roman"/>
        <family val="1"/>
        <charset val="204"/>
      </rPr>
      <t xml:space="preserve"> муниципальной программы "Комплексное развитие систем коммунальной инфраструктуры муниципального образования "Пушкиногорский район"</t>
    </r>
  </si>
  <si>
    <t>04 1 00 00000</t>
  </si>
  <si>
    <t>04 1 01 00000</t>
  </si>
  <si>
    <t>КУЛЬТУРА, КИНЕМАТОГРАФИЯ И СРЕДСТВА МАССОВОЙ ИНФОРМАЦИИ</t>
  </si>
  <si>
    <t>Культура</t>
  </si>
  <si>
    <t>440 99 00</t>
  </si>
  <si>
    <t>423 99 00</t>
  </si>
  <si>
    <t>тыс.руб.</t>
  </si>
  <si>
    <t>Администрация Пушкиногорского района Псковской области</t>
  </si>
  <si>
    <t>В С Е Г О    РАСХОДОВ</t>
  </si>
  <si>
    <t>Пушкиногорского района</t>
  </si>
  <si>
    <t>ОБЩЕГОСУДАРСТВЕННЫЕ ВОПРОСЫ</t>
  </si>
  <si>
    <t>КВСР</t>
  </si>
  <si>
    <t>Пр</t>
  </si>
  <si>
    <t>05 3 02 41250</t>
  </si>
  <si>
    <t>02 1 02 000П0</t>
  </si>
  <si>
    <t>02 1 02 S00П0</t>
  </si>
  <si>
    <t>Дополнительное образование детей</t>
  </si>
  <si>
    <t>436 21 00</t>
  </si>
  <si>
    <t xml:space="preserve">Мероприятия в области строительства архитектуры и градостроительства </t>
  </si>
  <si>
    <t>338 00 00</t>
  </si>
  <si>
    <t>100</t>
  </si>
  <si>
    <t>800</t>
  </si>
  <si>
    <t>Обеспечение проведения выборов и референдумов</t>
  </si>
  <si>
    <t>01 1 01 00000</t>
  </si>
  <si>
    <t>01 1 01 00790</t>
  </si>
  <si>
    <t>05 3 02 53910</t>
  </si>
  <si>
    <t xml:space="preserve"> Реализация мероприятий в рамках территориального планирования в рамках непрограммного направления деятельности "Непрограммные направления деятельности органов местного самоуправления района"</t>
  </si>
  <si>
    <t>Выполнение прочих функций органов местного самоуправления в рамках непрограммного направления деятельности "Непрограммные направления деятельности органов местного самоуправления района"</t>
  </si>
  <si>
    <t>99 9 04 20004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</si>
  <si>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</si>
  <si>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Финансовое управление Пушкиногорского района Псковской области</t>
  </si>
  <si>
    <t>612</t>
  </si>
  <si>
    <t>Субсидия на финансирование областной целевой программы "Развитие системы образования Псковской области на 2009-2011 годы"</t>
  </si>
  <si>
    <t>Пушкиногорского района и непрограммным направлениям деятельности), группам видов</t>
  </si>
  <si>
    <t>тыс.руб</t>
  </si>
  <si>
    <t>01 0 00 00000</t>
  </si>
  <si>
    <t>01 1 01 01790</t>
  </si>
  <si>
    <r>
      <t>Основное мероприятие</t>
    </r>
    <r>
      <rPr>
        <sz val="12"/>
        <rFont val="Times New Roman"/>
        <family val="1"/>
        <charset val="204"/>
      </rPr>
      <t xml:space="preserve"> "Улучшение жилищных условий отдельных категорий граждан"</t>
    </r>
  </si>
  <si>
    <t>04 6 01 00000</t>
  </si>
  <si>
    <t>04 6 01 42080</t>
  </si>
  <si>
    <t>04 1 01 46080</t>
  </si>
  <si>
    <t>Иные межбюджетные трансферты на реализацию мероприятий в рамках подпрограммы "Молодое поколение Псковской области (2014-2020 годы)" в рамках непрограммного направления деятельности «Обеспечение деятельности мун.бюд.уч.Пушкиногорского района»</t>
  </si>
  <si>
    <t>81 Б 4303</t>
  </si>
  <si>
    <t xml:space="preserve">Межбюджетные трансферты бюджета муниципальных районов из бюджетов поселений на осуществление части полномочий по решению вопросов местного значения на иные цели в соответствии с заключенными соглашениями </t>
  </si>
  <si>
    <t>002 04 30</t>
  </si>
  <si>
    <t xml:space="preserve">01 </t>
  </si>
  <si>
    <t>098 02 04</t>
  </si>
  <si>
    <t>Субсидии на мероприятия по переселению граждан из аварийного жилищного фонда для приобретения дополнительной площади, сверх ранее занимаемой, переселяемыми гражданами за счет средств областного бюджета</t>
  </si>
  <si>
    <t>Прочие межбюджетные трансферты общего характера</t>
  </si>
  <si>
    <t>04 1 01 23700</t>
  </si>
  <si>
    <t>99 9 09 23200</t>
  </si>
  <si>
    <t>Расходы на возмещение убытков организациям, оказывающим услуги бани населению в рамках непрограммного направления деятельности "Непрограммные направления деятельности органов местного самоуправления района"</t>
  </si>
  <si>
    <r>
      <t>Подпрограмма</t>
    </r>
    <r>
      <rPr>
        <sz val="12"/>
        <rFont val="Times New Roman"/>
        <family val="1"/>
        <charset val="204"/>
      </rPr>
      <t xml:space="preserve"> муниципальной программы "Развитие дошкольного, общего, дополнительного образования"</t>
    </r>
  </si>
  <si>
    <t>01 1 00 00000</t>
  </si>
  <si>
    <r>
      <t>Основное мероприятие</t>
    </r>
    <r>
      <rPr>
        <sz val="12"/>
        <rFont val="Times New Roman"/>
        <family val="1"/>
        <charset val="204"/>
      </rPr>
      <t xml:space="preserve"> "Дошкольное образование"</t>
    </r>
  </si>
  <si>
    <t>83 1 7048</t>
  </si>
  <si>
    <t>04 1 01 80030</t>
  </si>
  <si>
    <t>Субсидия на реализацию областной долгосрочной целевой программы "Допризывная подготовка молодежи в Псковской области на 2010-2014 годы"</t>
  </si>
  <si>
    <t>Благоустройство</t>
  </si>
  <si>
    <t>522 69 00</t>
  </si>
  <si>
    <t>Молодежная политика и оздоровление детей</t>
  </si>
  <si>
    <t>521 02 01</t>
  </si>
  <si>
    <t>83 И 0000</t>
  </si>
  <si>
    <t>81 0 4103</t>
  </si>
  <si>
    <t>04 2 00 00000</t>
  </si>
  <si>
    <t>04 2 01 00000</t>
  </si>
  <si>
    <t>04 2 01 41130</t>
  </si>
  <si>
    <t>04 3 01 R0820</t>
  </si>
  <si>
    <t>04 4 00 00000</t>
  </si>
  <si>
    <t>04 4 01 00000</t>
  </si>
  <si>
    <t>04 4 01 24100</t>
  </si>
  <si>
    <t>04 4 01 41190</t>
  </si>
  <si>
    <t>04 5 01 24400</t>
  </si>
  <si>
    <t>04 6 01 41160</t>
  </si>
  <si>
    <t xml:space="preserve">04 6 01 W1160 </t>
  </si>
  <si>
    <t>04 6 01 41170</t>
  </si>
  <si>
    <t xml:space="preserve">04 6 01 W1170 </t>
  </si>
  <si>
    <t>Резервный фонд в рамках непрограммного направления деятельности "Непрограммные направления деятельности органов местного самоуправления Пушкиногорского района"</t>
  </si>
  <si>
    <r>
      <t>Основное мероприятие</t>
    </r>
    <r>
      <rPr>
        <sz val="12"/>
        <rFont val="Times New Roman"/>
        <family val="1"/>
        <charset val="204"/>
      </rPr>
      <t xml:space="preserve"> "Социальная поддержка граждан и реализация демографической политики"</t>
    </r>
  </si>
  <si>
    <t>05 4 01 00000</t>
  </si>
  <si>
    <t>05 4 01 27600</t>
  </si>
  <si>
    <t>05 4 01 43040</t>
  </si>
  <si>
    <t>Непрограммные расходы</t>
  </si>
  <si>
    <t>99 9 00 00000</t>
  </si>
  <si>
    <t>05 3 02 S0900</t>
  </si>
  <si>
    <t>05 3 02 42110</t>
  </si>
  <si>
    <t>01 1 01 41400</t>
  </si>
  <si>
    <t>81 Б 4204</t>
  </si>
  <si>
    <t>Расходы на иные цели выполнения других обязательств госуд.в соотв.с заключенными соглашениями за счет межбюд.трансфертов из поселений в рамках непрограм.направления деят.«Иные непрограммные направления деятельности ОМСУ Пушкиногорского района»</t>
  </si>
  <si>
    <t>Расходы по муниципальной программе "Развитие автомобильных дорог общего пользования мест.значен.в Пушкиногорском р-не на 2014-16 г."за счет межбюд.трансфертов из пос.в рамках непрограм.направлен.деят.«Иные непрограм.направления деят.ОМСУ  р-на»</t>
  </si>
  <si>
    <t>83 И 5148</t>
  </si>
  <si>
    <t>Субсидия на реализацию мероприятий подпрограммы "Пожарная безопасность Псковской области" в рамках непрограммного направления деятельности «Иные не программные направления деятельности органов местного самоуправления Пушкиногорского района»</t>
  </si>
  <si>
    <t>872</t>
  </si>
  <si>
    <t>83 И 4210</t>
  </si>
  <si>
    <t>Субсидия на финансирование  мероприятий по энергосбережению и повышению энергетической эффективности в рамках непрограммного направления деятельности "Иные непрограммные направления деятельности ОМСУ Пушкиногорского района"</t>
  </si>
  <si>
    <t>82 Ц 7031</t>
  </si>
  <si>
    <t>Нераспределенный резерв</t>
  </si>
  <si>
    <t>700</t>
  </si>
  <si>
    <t>03 4 01 21900</t>
  </si>
  <si>
    <t>Расходы за счет резервного фонд области в рамках непрограммного направления деятельности "Иные непрограммные направления деятельности органов местного самоуправления "Пушкиногорского района"</t>
  </si>
  <si>
    <t>83 1 000П</t>
  </si>
  <si>
    <t>Расходы на выполнение других обязательств государства в рамках нерпограммного направления деятельности "Иные непрограммные направления деятельности ОМСУ Пушкиногорского района</t>
  </si>
  <si>
    <t>05 3 02 80070</t>
  </si>
  <si>
    <t>01 3 01 41140</t>
  </si>
  <si>
    <t>02 0 00 00000</t>
  </si>
  <si>
    <t>04 5 00 00000</t>
  </si>
  <si>
    <t>04 5 01 00000</t>
  </si>
  <si>
    <t>04 5 01 R4970</t>
  </si>
  <si>
    <t>99 9 10 23700</t>
  </si>
  <si>
    <t>Увеличение уставного фонда муниципального предприятия в рамках непрограммного направления деятельности "Непрограммные направления деятельности органов местного самоуправления района"</t>
  </si>
  <si>
    <t>Муниципальная бюджетная организация дополнительного образования "Пушкиногорская школа искусств имени С.С. Гейченко"</t>
  </si>
  <si>
    <r>
      <t>Основное мероприятие</t>
    </r>
    <r>
      <rPr>
        <sz val="12"/>
        <rFont val="Times New Roman"/>
        <family val="1"/>
        <charset val="204"/>
      </rPr>
      <t xml:space="preserve"> "Развитие системы культурно-досугового обслуживания населения"</t>
    </r>
  </si>
  <si>
    <t>02 1 02 00000</t>
  </si>
  <si>
    <t>02 1 02 21500</t>
  </si>
  <si>
    <t>02 1 02 46030</t>
  </si>
  <si>
    <t>Контрольно-счетное управление муниципального образования "Пушкиногорский район"</t>
  </si>
  <si>
    <r>
      <t xml:space="preserve">Субвенция на исполнение органами МСУ отдельных государственных полномочий в области </t>
    </r>
    <r>
      <rPr>
        <i/>
        <sz val="12"/>
        <rFont val="Times New Roman"/>
        <family val="1"/>
        <charset val="204"/>
      </rPr>
      <t xml:space="preserve">регулирования тарифов на товары и услуги организаций коммунального комплекса </t>
    </r>
    <r>
      <rPr>
        <sz val="12"/>
        <rFont val="Times New Roman"/>
        <family val="1"/>
        <charset val="204"/>
      </rPr>
      <t>в рамках непрограммного направления деятельности  "Иные непрограммные направления деятельности органов местного самоуправления Пушкиногорского района"</t>
    </r>
  </si>
  <si>
    <t>05 1 01 S0900</t>
  </si>
  <si>
    <t>05 2 01 51200</t>
  </si>
  <si>
    <t>04 7 01 24100</t>
  </si>
  <si>
    <t>Субвенция на выплату вознаграждения за выполнение функций классного руководителя педагогическим работникам муниципальных образовательных учреждений</t>
  </si>
  <si>
    <t>350 02 00</t>
  </si>
  <si>
    <t>351 05 00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</si>
  <si>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</si>
  <si>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</si>
  <si>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505 86 00</t>
  </si>
  <si>
    <t>Расходы на выплаты персоналу в целях обеспечения выполнения функций государственными органами, казенными учреждениями, органами управления государственными внебюджетными фондами</t>
  </si>
  <si>
    <t>Закупка товаров, работ, услуг для государственных нужд</t>
  </si>
  <si>
    <t>200</t>
  </si>
  <si>
    <t>Иные бюджетные ассигнования</t>
  </si>
  <si>
    <t>Социальное обеспечение и иные выплаты населению</t>
  </si>
  <si>
    <t xml:space="preserve">Закупка товаров, работ и услуг для государственных нужд </t>
  </si>
  <si>
    <t>400</t>
  </si>
  <si>
    <t>83 И 4216</t>
  </si>
  <si>
    <t>Составление (изменение и дополнение) списков кандидатов в присяжные заседатели федеральных судов общей юрисдикции в РФ. Ленинградский окружной суд</t>
  </si>
  <si>
    <t>098 02 05</t>
  </si>
  <si>
    <t>03 0 00 00000</t>
  </si>
  <si>
    <t>04 7 01 00000</t>
  </si>
  <si>
    <t>04 7 00 00000</t>
  </si>
  <si>
    <t>04 7 F2 55550</t>
  </si>
  <si>
    <t>04 1 01 45010</t>
  </si>
  <si>
    <r>
      <t>Основное мероприятие</t>
    </r>
    <r>
      <rPr>
        <sz val="12"/>
        <rFont val="Times New Roman"/>
        <family val="1"/>
        <charset val="204"/>
      </rPr>
      <t xml:space="preserve"> "Обеспечение жильем молодых семей"</t>
    </r>
  </si>
  <si>
    <t>04 3 02 00000</t>
  </si>
  <si>
    <t>04 3 02 L4970</t>
  </si>
  <si>
    <t>01 1 02 42180</t>
  </si>
  <si>
    <t>01 1 02 L2550</t>
  </si>
  <si>
    <t>01 1 E2 54910</t>
  </si>
  <si>
    <t>03 3 01 41350</t>
  </si>
  <si>
    <t>05 4 01 41500</t>
  </si>
  <si>
    <t>Расходы на погашение задолженности предприятий, оказывающих услуги по теплоснабжению по решению арбитражного суда в рамках непрограммного направления деятельности "Непрограммные направления деятельности органов местного самоуправления района"</t>
  </si>
  <si>
    <t>Расходы на ликвидацию очагов сорного растения борщевик Сосновского в рамках непрограммного направления деятельности "Непрограммные направления деятельности органов местного самоуправления района"</t>
  </si>
  <si>
    <t>99 9 14 41570</t>
  </si>
  <si>
    <t>Сельское хозяйство и рыболовство</t>
  </si>
  <si>
    <t>99 9 05 41600</t>
  </si>
  <si>
    <r>
      <t xml:space="preserve"> Реализация мероприятий в рамках территориального планирования </t>
    </r>
    <r>
      <rPr>
        <b/>
        <i/>
        <sz val="12"/>
        <rFont val="Times New Roman"/>
        <family val="1"/>
        <charset val="204"/>
      </rPr>
      <t>в сфере жилищно-коммунального хозяйства</t>
    </r>
    <r>
      <rPr>
        <sz val="12"/>
        <rFont val="Times New Roman"/>
        <family val="1"/>
        <charset val="204"/>
      </rPr>
      <t xml:space="preserve"> в рамках непрограммного направления деятельности "Непрограммные направления деятельности органов местного самоуправления района"</t>
    </r>
  </si>
  <si>
    <t>04 3 01 Б0820</t>
  </si>
  <si>
    <t>Расходы из резервного фонда Админитсрации области, связанные с предотвращением распространения и ликвидацией очага оспы овец в рамках непрограммного направления деятельности "Непрограммные направления деятельности органов местного самоуправления Пушкиногорского района"</t>
  </si>
  <si>
    <t>99 9 16 00110</t>
  </si>
  <si>
    <t>04 2 01 L2990</t>
  </si>
  <si>
    <t>Возмещение расходов из резервного фонда Администрации области, связанных с изготовлением и установкой стендов в рамках непрограммного направления деятельности "Непрограммные направления деятельности органов местного самоуправления района"</t>
  </si>
  <si>
    <t>99 9 15 00010</t>
  </si>
  <si>
    <t>01 1 02 43090</t>
  </si>
  <si>
    <t>01 1 02 4309Z</t>
  </si>
  <si>
    <t>01 1 02 4310Z</t>
  </si>
  <si>
    <t>01 1 03 4310Z</t>
  </si>
  <si>
    <t>99 9 17 23600</t>
  </si>
  <si>
    <t>Расходы на возмещение убытков по гостинице</t>
  </si>
  <si>
    <t>99 9 18 54690</t>
  </si>
  <si>
    <t>Проведение Всероссийской переписи населения 2020 года</t>
  </si>
  <si>
    <t>Предоставление дотации на выравнивание бюджетной обеспеченности поселений из бюджета района</t>
  </si>
  <si>
    <t>99 9 05 S1270</t>
  </si>
  <si>
    <t>Возмещение расходов из резервного фонда Администрации области, связанных с необходимостью обеспечения СИЗ в Единый день голосования</t>
  </si>
  <si>
    <t>99 9 19 00010</t>
  </si>
  <si>
    <t>01 1 02 L3040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</si>
  <si>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</si>
  <si>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Предоставление дотации на сбалансированность бюджетам поселений из бюджета района</t>
  </si>
  <si>
    <t>05 3 02 27800</t>
  </si>
  <si>
    <t>99 9 20 20004</t>
  </si>
  <si>
    <t>Расходы за счет средств резервного фонда района, передаваемые бюджетам поселений, связанные с дополнительными расходами, возникшими в результате решений, принятых органами власти другого уровня</t>
  </si>
  <si>
    <t>Осуществление государственных полномочий по выплате компенсации педагогическим работникам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за счет субвенции из областного бюджета</t>
  </si>
  <si>
    <t>01 1 02 42190</t>
  </si>
  <si>
    <t>Межбюджетные транферты</t>
  </si>
  <si>
    <t>Приобретение оборудования и материалов для модернизации объектов теплоснабжения, водоснабжения, водоотведения в целях подготовки муниципальных образований к отопительному сезону</t>
  </si>
  <si>
    <t>04 1 01 41390</t>
  </si>
  <si>
    <r>
      <t xml:space="preserve">Обеспечение мероприятий по </t>
    </r>
    <r>
      <rPr>
        <i/>
        <sz val="12"/>
        <rFont val="Times New Roman"/>
        <family val="1"/>
        <charset val="204"/>
      </rPr>
      <t>модернизации</t>
    </r>
    <r>
      <rPr>
        <sz val="12"/>
        <rFont val="Times New Roman"/>
        <family val="1"/>
        <charset val="204"/>
      </rPr>
      <t xml:space="preserve"> систем коммунальной инфраструктуры за счет средств областного бюджета</t>
    </r>
  </si>
  <si>
    <t>04 1 01 09605</t>
  </si>
  <si>
    <t>Осуществление части полномочий, передаваемые бюджету муниципального района из бюджетов  поселений  по решению вопросов местного значения (формирование и исполнение бюджета поселения)</t>
  </si>
  <si>
    <t>Софинансирование мероприятий по ликвидации несанкционированных свалок за счет субсидии из областного бюджета</t>
  </si>
  <si>
    <t>Обеспечение мероприятий по оборудованию контейнерных площадок для накопления твердых коммунальных отходов</t>
  </si>
  <si>
    <t>Обеспечение мероприятий по оборудованию контейнерных площадок для раздельного накопления твердых коммунальных отходов и установке на них контейнеров</t>
  </si>
  <si>
    <t>04 1 01 41550</t>
  </si>
  <si>
    <t>04 1 01 41730</t>
  </si>
  <si>
    <t>04 1 01 41740</t>
  </si>
  <si>
    <t>Формирование районных фондов финансовой поддержки бюджетов поселений за счет субвенции из областного бюджета</t>
  </si>
  <si>
    <t>Реализация социальных  гарантий, предоставляемых педагогическим работникам образовательных учреждений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</t>
  </si>
  <si>
    <t>04 1 01 09505</t>
  </si>
  <si>
    <t>01 1 02 53030</t>
  </si>
  <si>
    <t>02 1 А1 55190</t>
  </si>
  <si>
    <r>
      <t>Основное мероприятие</t>
    </r>
    <r>
      <rPr>
        <sz val="12"/>
        <rFont val="Times New Roman"/>
        <family val="1"/>
        <charset val="204"/>
      </rPr>
      <t xml:space="preserve"> "Предупреждение и профилактика возникновения природных и техногенных пожаров"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</si>
  <si>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"Мероприятия по гражданской обороне и мобилизационной подготовке"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</si>
  <si>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"Мероприятия, направленные на функционирование системы АПК "Безопасный город""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</si>
  <si>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"Мероприятия в области гражданской обороны, предупреждения и ликвидации чрезвычайных ситуаций, обеспечения пожарной безопасности и безопасности людей на водных объектах"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</si>
  <si>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"Профилактика правонарушений"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</si>
  <si>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"Антинаркотическая деятельность на территории муниципального образования"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</si>
  <si>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"Комплексное развитие систем коммунальной инфраструктуры муниципального образования "Пушкиногорский район"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</si>
  <si>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"Организация благоустройства воинских захоронений муниципального образования "Пушкиногорский район""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</si>
  <si>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"Создание условий для безопасного и бесперебойного движения автомобильного транспорта путем обеспечения сохранности автодорог и улучшения их транспортно-эксплуатационного состояния"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</si>
  <si>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"Организация безопасности дорожного движения в Пушкиногорском районе"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</si>
  <si>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"Организация транспортного обслуживания населения автомобильным транспортом внутри муниципального района для обеспечения полного удовлетворения потребностей населения муниципального образования Пушкиногорский район"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</si>
  <si>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"Поддержка муниципальных программ формирования городской среды"</t>
    </r>
  </si>
  <si>
    <t>99 9 05 W1270</t>
  </si>
  <si>
    <t>05 5 01 41270</t>
  </si>
  <si>
    <t>05 5 01 W1270</t>
  </si>
  <si>
    <r>
      <t>Подпрограмма</t>
    </r>
    <r>
      <rPr>
        <sz val="12"/>
        <rFont val="Times New Roman"/>
        <family val="1"/>
        <charset val="204"/>
      </rPr>
      <t xml:space="preserve"> муниципальной программы "Содействие экономическому развитию и инвестиционной привлекательности муниципального образования "Пушкиногорский район"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</si>
  <si>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"Подготовка документов территориального планирования, градостроительного зонирования и документации по планировке территории"</t>
    </r>
  </si>
  <si>
    <t>05 5 00 00000</t>
  </si>
  <si>
    <t>05 5 01 00000</t>
  </si>
  <si>
    <t>99 9 22 75490</t>
  </si>
  <si>
    <t>Расходы на поощрение муниципальной управленческой команды за достижение значений показателей деятельности органов исполнительной власти в рамках непрограммного направления деятельности "Непрограммные направления деятельности органов местного самоуправления"</t>
  </si>
  <si>
    <t>99 9 23 00010</t>
  </si>
  <si>
    <t>Возмещение расходов из резервного фонда Администрации области, связанных с погашением задолженностей за теплоэнергию по гостинице</t>
  </si>
  <si>
    <t>04 1 01 41700</t>
  </si>
  <si>
    <t>04 1 01 W1700</t>
  </si>
  <si>
    <t>Поддержка муниципальных программ формирования современной городской среды за счет средств областного бюджета</t>
  </si>
  <si>
    <t>04 7 F2 D5550</t>
  </si>
  <si>
    <t>Возмещение расходов из резервного фонда Администрации области, связанных с благоустройством братских захоронений</t>
  </si>
  <si>
    <t>04 2 01 00010</t>
  </si>
  <si>
    <t>Возмещение расходов из резервного фонда Администрации области на реализацию программы оздоровления педагогических работников общеобразовательных учреждений</t>
  </si>
  <si>
    <t>99 9 21 00010</t>
  </si>
  <si>
    <t>Возмещение расходов из резервного фонда Администрации области, связанных с приобретением комплекта футбольных ворот и сетки</t>
  </si>
  <si>
    <t>99 9 24 00010</t>
  </si>
  <si>
    <t>04 2 02 41570</t>
  </si>
  <si>
    <t>Подпрограмма муниципальной программы "Обеспечение функционирования администрации Пушкиногорского района"</t>
  </si>
  <si>
    <t>05 0 00 00000</t>
  </si>
  <si>
    <t>02 1 01 L519F</t>
  </si>
  <si>
    <t>Оплата труда  и обеспечение функций  муниципальных органов по Главе администрации Пушкиногорского района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</si>
  <si>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Оплата труда и обеспечение функций аппарата исполнительных органов местного самоуправления района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</si>
  <si>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Исполнение полномочий, передаваемые бюджету муниципального района из бюджетов  поселений  на  осуществление части полномочий по решению вопросов местного значения (осуществление бухгалтерского обслуживания  бюджетов  поселений)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</si>
  <si>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Осуществление полномочий на составление (изменение и дополнение) списков кандидатов в присяжные заседатели судов общей юрисдикции в рамках подпрограммы "Обеспечение общего порядка и противодействие коррупции"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</si>
  <si>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Оплата труда и обеспечение функций Контрольно-счетного управления района в рамках подпрограммы "Совершенствование, развития бюджетного процесса и управление муниципальным долгом"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</si>
  <si>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Развитие и совершенствование института добровольных народных дружин в рамках подпрограммы "Профилактика правонарушений и терроризма на территории Пушкиногорского района  на 2022-2026 годы" муниципальной программы "Обеспечение безопасности граждан на территории муниципального образования "Пушкиногорский район" на 2022-2026 годы"</t>
  </si>
  <si>
    <t>Осуществление расходов по возмещению затрат на производство и выпуск муниципального периодического издания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</si>
  <si>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Оценка недвижимости, признание прав и регулирование отношений по государственной и муниципальной собственности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</si>
  <si>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Выполнение государственных полномочий по образованию и обеспечению деятельности комиссии по делам несовершеннолетних и защите их прав,  в рамках подпрограммы "Профилактика правонарушений и терроризма на территории Пушкиногорского района  на 2022-2026 годы" муниципальной программы "Обеспечение безопасности граждан на территории муниципального образования "Пушкиногорский район" на 2022-2026 годы"</t>
  </si>
  <si>
    <t>Снижение уровня аварийности и травматизма на дорогах района в рамках подпрограммы "Повышение безопасности дорожного движения в Пушкиногорском районе на 2022-2026 годы"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</si>
  <si>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Содействие активному участию пожилых граждан в жизни общества в рамках подпрограммы "Социальная поддержка граждан и реализация демографической политики"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</si>
  <si>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Обеспечение доступности для инвалидов и иных малолобильных групп населения транспортных услуг, объектов здравоозранения, учреждений социальной защиты населения, физической культуры и спорта, культуры, образовательных организаций, информации и связи, жилой среды и иных приоритетных объектов в рамках подпрограммы "Социальная поддержка граждан и реализация демографической политики"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</si>
  <si>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Исполнение государственных полномочий по сбору информации, необходимой для ведения регистра муниципальных нормативных правовых актов Псковской области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</si>
  <si>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Исполнение государственных полномочий по созданию административных комиссий и определению перечня должностных лиц, уполномоченных составлять протоколы об административных правонарушениях в рамках подпрограммы "Обеспечение общего порядка и противодействие коррупции"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</si>
  <si>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Исполнение органами местного самоуправления отдельных государственных полномочий по формированию торгового реестра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</si>
  <si>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 xml:space="preserve"> Реализация мероприятий в рамках территориального планирования в рамках подпрограммы "Содействие экономическому развитию и инвестиционной привлекательности муниципального образования "Пушкиногорский район"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</si>
  <si>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Софинансирование за счет средств передаваемых бюджету района из бюджетов поселений по переданным полномочиям на реализацию мероприятий в рамках териториального планирования в рамках подпрограммы "Содействие экономическому развитию и инвестиционной привлекательности муниципального образования "Пушкиногорский район"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</si>
  <si>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Мероприятия по гражданской обороне и мобилизационной подготовке в рамках программы "Пожарная безопасность, гражданская оборона и мобилизационная подготовка на территории Пушкиногорского района на 2022-2026 годы" муниципальной программы "Обеспечение безопасности граждан на территории муниципального образования "Пушкиногорский район" на 2022-2026 годы"</t>
  </si>
  <si>
    <t>Мероприятия, направленные на функционирование единой диспетчерской службы в рамках подпрограммы "Пожарная безопасность, гражданская оборона и мобилизационная подготовка на территории Пушкиногорского района на 2022-2026 годы" муниципальной программы "Обеспечение безопасности граждан на территории муниципального образования "Пушкиногорский район" на 2022-2026 годы"</t>
  </si>
  <si>
    <t>Финансирование добровольных народных дружин в рамках подпрограммы "Профилактика правонарушений на территории Пушкиногорского района  на 2022-2026 годы" муниципальной программы "Обеспечение безопасности граждан на территории муниципального образования "Пушкиногорский район" на 2022-2026 годы"</t>
  </si>
  <si>
    <t>Проведение системных мероприятий по профилактике противодействию терриризму в рамках программы "Прфилактика терриризма на территории  Пушкиногорского района  на 2022-2026 годы" муниципальной программы "Обеспечение безопасности граждан на территории муниципального образования "Пушкиногорский район" на 2022-2026 годы"</t>
  </si>
  <si>
    <t>Реализация дополнительных мероприятий в сфере занятости населения в рамках подпрограммы "Социальная поддержка граждан и реализация демографической политики"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</si>
  <si>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Организация общественных работ для граждан, испытывающих трудности в поиске работы и временного трудоустройства и занятости несовершеннолетних граждан в возрасте от 14 до 18 лет в рамках подпрограммы "Социальная поддержка граждан и реализация демографической политики"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</si>
  <si>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Компенсация расходов по перевозке обучающихся муниципальных общеобразовательных организаций и сопровождающих их лиц на внеклассные мероприятия и итоговую аттестацию в рамках подпрограммы "Совершенствование транспортного обслуживания населения на территории Пушкиногорского района на 2022-2026 годы"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</si>
  <si>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Софинансирование за счет средств местного бюджета на компенсацию расходов по перевозке обучающихся муниципальных общеобразовательных организаций и сопровождающих их лиц на внеклассные мероприятия и итоговую аттестацию в рамках подпрограммы "Совершенствование транспортного обслуживания населения на территории Пушкиногорского района на 2022-2026 годы"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</si>
  <si>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Компенсация расходов по возмещению убытков для обеспечения пассажирских перевозок между поселениями и границах муниципального района в рамках подпрограммы "Совершенствование транспортного обслуживания населения на территории Пушкиногорского района на 2022-2026 годы"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</si>
  <si>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Софинансирование за счет средств местного бюджета на компенсацию расходов по возмещению убытков для обеспечения пассажирских перевозок между поселениями в границах муниципального района в рамках подпрограммы "Совершенствование транспортного обслуживания населения на территории Пушкиногорского районана 2022-2026 годы"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</si>
  <si>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Содержание автомобильных дорог общего пользования местного значения и сооружений на них, нацеленное на обеспечение их проезжаемости и безопасности в рамках подпрограммы "Сохранение и развитие автомобильных дорог общего пользования местного значения в Пушкиногорском районе на 2022-2026 годы"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</si>
  <si>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Выполнение полномочий, передаваемые бюджетам муниципальных районов из бюджета городского поселения на содержание и ремонт автомобильных дорог общего пользования в рамках подпрограммы "Сохранение и развитие автомобильных дорог общего пользования местного значения в Пушкиногорском районе на 2022-2026 годы"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</si>
  <si>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Выполнение полномочий, передаваемые бюджетам муниципальных районов из бюджета сельского поселения на содержание и ремонт автомобильных дорог общего пользования в рамках подпрограммы "Сохранение и развитие автомобильных дорог общего пользования местного значения в Пушкиногорском районе на 2022-2026 годы"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</si>
  <si>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Осуществление дорожной деятельности,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 области в рамках подпрограммы "Сохранение и развитие автомобильных дорог общего пользования местного значения в Пушкиногорском районе на 2022-2026 годы"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</si>
  <si>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Реализация мероприятий региональных программ в сфере дорожного хозяйства по решениям Правительства Российской Федерации в рамках подпрограммы "Сохранение и развитие автомобильных дорог общего пользования местного значения в Пушкиногорском районе на 2022-2026 годы"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</si>
  <si>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Увеличение уставного фонда муниципального предприятия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</si>
  <si>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Стимулирование и поддержку малого и среднего предпринимательства в районе в рамках подпрограммы "Социальная поддержка граждан и реализация демографической политики"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</si>
  <si>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Поддержка социально ориентированных некоммерческих организаций в рамках подпрограммы "Социальная поддержка граждан и реализация демографической политики"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</si>
  <si>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Содержание имущества, оплата взносов на капитальный ремонт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</si>
  <si>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Приобретение оборудования и материалов для модернизации объектов теплоснабжения, водоснабжения, водоотведения в целях подготовки муниципальных образований к отопительному сезону 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</si>
  <si>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Обеспечения мероприятий по модернизации систем коммунальной инфраструктуры за счет средств государственной корпорации - Фонда содействия реформированию жилищно-коммунального хозяйства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</si>
  <si>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Обеспечение мероприятий по модернизации систем коммунальной инфраструктуры за счет средств областного бюджета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</si>
  <si>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Капитальный ремонт объектов муниципальной собственности (повышение энергоэффективности и рациональное использование энергетических ресурсов в теплоснабжении, модернизация и реконструкция существующих котельных и тепловых сетей)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</si>
  <si>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Выполнение полномочий, передаваемые бюджетам муниципальных районов из бюджетов поселений на возмещение расходов по топливу в соответствии с заключенными соглашениями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</si>
  <si>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Выполнение полномочий, передаваемые бюджетам муниципальных районов из бюджетов поселений на возмещение расходов по водоснабжению в соответствии с заключенными соглашениями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</si>
  <si>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Возмещение затрат по содержанию систем водоснабжения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</si>
  <si>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Строительство, реконструкция и капитальный ремонт объектов водоотведения и очитки сточных вод в рамках подпрограммы "Комплексное развитие систем коммунальной инфраструктуры муниципального образования "Пушкиногорский район""муниципальной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</si>
  <si>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Возмещение расходов по теплоснабжению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</si>
  <si>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Выполнение полномочий, передаваемые бюджетам муниципальных районов из бюджетов поселений  на осуществление расходов по возмещению затрат по содержанию систем водоснабжения в сельской местности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</si>
  <si>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Выполнение работ по техническому обслуживанию и освидетельстваванию газовых емкостей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</si>
  <si>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Поддержка муниципальных программ формирования современной городской среды за счет субсидии из федерального бюджета в рамках подпрограммы "Благоустройство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</si>
  <si>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Софинансирование за счет средств местного бюджета к средствам, полученным из федерального бюджета по субсидии на создание условий для занятий физкультурой и спортом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</si>
  <si>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Мероприятия по осуществлению антинаркотической пропаганды и антинаркотического просвещения в рамках подпрограммы "Комплексные меры противодействия злоупотреблению наркотиками и их незаконному обороту на территории  Пушкиногорского района  на 2022-2026 годы" муниципальной программы "Обеспечение безопасности граждан на территории муниципального образования "Пушкиногорский район" на 2022-2026 годы"</t>
  </si>
  <si>
    <t>Развитие системы общего, дополнительного профессионального образования детей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</si>
  <si>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Софинансирование за счет средств местного бюджета по субсидии на развитие системы общего, дополнительного профессионального образования детей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</si>
  <si>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Обеспечение деятельности (оказание услуг) муниципальных учреждений в рамках основного мероприятия "Развитие общего образования"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</si>
  <si>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Мероприятия c детьми, оказавшимися в трудной жизненной ситуации в рамках подпрограммы "Молодое поколение Пушкиногорского района на 2022-2026 годы"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</si>
  <si>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Мероприятия патриотической направленности в рамках подпрограммы "Молодое поколение Пушкиногорского района на 2022-2026 годы"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</si>
  <si>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Поддержка одаренных детей в рамках подпрограммы "Молодое поколение Пушкиногорского района на 2022-2026 годы"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</si>
  <si>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Организация и обеспечение оздоровления и отдыха детей в каникулярное время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</si>
  <si>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Проведение мероприятий по профилактике правонарушений в рамках подпрограммы "Профилактика правонарушений и терроризма на территории Пушкиногорского района  на 2022-2026 годы" муниципальной программы "Обеспечение безопасности граждан на территории муниципального образования "Пушкиногорский район" на 2022-2026 годы"</t>
  </si>
  <si>
    <t>Капитальный ремонт объектов муниципальной собственности (модернизация (ремонтные работы, приобретение оборудования) сети муниципальных учреждений культуры) в рамках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</si>
  <si>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Софинансирование за счет средств местного бюджета на капитальный ремонт объектов муниципальной собственности (модернизация (ремонтные работы, приобретение оборудования) сети муниципальных учреждений культуры) в рамках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</si>
  <si>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Доплаты к пенсиям муниципальным служащим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</si>
  <si>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Выполнение государственных полномочий по назначению и выплате доплат к трудовым пенсиям лицам, замещавшим должности в органах государственной власти и управления районов Псковской области и городов Пскова, и Великие Луки, должности в органах местного самоуправления до 13 марта 1997 года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</si>
  <si>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Обеспечение жильем молодых семей в рамках подпрограммы "Оказание молодым семьям государственной поддержки для улучшения жилищных условий"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</si>
  <si>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Обеспечение жильем молодых семей в рамках подпрограммы "Жилище"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</si>
  <si>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</si>
  <si>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Обеспечение жилыми помещениями детей-сирот и детей, оставшихся без попечения родителей, лиц из числа детей сирот и детей оставшихся без попечения родителей по договорам найма специализированных жилых помещений в рамках подпрограммы "Жилище"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</si>
  <si>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 в рамках подпрограммы "Жилище"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</si>
  <si>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Мероприятия в области физической культуры и спорта в рамках подпрограммы "Развитие физической культуры и спорта в Пушкиногорском районе на 2022-2026 годы"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</si>
  <si>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Реализация мероприятий, направленных на привлечение жителей области к регулярным занятиям физической культурой и спортом в рамках подпрограммы "Развитие физической культуры и спорта в Пушкиногорском районе на 2022-2026 годы"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</si>
  <si>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Софинансирование за счет средств местного бюджета на реализацию мероприятий, направленных на привлечение жителей области к регулярным занятиям физической культурой и спортом в рамках подпрограммы "Развитие физической культуры и спорта в Пушкиногорском районе на 2022-2026 годы"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</si>
  <si>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Оплата труда и обеспечение функций Финансового управления района в рамках подпрограммы "Совершенствование, развития бюджетного процесса и управление муниципальным долгом"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</si>
  <si>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Обеспечение эффективного управления муниципальными финансами, составления и организации исполнения бюджета муниципального района в рамках подпрограммы "Совершенствование, развития бюджетного процесса и управление муниципальным долгом"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</si>
  <si>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Осуществлению полномочий по первичному воинскому учету на территориях, где отсутствуют военные комиссариаты в рамках подпрограммы "Совершенствование, развития бюджетного процесса и управление муниципальным долгом"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</si>
  <si>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Мероприятия, направленные на функционирование единой диспетчерской службы в рамках подпрограммы "Пожарная безопасность, гражданская оборона и мобилизационная подготовка на территории Пушкиногорского района на 2022-2026 годы" муниципальной программы "Обеспечение безопасности граждан на территории муниципального образования "Пушкиногорский район" на 2022-2026 годы" (РЕЗЕРВ)</t>
  </si>
  <si>
    <t>Реализация мероприятий по пожарной безопасности в органах исполнительной власти в рамках подпрограммы "Пожарная безопасность и гражданская оборона на территории Пушкиногорского района" муниципальной программы "Обеспечение безопасности граждан на территории муниципального образования "Пушкиногорский район" на 2022-2026 годы"</t>
  </si>
  <si>
    <t>Расходы на ликвидацию очагов сорного растения борщевик Сосновского в рамках подпрограммы "Благоустройство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</si>
  <si>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Софинансирование мероприятий по ликвидации несанкционированных свалок за счет субсидии из областного бюджета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</si>
  <si>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Обеспечение мероприятий по оборудованию контейнерных площадок для накопления твердых коммунальных отходов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</si>
  <si>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Обеспечение мероприятий по оборудованию контейнерных площадок для раздельного накопления твердых коммунальных отходов и установке на них контейнеров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</si>
  <si>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Выполнение полномочий, передаваемые бюджетам муниципальных районов из бюджетов поселений на возмещение расходов по топливу и газоснабжению населения  в соответствии с заключенными соглашениями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</si>
  <si>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Проведение ремонта (реконструкции) и благоустройство воинских захоронений, памятников и памятных знаков, увекавечиваающих память погибших при защите Отечества на территории муниципального образования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</si>
  <si>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Обустройство и восстановление воинских захоронений, находящхся в государственной (муниципальной) собственности за счет средств федерального бюджета в рамках подпрограммы "Благоустройство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</si>
  <si>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Поддержка муниципальных программ формирования современной городской среды за счет субсидии из федерального бюджета в рамках подпрограммы "Формирование современной городской среды в городском поселении "Пушкиногорье" муниципального образования "Пушкиногорский район" на 2022-2026 годы"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</si>
  <si>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Обеспечение деятельности (оказание услуг) муниципальных учреждений в рамках основного мероприятия "Дошкольное образование"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годы"(РЕЗЕРВ)</t>
  </si>
  <si>
    <t>Обеспечение деятельности (оказание услуг) муниципальных учреждений в рамках основного мероприятия "Дошкольное образование" (ГКПД)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годы"(РЕЗЕРВ)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</si>
  <si>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организациях, начального общего, основного общего, среднего общего образования, дополнительного образования детей в образовательных организациях области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годы"(РЕЗЕРВ)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</si>
  <si>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организациях, начального общего, основного общего, среднего общего образования, дополнительного образования детей в образовательных организациях области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годы"(ГКПД) (РЕЗЕРВ)</t>
  </si>
  <si>
    <t>Реализация основных общеобразовательных программ в части финансирования  расходов на оплату труда работников муниципальных общеобразовательных учреждений,  расходов, обеспечивающих организацию учебного процесса, расходов на дошкольное образование в муниципальных общеобразовательных учреждениях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годы"(РЕЗЕРВ)</t>
  </si>
  <si>
    <t>Обеспечение деятельности (оказание услуг) муниципальных учреждений в рамках основного мероприятия "Развитие общего образования"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годы"(РЕЗЕРВ)</t>
  </si>
  <si>
    <t>Обеспечение деятельности (оказание услуг) муниципальных учреждений в рамках основного мероприятия "Развитие дополнительного образования"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годы"(РЕЗЕРВ)</t>
  </si>
  <si>
    <t>Мероприятия в области молодежной политики в рамках подпрограммы "Молодое поколение Пушкиногорского района на 2022-2026 годы"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годы"(РЕЗЕРВ)</t>
  </si>
  <si>
    <t>Обеспечение деятельности (оказание услуг) муниципальных учреждений в рамках основного мероприятия "Развитие библиотечного дела" подпрограммы "Развитие культуры" муниципальной программы "Развитие культуры в муниципальном образовании "Пушкиногорский район" на 2022-2026 годы" (РЕЗЕРВ)</t>
  </si>
  <si>
    <t>Обеспечение деятельности (оказание услуг) муниципальных учреждений в рамках основного мероприятия "Развитие системы культурно-досугового обслуживания населения" подпрограммы "Развитие культуры" муниципальной программы "Развитие культуры в муниципальном образовании "Пушкиногорский район" на 2022-2026 годы"(РЕЗЕРВ)</t>
  </si>
  <si>
    <t>Исполнение полномочий органов государственной власти Псковской области по расчету и предоставлению дотаций бюджетам поселений в рамках подпрограммы "Совершенствование, развития бюджетного процесса и управление муниципальным долгом"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</si>
  <si>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Обеспечение деятельности (оказание услуг) муниципальных учреждений в рамках основного мероприятия "Развитие системы культурно-досугового обслуживания населения"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</si>
  <si>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Расходы из резервного фонда области в рамках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</si>
  <si>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Софинансирование за счет средств местного бюджета на капитальный ремонт в рамках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</si>
  <si>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Модернизация (ремонтные работы, приобретение оборудовани) сети муниципальных учреждений культуры в рамках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</si>
  <si>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Обеспечение развития и укрепление материально-технической базы муниципальных домов культуры за счет субсидии из федерального бюджета в рамках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</si>
  <si>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Софинансирование за счет средств местного бюджета к средствам, полученным из областного бюджета на обеспечение развития и укрепления материально-технической базы домов культуры в рамках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</si>
  <si>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Выполнение полномочия муниципального района из бюджетов поселений на создание условий для организации досуга и обеспечения жителей поселения услугами организаций культуры в соответствии с заключенными соглашениями в рамках основного мероприятия "Развитие системы культурно-досугового обслуживания населения"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</si>
  <si>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Выполнение полномочия муниципального района из бюджетов поселений на содержание учреждений культуры в соответствии с заключенными соглашениями в рамках основного мероприятия "Развитие системы культурно-досугового обслуживания"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</si>
  <si>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Государственная поддержка отрасли культуры (в рамках федерального проекта "Культурная среда") в рамках основного мероприятия "Развитие системы культурно-досугового обслуживания"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</si>
  <si>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Поддержка отрасли культуры за счет средств резервного фонда Правительства Российской Федерации в рамках основного мероприятия "Развитие библиотечного дела"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</si>
  <si>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Поддержка отрасли культуры за счет софинансирования из бюджета района в рамках основного мероприятия "Развитие библиотечного дела"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</si>
  <si>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Подключение общедоступных библиотек РФ к сети Интернет и развитие системы библиотечного дела с учетом задачи расширения информационных технологий и оцифровки в рамках подпрограммы "Развитие культуры" муниципальной программы "Развитие культуры в муниципальном образовании "Пушкиногорский район" на 2022-2026 годы</t>
  </si>
  <si>
    <t>Обеспечение деятельности (оказание услуг) муниципальных учреждений в рамках основного мероприятия "Развитие библиотечного дела"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</si>
  <si>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Выполнение полномочия муниципального района из бюджетов поселений на организацию библиотечного обслуживания населения, комплектование и обеспечение сохранности библиотечных фондов библиотек поселения в соответствии с заключенными соглашениями в рамках основного мероприятия "Развитие библиотечного дела"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</si>
  <si>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Обеспечение деятельности (оказание услуг) муниципальных учреждений в рамках основного мероприятия "Дошкольное образование"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</si>
  <si>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 xml:space="preserve"> Создание условий для осуществления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осваивающими образовательные программы дошкольного образования в организациях, осуществляющих образовательную деятельность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</si>
  <si>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организациях, начального общего, основного общего, среднего общего образования, дополнительного образования детей в образовательных организациях области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</si>
  <si>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Компенсация расходов по оплате коммунальных услуг работникам, проживающим и работающим в сельских населенных пунктах, рабочих поселках (поселках городского типа)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</si>
  <si>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Реализация социальных  гарантий, предоставляемых педагогическим работникам образовательных учреждений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</si>
  <si>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Воспитание и обучение детей-инвалидов в муниципальных дошкольных учреждениях 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</si>
  <si>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Обеспечение деятельности (оказание услуг) муниципальных учреждений в рамках основного мероприятия "Дошкольное образование" (ГКПД)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</si>
  <si>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Компенсацию расходов по оплате коммунальных услуг работникам, проживающим и работающим в сельских населенных пунктах, рабочих поселках (поселках городского типа)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</si>
  <si>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Осуществление мероприятий по организации питания в муниципальных общеобразовательных учреждениях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</si>
  <si>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Осуществление мероприятий по организации двух разового питания обучающихся с органиченными возможностями здоровья в муниципальных общеобразовательных организациях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</si>
  <si>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Выплата вознаграждения за выполнение функций классного руководителя педагогическим работникам муниципальных образовательных учреждений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</si>
  <si>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Реализация основных общеобразовательных программ в части финансирования  расходов на оплату труда работников муниципальных общеобразовательных учреждений,  расходов, обеспечивающих организацию учебного процесса, расходов на дошкольное образование в муниципальных общеобразовательных учреждениях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</si>
  <si>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за счет средств федерального бюджета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</si>
  <si>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Формирование продуктовых наборов для обучающихся с ограниченными возможностями здоровья и детей из малообеспеченных семей за счет иных межбюджетных трансфертов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</si>
  <si>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Формирование продуктовых наборов для обучающихся с ограниченными возможностями здоровья и детей из малообеспеченных семей за счет иных межбюджетных трансфертов (грантов за достижение показателей деятельности органов исполнительный власти субъектов)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</si>
  <si>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Единовременная компенсация за осуществление образовательного процесса в дистанционной форме за счет иных межбюджетных трансфертов (грантов за достижение показателей деятельности органов исполнительный власти субъектов) в рамках реализации мер по обеспечению санитрано-эпидемиологического благополучия населения на территории Псковской области с связи с рапространением новой короновирусной инфекции (COVID-19)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</si>
  <si>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Выплата вознаграждения за выполнение функций классного руководителя педагогическим работникам муниципальных образовательных учреждений за счет иных межбюджетных трансфертов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</si>
  <si>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Создание новых мест в образовательных организациях различных типов для реализации дополнительных общеразвивающих программ всех направленностей за счет средств федерального бюджета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</si>
  <si>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Обеспечение деятельности (оказание услуг) муниципальных учреждений в рамках основного мероприятия "Развитие дополнительного образования"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</si>
  <si>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Мероприятия в области молодежной политики в рамках подпрограммы "Молодое поколение Пушкиногорского района на 2022-2026 годы"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</si>
  <si>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Расходы за счет средств средств резервного фонда направлены на исполнение публично-нормативных обязательств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</si>
  <si>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Осуществление полномочий по первичному воинскому учету на территориях, где отсутствуют военные комиссариаты в рамках подпрограммы "Совершенствование, развития бюджетного процесса и управление муниципальным долгом"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</si>
  <si>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Содержанию имущества, оплата взносов на капитальный ремонт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</si>
  <si>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Приобретение оборудования и материалов для модернизации объектов теплоснабжения, водоснабжения, водоотведения в целях подготовки муниципальных образований к отопительному сезону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</si>
  <si>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Обеспечение мероприятий по модернизации систем коммунальной инфраструктуры за счет средств областного бюджета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</si>
  <si>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 xml:space="preserve">Софинансирование мероприятий по ликвидации несанкционированных свалок за счет субсидии из областного бюджета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 </t>
  </si>
  <si>
    <t>Выполнение полномочий, передаваемые бюджетам муниципальных районов из бюджетов поселений на возмещение расходов по топливу и газоснабжению населения в соответствии с заключенными соглашениями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</si>
  <si>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Выполнение полномочий, передаваемые бюджетам муниципальных районов из бюджетов поселений  на осуществление расходов по возмещению затрат по содержанию систем водоснабжения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</si>
  <si>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Проведение ремонта (реконструкции) и благоустройство воинских захоронений, памятников и памятных знаков, увекавечиваающих память погибших при защите Отечества на территории муниципального образования в рамках подпрограммы "Благоустройство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</si>
  <si>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Создание условий для осуществления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осваивающими образовательные программы дошкольного образования в организациях, осуществляющих образовательную деятельность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</si>
  <si>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Выплаты вознаграждения за выполнение функций классного руководителя педагогическим работникам муниципальных образовательных учреждений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</si>
  <si>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Компенсация расходов по оплате коммунальных услуг работникам, проживающим и работающим в сельских населенных пунктах, рабочих поселках (поселках городского типа) в рамках ссновного мероприятия "Развитие общего образования"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</si>
  <si>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Реализация дополнительного образования детей, обучение их шахматной грамоте и введение основ православной культуры в муниципальных общеобразовательных учреждениях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</si>
  <si>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Компенсация расходов по оплате коммунальных услуг работникам, проживающим и работающим в сельских населенных пунктах, рабочих поселках (поселках городского типа) в рамках основного мероприятия "Развитие дополнительного образования"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</si>
  <si>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Расходы на содействие активному участию пожилых граждан в жизни общества в рамках подпрограммы "Социальная поддержка граждан и реализация демографической политики"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</si>
  <si>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Выплата компенсации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</si>
  <si>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Формирование районных фондов финансовой поддержки бюджетов поселений за счет субвенции из областного бюджета в рамках подпрограммы "Совершенствование, развития бюджетного процесса и управление муниципальным долгом"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</si>
  <si>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Муниципальная программа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</si>
  <si>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организациях, начального общего, основного общего, среднего общего образования, дополнительного образования детей в образовательных организациях области (ГКПД)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</si>
  <si>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Мероприятия по организации питания в муниципальных общеобразовательных учреждениях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</si>
  <si>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организациях, начального общего, основного общего, среднего общего образования, дополнительного образования детей в образовательных организациях области (доп.образ.) в рамках 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</si>
  <si>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Реализацию социальных  гарантий, предоставляемых педагогическим работникам образовательных учреждений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</si>
  <si>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Подпрограмма муниципальной программы "Молодое поколение Пушкиногорского района на 2022-2026 годы "</t>
  </si>
  <si>
    <t>Подпрограмма муниципальной программы "Развитие физической культуры и спорта в Пушкиногорском районе на 2022-2026 годы"</t>
  </si>
  <si>
    <t>Укрепление материально-технической базы в рамках подпрограммы "Развитие физической культуры и спорта в Пушкиногорском районе на 2022-2026 годы"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</si>
  <si>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Реализацию мероприятий, направленных на привлечение жителей области к регулярным занятиям физической культурой и спортом в рамках подпрограммы "Развитие физической культуры и спорта в Пушкиногорском районе на 2022-2026 годы"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</si>
  <si>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Муниципальная программа "Развитие культуры в муниципальном образовании "Пушкиногорский район" на 2022-2026 годы"</t>
  </si>
  <si>
    <t>Модернизация (ремонтные работы, приобретение оборудования) в рамках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</si>
  <si>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Подключение общедоступных библиотек РФ к сети Интернет и развитие системы библиотечного дела с учетом задачи расширения информационных технологий и оцифровки в рамках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</si>
  <si>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Модернизация (ремонтные работы, приобретение оборудования) сети муниципальных учреждений культуры в рамках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</si>
  <si>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Муниципальная программа "Обеспечение безопасности граждан на территории муниципального образования "Пушкиногорский район" на 2022-2026 годы"</t>
  </si>
  <si>
    <t>Подпрограмма муниципальной программы "Пожарная безопасность, гражданская оборона и мобилизационная подготовка на территории Пушкиногорского района на 2022-2026 годы"</t>
  </si>
  <si>
    <t>Мероприятия, направленные на функционирование единой диспетчерской службы в рамках подпрограммы "Пожарная безопасность и гражданская оборона на территории Пушкиногорского района" муниципальной программы "Обеспечение безопасности граждан на территории муниципального образования "Пушкиногорский район" на 2022-2026 годы"</t>
  </si>
  <si>
    <t>Реализация мероприятий по пожарной безопасности в органах исполнительной власти в рамках подпрограммы "Пожарная безопасность, гражданская оборона и мобилизационная подготовка на территории Пушкиногорского района на 2022-2026 годы" муниципальной программы "Обеспечение безопасности граждан на территории муниципального образования "Пушкиногорский район" на 2022-2026 годы"</t>
  </si>
  <si>
    <t>Подпрограмма муниципальной программы "Защита населения и территорий от чрезвычайных ситуаций природного и техногенного характера на территории Пушкиногорского района на 2022-2026 годы"</t>
  </si>
  <si>
    <t>Мероприятия по гражданской обороне, предупреждения и ликвидации чрезвычайных ситуаций в рамках программы "Пожарная безопасность, гражданская оборона и мобилизационная подготовка на территории Пушкиногорского района на 2022-2026 годы" муниципальной программы "Обеспечение безопасности граждан на территории муниципального образования "Пушкиногорский район" на 2022-2026 годы"</t>
  </si>
  <si>
    <t>Подпрограмма муниципальной программы "Профилактика правонарушений и терроризма на территории Пушкиногорского района  на 2022-2026 годы"</t>
  </si>
  <si>
    <t>Подпрограмма муниципальной программы "Комплексные меры противодействия злоупотреблению наркотиками и их незаконному обороту на территориии Пушкиногорского района на 2022-2026 годы"</t>
  </si>
  <si>
    <t>Выполнение государственных полномочий по образованию и обеспечению деятельности комиссии по делам несовершеннолетних и защите их прав,  в рамках подпрограммы "Профилактика правонарушений на территории Пушкиногорского района  на 2022-2026 годы" муниципальной программы "Обеспечение безопасности граждан на территории муниципального образования "Пушкиногорский район" на 2022-2026 годы"</t>
  </si>
  <si>
    <t>Муниципальная программа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</si>
  <si>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Возмещению затрат по содержанию систем водоснабжения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</si>
  <si>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Выполнение полномочий, передаваемые бюджетам муниципальных районов из бюджетов поселений на возмещение расходов по топливу и газоснабжению населения в соответствии с заключенными соглашениями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</si>
  <si>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Капитальный ремонт систем водоотведения и очистки сточных вод в рамках подпрограммы "Комплексное развитие систем коммунальной инфраструктуры муниципального образования "Пушкиногорский район""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</si>
  <si>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Выполнение полномочий в соответствии с Законом  Псковской области от 03.06.2005 № 443-ОЗ «О наделении органов местного самоуправления государственными полномочиями по регистрации и учету граждан, выехавших из районов Крайнего Севера и приравненных к ним местностей не ранее 1 января 1992 года, имеющих право на получение жилищных субсидий» в рамках подпрограммы "Жилище"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</si>
  <si>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Подпрограмма муниципальной программы "Сохранение и развитие автомобильных дорог общего пользования местного значения в Пушкиногорском районе на 2022-2026 годы"</t>
  </si>
  <si>
    <t>Подпрограмма муниципальной программы "Повышение безопасности дорожного движения в Пушкиногорском районе на 2022-2026 годы"</t>
  </si>
  <si>
    <t>Подпрограмма муниципальной программы "Совершенствование транспортного обслуживания населения на территории Пушкиногорского района на 2022-2026 годы"</t>
  </si>
  <si>
    <t>Подпрограмма муниципальной программы "Формирование современной городской среды в городском поселении "Пушкиногорье" муниципального образования "Пушкиногорский район" на 2022-2026 годы"</t>
  </si>
  <si>
    <t>Муниципальная программа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</si>
  <si>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Выполнение полномочий, передаваемые бюджету муниципального района из бюджетов  поселений  на  осуществление части полномочий по решению вопросов местного значения (осуществление бухгалтерского обслуживания  бюджетов  поселений)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</si>
  <si>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Ведение регистра муниципальных правовых актов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</si>
  <si>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Расходы на проведение выборов в органы местного самоуправления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</si>
  <si>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Осуществление части полномочий, передаваемые бюджету муниципального района из бюджетов  поселений  на  осуществление части полномочий по решению вопросов местного значения (формирование и исполнение бюджета поселения) в рамках подпрограммы "Совершенствование, развития бюджетного процесса и управление муниципальным долгом"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</si>
  <si>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Процентные платежи по муниципальному долгу в рамках подпрограммы "Совершенствование, развития бюджетного процесса и управление муниципальным долгом"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</si>
  <si>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Расходы на проведение выборов в представительные органы муниципального образования в рамках непрограммного направления деятельности "Непрограммные направления деятельности органов местного самоуправления района"</t>
  </si>
  <si>
    <t>99 9 25 20006</t>
  </si>
  <si>
    <t>Приложение 4</t>
  </si>
  <si>
    <t>02 1 A2 55190</t>
  </si>
  <si>
    <t>Поддержка отрасли культуры за счет субсидии из федерального бюджета в рамках основного мероприятия "Развитие библиотечного дела"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</si>
  <si>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Софинансирование мероприятий по приобретению и установке групповых резервуарных установок сжиженных углеводородных газов за счет средств бюджета района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</si>
  <si>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Поддержка добровольческих( волонтерских) и некомерческих организаций в целях реализации социокультурных проектов в сфере культуры в рамках подпрограммы "Создание и поддержка добровольческих (волонтерских) и некоммерческих организаций" муниципальной программы "Развитие культуры в муниципальном образовании "Пушкиногорский район" на 2022-2026 годы""</t>
  </si>
  <si>
    <t>02 2 01 81500</t>
  </si>
  <si>
    <r>
      <t>Подпрограмма</t>
    </r>
    <r>
      <rPr>
        <sz val="12"/>
        <rFont val="Times New Roman"/>
        <family val="1"/>
        <charset val="204"/>
      </rPr>
      <t xml:space="preserve"> муниципальной программы "Создание и поддержка добровольческих (волонтерских) и некоммерческих оргнанизаций"</t>
    </r>
  </si>
  <si>
    <r>
      <t>Основное мероприятие</t>
    </r>
    <r>
      <rPr>
        <sz val="12"/>
        <rFont val="Times New Roman"/>
        <family val="1"/>
        <charset val="204"/>
      </rPr>
      <t xml:space="preserve"> "Поддержка добровольческих( волонтерских) и некомерческих организаций"</t>
    </r>
  </si>
  <si>
    <t>02 2 00 00000</t>
  </si>
  <si>
    <t>02 2 01 00000</t>
  </si>
  <si>
    <t>Расходы на возмещение затрат, связанных с проведением мероприятий по ликвидации гостиницы</t>
  </si>
  <si>
    <t>99 9 17 23601</t>
  </si>
  <si>
    <t>99 9 26 20006</t>
  </si>
  <si>
    <t>99 9 27 42200</t>
  </si>
  <si>
    <r>
      <t xml:space="preserve">Расходы </t>
    </r>
    <r>
      <rPr>
        <i/>
        <sz val="12"/>
        <rFont val="Times New Roman"/>
        <family val="1"/>
        <charset val="204"/>
      </rPr>
      <t>за счет субвенци</t>
    </r>
    <r>
      <rPr>
        <sz val="12"/>
        <rFont val="Times New Roman"/>
        <family val="1"/>
        <charset val="204"/>
      </rPr>
      <t>и на осуществление органами местного самоуправления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Псковской области</t>
    </r>
  </si>
  <si>
    <r>
      <t xml:space="preserve">Расходы </t>
    </r>
    <r>
      <rPr>
        <i/>
        <sz val="12"/>
        <rFont val="Times New Roman"/>
        <family val="1"/>
        <charset val="204"/>
      </rPr>
      <t>за счет субвенции</t>
    </r>
    <r>
      <rPr>
        <sz val="12"/>
        <rFont val="Times New Roman"/>
        <family val="1"/>
        <charset val="204"/>
      </rPr>
      <t xml:space="preserve"> на осуществление органами местного самоуправления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Псковской области</t>
    </r>
  </si>
  <si>
    <t>Иные межбюджетные трансферты на реализацию дополнительных мероприятий, направленных на снижение напряженности на рынке труда за счет средств резервного фонда Правительства в рамках основного мероприятия "Реализация мероприятий в сфере занятости населения"подпрограммы "Содействие занятости населения"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</si>
  <si>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r>
      <t>Подпрограмма</t>
    </r>
    <r>
      <rPr>
        <sz val="12"/>
        <rFont val="Times New Roman"/>
        <family val="1"/>
        <charset val="204"/>
      </rPr>
      <t xml:space="preserve"> муниципальной программы "Содействие занятости населения"</t>
    </r>
  </si>
  <si>
    <t>05 6 00 00000</t>
  </si>
  <si>
    <t>Основное мероприятие "Реализация мероприятий в сфере занятости населения"</t>
  </si>
  <si>
    <t>05 6 01 00000</t>
  </si>
  <si>
    <t>05 6 01 LП020</t>
  </si>
  <si>
    <t>04 1 01 23500</t>
  </si>
  <si>
    <t>Расходы на подготовку документов по регистрации объектов коммунальной инфраструктуры</t>
  </si>
  <si>
    <t>Софинансирование за счет средств района на реализацию мероприятий в рамках териториального планирования в рамках подпрограммы "Содействие экономическому развитию и инвестиционной привлекательности муниципального образования "Пушкиногорский район"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</si>
  <si>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Обеспечение мероприятий по модернизации систем коммунальной инфраструктуры за счет средств бюджета района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</si>
  <si>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04 1 01 23400</t>
  </si>
  <si>
    <t>Расходы на поощрение муниципальной управленческой команды за достижение значений показателей деятельности органов исполнительной власти в рамках подпрограммы "Обеспечение функционирования администрации Пушкиногорского района"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</si>
  <si>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Исполнение государственных полномочий по формированию торгового реестра Псковской области в рамках подпрограммы "Обеспечение общего порядка и противодействие коррупции"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</si>
  <si>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Реализация мероприятий на установку знаков туристической навигации за счет субсидии из областного бюджета</t>
  </si>
  <si>
    <t>99 9 28 41910</t>
  </si>
  <si>
    <t>Субсидия на реализацию мероприятий по модернизации школьных систем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</si>
  <si>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Финансирование мероприятий по проведению ремонта групповых резервуарных установок сжиженных углеводородных газов за счет субсидии из областного бюджета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</si>
  <si>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04 2 01 42210</t>
  </si>
  <si>
    <t>Расходы, осуществляемые органами местного самоуправления по отдельным государственным полномочиям в сфере увековечения памяти погибших при защите Отечества за счет средств областного бюджета  в рамках подпрограммы "Благоустройство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</si>
  <si>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ОХРАНА ОКРУЖАЮЩЕЙ СРЕДЫ</t>
  </si>
  <si>
    <t>Сбор, удаление отходов и очистка сточных вод</t>
  </si>
  <si>
    <t>Ликвидация стихийных несанкционированных свалок</t>
  </si>
  <si>
    <t>04 1 01 28100</t>
  </si>
  <si>
    <t>Финансовое обеспечение иных расходов органов местного самоуправления</t>
  </si>
  <si>
    <t>99 9 29 27400</t>
  </si>
  <si>
    <t>01 1 02 L7500</t>
  </si>
  <si>
    <t>Софинансирование по субсидии на осуществление дорожной деятельности,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 области</t>
  </si>
  <si>
    <t>04 4 01 W1190</t>
  </si>
  <si>
    <t>Софинансирование по субсидии на предоставление дотации на выравнивание бюджетной обеспеченности бюджетам поселений в рамках подпрограммы "Совершенствование, развития бюджетного процесса и управление муниципальным долгом"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</si>
  <si>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05 3 02 W2110</t>
  </si>
  <si>
    <t>05 5 02 41910</t>
  </si>
  <si>
    <r>
      <t>Основное мероприятие</t>
    </r>
    <r>
      <rPr>
        <sz val="12"/>
        <rFont val="Times New Roman"/>
        <family val="1"/>
        <charset val="204"/>
      </rPr>
      <t xml:space="preserve"> "Развитие туризма"</t>
    </r>
  </si>
  <si>
    <t>Реализация мероприятий на установку знаков туристической навигации за счет субсидии из областного бюджета в рамках подпрограммы "Содействие экономическому развитию и инвестиционной привлекательности муниципального образования "Пушкиногорский район"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</si>
  <si>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Софинансирование на  мероприятия на установку знаков туристической навигации за счет собственных средств к субсидии из областного бюджета в рамках подпрограммы "Содействие экономическому развитию и инвестиционной привлекательности муниципального образования "Пушкиногорский район"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</si>
  <si>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05 5 02 W1910</t>
  </si>
  <si>
    <t>05 5 02 00000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</si>
  <si>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иных межбюджетных трансфертов из федерального бюджета</t>
  </si>
  <si>
    <t>04 7 F2 54240</t>
  </si>
  <si>
    <t>Расходы на развитие институтов территориального общественного самоуправления и поддержку проектов местных инициатив за счет субсидии из областного бюджета</t>
  </si>
  <si>
    <t>04 1 01 41560</t>
  </si>
  <si>
    <t>Софинансирование расходов на развитие институтов территориального общественного самоуправления и поддержку проектов местных инициатив за счет собственных средств</t>
  </si>
  <si>
    <t>04 1 01 W1560</t>
  </si>
  <si>
    <t>02 1 02 41560</t>
  </si>
  <si>
    <t>02 1 02 W1560</t>
  </si>
  <si>
    <t>Предоставление педагогическим работникам муниципальных образовательных организаций дополнительной поддержки на бесплатное посещение культурно-массовых мероприятий в рамках основного мероприятия "Развитие общего образования"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</si>
  <si>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Предоставление педагогическим работникам муниципальных образовательных организаций дополнительной поддержки на бесплатное посещение культурно-массовых мероприятий в рамках основного мероприятия "Развитие дополнительного образования"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</si>
  <si>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01 102 41940</t>
  </si>
  <si>
    <t>01 103 41940</t>
  </si>
  <si>
    <t>Софинансирование по субсидии на предоставление педагогическим работникам муниципальных образовательных организаций дополнительной поддержки на бесплатное посещение культурно-массовых мероприятий за счет субсидии из областного бюджета в рамках основного мероприятия "Развитие общего образования"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</si>
  <si>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01 102 W1940</t>
  </si>
  <si>
    <t>Софинансирование по субсидии на предоставление педагогическим работникам муниципальных образовательных организаций дополнительной поддержки на бесплатное посещение культурно-массовых мероприятий за счет собственных средств</t>
  </si>
  <si>
    <t>Софинансирование по субсидии на предоставление педагогическим работникам муниципальных образовательных организаций дополнительной поддержки на бесплатное посещение культурно-массовых мероприятий за счет собственных средств в рамках основного мероприятия "Развитие общего образования"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</si>
  <si>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01 103 W1940</t>
  </si>
  <si>
    <t>Предоставление педагогическим работникам муниципальных образовательных организаций дополнительной поддержки на бесплатное посещение культурно-массовых мероприятий в рамках основного мероприятия "Дошкольное образование"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</si>
  <si>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Софинансирование по субсидии на предоставление педагогическим работникам муниципальных образовательных организаций дополнительной поддержки на бесплатное посещение культурно-массовых мероприятий за счет собственных средств в рамках основного мероприятия "Дошкольное образование"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</si>
  <si>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01 101 41940</t>
  </si>
  <si>
    <t>01 101 W1940</t>
  </si>
  <si>
    <t>"Пушкиногорский район" на 2024 год</t>
  </si>
  <si>
    <t>и на плановый период 2025 и 2026 годов"</t>
  </si>
  <si>
    <t>Софинансирование мероприятий по проведению ремонта групповых резервуарных установок сжиженных углеводородных газов за счет средств бюджета района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</si>
  <si>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Предоставление дотаций на выравнивание  бюджетной обеспеченности бюджетам поселений за счет субсидии из областного бюджетав рамках подпрограммы "Совершенствование, развития бюджетного процесса и управление муниципальным долгом"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</si>
  <si>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Исполнение полномочий органов государственной власти Псковской области по расчету и предоставлению дотаций бюджетам поселений за счет субвенции из областного бюджета в рамках подпрограммы "Совершенствование, развития бюджетного процесса и управление муниципальным долгом" муниципальной программы "Управление и обеспечение деятельности администрации муниципального образования "Пушкиногорский район", создание условий для эффективного управления муниципальными финансами и муниципальным долгом на 2022-2026 годы"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</si>
  <si>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</si>
  <si>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01 1 ЕВ 51790</t>
  </si>
  <si>
    <t>Обеспечения мероприятий по модернизации систем коммунальной инфраструктуры за счет средств публично-правовой компании "Фонд развития территорий"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</si>
  <si>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Субсидия на на обеспечение комплексного развития сельских территорий в рамках основного мероприятия "Дошкольное образование"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</si>
  <si>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01 1 01 L5760</t>
  </si>
  <si>
    <t>0 1 02 L7500</t>
  </si>
  <si>
    <t>Субсидия на на обеспечение комплексного развития сельских территорий в рамках основного мероприятия "Развитие дополнительного образования" подпрограммы "Развитие дошкольного, общего, дополнительного образования"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</si>
  <si>
    <t>01 1 03 L5760</t>
  </si>
  <si>
    <t>Субсидия на на обеспечение комплексного развития сельских территорий  в рамках основного мероприятия "Развитие системы культурно-досугового обслуживания населения" подпрограммы "Развитие культуры" муниципальной программы "Развитие культуры в муниципальном образовании "Пушкиногорский район" на 2022-2026 годы"</t>
  </si>
  <si>
    <t>02 1 02 L5760</t>
  </si>
  <si>
    <r>
      <t xml:space="preserve">Мероприятия в области физической культуры и спорта </t>
    </r>
    <r>
      <rPr>
        <i/>
        <sz val="12"/>
        <rFont val="Times New Roman"/>
        <family val="1"/>
        <charset val="204"/>
      </rPr>
      <t>(содержание ФОКОТ)</t>
    </r>
    <r>
      <rPr>
        <sz val="12"/>
        <rFont val="Times New Roman"/>
        <family val="1"/>
        <charset val="204"/>
      </rPr>
      <t xml:space="preserve"> в рамках подпрограммы "Развитие физической культуры и спорта в Пушкиногорском районе на 2022-2026 годы" муниципальной программы "Развитие образования, молодежной политики, физической культуры и спорта в муниципальном образовании "Пушкиногорский район" на 2022-2026 годы"</t>
    </r>
  </si>
  <si>
    <t xml:space="preserve">от 26.12.2023  г. № 65 </t>
  </si>
  <si>
    <t>05 4 02 42200</t>
  </si>
  <si>
    <r>
      <t>Основное мероприятие</t>
    </r>
    <r>
      <rPr>
        <sz val="12"/>
        <rFont val="Times New Roman"/>
        <family val="1"/>
        <charset val="204"/>
      </rPr>
      <t xml:space="preserve"> "Реализация органами местного самоуправления отдельных переданных государственных полномочий"</t>
    </r>
  </si>
  <si>
    <t>05 4 02 00000</t>
  </si>
  <si>
    <t>Капитальные вложения в объекты государственной (муниципальной) собственности</t>
  </si>
  <si>
    <t>Софинансирование мероприятий по проведению ремонта групповых резервуарных установок сжиженных углеводородных газов за счет субсидии из областного бюджета в рамках подпрограммы "Комплексное развитие систем коммунальной инфраструктуры муниципального образования "Пушкиногорский район" 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</si>
  <si>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05 3 02 W1250</t>
  </si>
  <si>
    <t>Возмещение расходов из резервного фонда Правительства Псковской области на выполнение подготовительных работ по объекту "Строительтсво канализационно-насосной станции с напорным коллектором на ул.Пушкинской р.п.Пушкинские Горы"</t>
  </si>
  <si>
    <t>04 1 01 00010</t>
  </si>
  <si>
    <t>Строительство, реконструкция, капитальный ремонт и техническое перевооружение объектов коммунальной инфраструктуры в рамках подпрограммы "Комплексное развитие систем коммунальной инфраструктуры муниципального образования "Пушкиногорский район""муниципальной программы "Комплексное развитие систем коммунальной инфраструктуры, благоустройства и транспортного обслуживания населения на территории муниципального образования "Пушкиногорский район" на 2022-2026 годы"</t>
  </si>
  <si>
    <t>04 3 01 А0820</t>
  </si>
  <si>
    <t>99 9 30 00010</t>
  </si>
  <si>
    <t>Возмещение расходов из резервного фонда Правительства Псковской области в рамках непрограммного направления деятельности "Непрограммные направления деятельности органов местного самоуправления района"</t>
  </si>
  <si>
    <t>Субсидия на возмещение недополученных доходов и (или) возмещение затрат в связи с оказанием услуг населению по водоснабжению</t>
  </si>
  <si>
    <t>04 1 01 24900</t>
  </si>
  <si>
    <t>с изменениями, внесенными 06.02.2024 № 71</t>
  </si>
  <si>
    <t>Софинансирование за счет средств местного бюджета к субсидии на строительство, реконструкция, капитальный ремонт и техническое перевооружение объектов коммунальной инфраструктуры</t>
  </si>
  <si>
    <t>04 1 01 W5010</t>
  </si>
  <si>
    <t>Субсидия на обеспечение комплексного развития сельских территорий за счет средств внебюджетных источников</t>
  </si>
  <si>
    <t>01 1 01 Z5760</t>
  </si>
  <si>
    <t>01 1 03 Z5760</t>
  </si>
  <si>
    <t>02 1 02 Z5760</t>
  </si>
  <si>
    <t>Расходы на возмещение затрат, связанных с проведением мероприятий по ликвидации редакции газеты "Пушкинский край"</t>
  </si>
  <si>
    <t>99 9 17 23602</t>
  </si>
  <si>
    <t>Софинансирование к субсидии на обеспечение мероприятий по оборудованию контейнерных площадок для накопления твердых коммунальных отходов за счет собственных средств</t>
  </si>
  <si>
    <t>04 1 01 W1730</t>
  </si>
  <si>
    <t>05 1 01 75490</t>
  </si>
  <si>
    <t>23.07.2024 г. № 93</t>
  </si>
  <si>
    <t>№ __ от __.11.2024 г.</t>
  </si>
  <si>
    <t>Субсидии на подготовку проектов межевания земельных участков и на проведение кадастровых работ</t>
  </si>
  <si>
    <t>05 1 01 L5990</t>
  </si>
  <si>
    <t>Расходы на развитие ТОС и поддержку проектов местных инициатив за счет собственных средств</t>
  </si>
  <si>
    <t>04 2 03 88300</t>
  </si>
  <si>
    <r>
      <t>Основное мероприятие</t>
    </r>
    <r>
      <rPr>
        <sz val="12"/>
        <rFont val="Times New Roman"/>
        <family val="1"/>
        <charset val="204"/>
      </rPr>
      <t xml:space="preserve"> "Развитие ТОС и поддержка местных инициатив"</t>
    </r>
  </si>
  <si>
    <t>04 2 03 00000</t>
  </si>
  <si>
    <t>Субсидия на приобретение служебного жилья для педагогических работников муниципальных образовательных организаций</t>
  </si>
  <si>
    <t>Софинансирование за счет средств местного бюджета по субсидии на приобретение служебного жилья для педагогических работников муниципальных образовательных организаций</t>
  </si>
  <si>
    <t>01 1 02 41960</t>
  </si>
  <si>
    <t>01 1 02 W1960</t>
  </si>
  <si>
    <t>Расходы на реализацию мероприятий по модернизации школьных систем образования в рамках софиансирования к субсидии за счет собственных средств</t>
  </si>
  <si>
    <t>01 1 02 Z7500</t>
  </si>
  <si>
    <t>Иные межбюджетные трансферты на обеспечение выплат ежемесячного денежного вознаграждения советникам директоров</t>
  </si>
  <si>
    <t>01 1 02 50500</t>
  </si>
  <si>
    <t>Разработка проектно-сметной документации на капитальный ремонт здания учреждения культуры за счет средств субсидии из областного бюджета</t>
  </si>
  <si>
    <t>02 1 01 46030</t>
  </si>
  <si>
    <t>Софинансирование за счет собственных средств по субсидии на разработку проектно-сметной документации здания муниципального бюджетного учреждения культуры</t>
  </si>
  <si>
    <t>02 1 01 W6030</t>
  </si>
  <si>
    <t>Приложение № 2</t>
  </si>
  <si>
    <t>к Постановлению Администрации Пушкиногорского района</t>
  </si>
  <si>
    <t xml:space="preserve">"Об исполнении бюджета муниципального образования </t>
  </si>
  <si>
    <t xml:space="preserve">Исполнение по ведомственной структуре расходов </t>
  </si>
  <si>
    <t xml:space="preserve">Кассовое исполнение </t>
  </si>
  <si>
    <t>% исполне-ния</t>
  </si>
  <si>
    <t>"-" невып-но; "+" перевып.</t>
  </si>
  <si>
    <t>Приложение № 3</t>
  </si>
  <si>
    <t>Исполнение бюджетных ассигнований по целевым статьям (муниципальным программам</t>
  </si>
  <si>
    <t>"Пушкиногорский район" за 9 месяцев 2024 года"</t>
  </si>
  <si>
    <t>бюджета района за 9 месяцев 2024 года</t>
  </si>
  <si>
    <t>уточненный годовой план на 01.10.2024 г.</t>
  </si>
  <si>
    <t>01 1 02 L3030</t>
  </si>
  <si>
    <t>расходов классификации расходов бюджета района за 9 месяцев 2024 года</t>
  </si>
  <si>
    <t>Ожидаемое исполнение по расходам за 2025 год</t>
  </si>
  <si>
    <t>Утверждено КОНСОЛИДИРОВАННЫЙ бюджет МО на текущий год по состоянию на 01 ноября текущего года</t>
  </si>
  <si>
    <t>Оценка ожидаемого исполнения  за текущий год</t>
  </si>
  <si>
    <t>Параметры бюджета МО  на очередной  год</t>
  </si>
  <si>
    <t>Темп роста показателей  на очередной год к оценке ожидаемого исполнения за текущий год</t>
  </si>
  <si>
    <t>Примечания*</t>
  </si>
  <si>
    <t>тыс.рублей</t>
  </si>
</sst>
</file>

<file path=xl/styles.xml><?xml version="1.0" encoding="utf-8"?>
<styleSheet xmlns="http://schemas.openxmlformats.org/spreadsheetml/2006/main">
  <numFmts count="10">
    <numFmt numFmtId="165" formatCode="_-* #,##0.0_р_._-;\-* #,##0.0_р_._-;_-* &quot;-&quot;?_р_._-;_-@_-"/>
    <numFmt numFmtId="166" formatCode="_-* #,##0.000_р_._-;\-* #,##0.000_р_._-;_-* &quot;-&quot;?_р_._-;_-@_-"/>
    <numFmt numFmtId="167" formatCode="_-* #,##0.00000_р_._-;\-* #,##0.00000_р_._-;_-* &quot;-&quot;?_р_._-;_-@_-"/>
    <numFmt numFmtId="168" formatCode="_-* #,##0.00_р_._-;\-* #,##0.00_р_._-;_-* &quot;-&quot;?_р_._-;_-@_-"/>
    <numFmt numFmtId="169" formatCode="_-* #,##0.00000_р_._-;\-* #,##0.00000_р_._-;_-* &quot;-&quot;???_р_._-;_-@_-"/>
    <numFmt numFmtId="170" formatCode="_-* #,##0.00000_р_._-;\-* #,##0.00000_р_._-;_-* &quot;-&quot;?????_р_._-;_-@_-"/>
    <numFmt numFmtId="171" formatCode="_-* #,##0.0_р_._-;\-* #,##0.0_р_._-;_-* &quot;-&quot;???_р_._-;_-@_-"/>
    <numFmt numFmtId="172" formatCode="_-* #,##0.00000\ _₽_-;\-* #,##0.00000\ _₽_-;_-* &quot;-&quot;?????\ _₽_-;_-@_-"/>
    <numFmt numFmtId="173" formatCode="0.0"/>
    <numFmt numFmtId="174" formatCode="#,##0.0"/>
  </numFmts>
  <fonts count="4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3"/>
      <name val="Arial Cyr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Bookman Old Style"/>
      <family val="1"/>
      <charset val="204"/>
    </font>
    <font>
      <b/>
      <sz val="11"/>
      <name val="Bookman Old Style"/>
      <family val="1"/>
      <charset val="204"/>
    </font>
    <font>
      <b/>
      <sz val="12"/>
      <name val="Bookman Old Style"/>
      <family val="1"/>
      <charset val="204"/>
    </font>
    <font>
      <sz val="10"/>
      <name val="Arial Cyr"/>
      <charset val="204"/>
    </font>
    <font>
      <b/>
      <sz val="10"/>
      <name val="Bookman Old Style"/>
      <family val="1"/>
      <charset val="204"/>
    </font>
    <font>
      <b/>
      <sz val="11"/>
      <name val="Arial Unicode MS"/>
      <family val="2"/>
      <charset val="204"/>
    </font>
    <font>
      <sz val="10"/>
      <name val="Arial Unicode MS"/>
      <family val="2"/>
      <charset val="204"/>
    </font>
    <font>
      <b/>
      <sz val="12"/>
      <name val="Arial Unicode MS"/>
      <family val="2"/>
      <charset val="204"/>
    </font>
    <font>
      <b/>
      <sz val="10"/>
      <name val="Arial Unicode MS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 Cyr"/>
      <charset val="204"/>
    </font>
    <font>
      <sz val="11"/>
      <name val="Bookman Old Style"/>
      <family val="1"/>
      <charset val="204"/>
    </font>
    <font>
      <sz val="8"/>
      <name val="Bookman Old Style"/>
      <family val="1"/>
      <charset val="204"/>
    </font>
    <font>
      <sz val="12"/>
      <name val="Bookman Old Style"/>
      <family val="1"/>
      <charset val="204"/>
    </font>
    <font>
      <sz val="14"/>
      <name val="Times New Roman"/>
      <family val="1"/>
      <charset val="204"/>
    </font>
    <font>
      <sz val="10"/>
      <color indexed="12"/>
      <name val="Arial Unicode MS"/>
      <family val="2"/>
      <charset val="204"/>
    </font>
    <font>
      <sz val="13"/>
      <name val="Bookman Old Style"/>
      <family val="1"/>
      <charset val="204"/>
    </font>
    <font>
      <sz val="10"/>
      <color indexed="10"/>
      <name val="Arial Unicode MS"/>
      <family val="2"/>
      <charset val="204"/>
    </font>
    <font>
      <sz val="10"/>
      <color indexed="10"/>
      <name val="Bookman Old Style"/>
      <family val="1"/>
      <charset val="204"/>
    </font>
    <font>
      <sz val="12"/>
      <color theme="6" tint="-0.249977111117893"/>
      <name val="Times New Roman"/>
      <family val="1"/>
      <charset val="204"/>
    </font>
    <font>
      <sz val="12"/>
      <color theme="3" tint="0.39997558519241921"/>
      <name val="Times New Roman"/>
      <family val="1"/>
      <charset val="204"/>
    </font>
    <font>
      <sz val="10"/>
      <color theme="3" tint="0.39997558519241921"/>
      <name val="Arial Unicode MS"/>
      <family val="2"/>
      <charset val="204"/>
    </font>
    <font>
      <sz val="11"/>
      <color theme="3" tint="0.39997558519241921"/>
      <name val="Bookman Old Style"/>
      <family val="1"/>
      <charset val="204"/>
    </font>
    <font>
      <sz val="10"/>
      <color theme="3" tint="0.39997558519241921"/>
      <name val="Arial Cyr"/>
      <charset val="204"/>
    </font>
    <font>
      <b/>
      <sz val="13"/>
      <name val="Bookman Old Style"/>
      <family val="1"/>
      <charset val="204"/>
    </font>
    <font>
      <b/>
      <sz val="9"/>
      <name val="Bookman Old Style"/>
      <family val="1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7">
    <xf numFmtId="0" fontId="0" fillId="0" borderId="0" xfId="0"/>
    <xf numFmtId="0" fontId="4" fillId="0" borderId="0" xfId="0" applyFont="1" applyFill="1"/>
    <xf numFmtId="0" fontId="8" fillId="0" borderId="0" xfId="0" applyFont="1" applyFill="1" applyAlignment="1">
      <alignment horizontal="center"/>
    </xf>
    <xf numFmtId="0" fontId="10" fillId="0" borderId="0" xfId="0" applyFont="1" applyFill="1"/>
    <xf numFmtId="0" fontId="6" fillId="0" borderId="0" xfId="0" applyFont="1" applyFill="1"/>
    <xf numFmtId="165" fontId="2" fillId="0" borderId="0" xfId="0" applyNumberFormat="1" applyFont="1" applyFill="1" applyAlignment="1">
      <alignment horizontal="right" vertical="justify"/>
    </xf>
    <xf numFmtId="0" fontId="2" fillId="0" borderId="0" xfId="0" applyFont="1" applyFill="1" applyAlignment="1"/>
    <xf numFmtId="0" fontId="14" fillId="0" borderId="0" xfId="0" applyFont="1" applyFill="1"/>
    <xf numFmtId="49" fontId="19" fillId="0" borderId="1" xfId="0" applyNumberFormat="1" applyFont="1" applyFill="1" applyBorder="1" applyAlignment="1">
      <alignment horizontal="center" vertical="top"/>
    </xf>
    <xf numFmtId="49" fontId="19" fillId="0" borderId="1" xfId="0" applyNumberFormat="1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 vertical="top"/>
    </xf>
    <xf numFmtId="49" fontId="17" fillId="0" borderId="1" xfId="0" applyNumberFormat="1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 vertical="justify"/>
    </xf>
    <xf numFmtId="49" fontId="17" fillId="0" borderId="1" xfId="0" applyNumberFormat="1" applyFont="1" applyFill="1" applyBorder="1" applyAlignment="1">
      <alignment horizontal="center" vertical="top" wrapText="1"/>
    </xf>
    <xf numFmtId="49" fontId="19" fillId="0" borderId="1" xfId="0" applyNumberFormat="1" applyFont="1" applyFill="1" applyBorder="1" applyAlignment="1">
      <alignment horizontal="center" vertical="justify"/>
    </xf>
    <xf numFmtId="49" fontId="19" fillId="0" borderId="1" xfId="0" applyNumberFormat="1" applyFont="1" applyFill="1" applyBorder="1" applyAlignment="1">
      <alignment horizontal="center" vertical="top" wrapText="1"/>
    </xf>
    <xf numFmtId="49" fontId="17" fillId="0" borderId="1" xfId="0" applyNumberFormat="1" applyFont="1" applyFill="1" applyBorder="1" applyAlignment="1">
      <alignment vertical="justify"/>
    </xf>
    <xf numFmtId="49" fontId="17" fillId="0" borderId="1" xfId="0" applyNumberFormat="1" applyFont="1" applyFill="1" applyBorder="1" applyAlignment="1">
      <alignment horizontal="center" vertical="justify" wrapText="1"/>
    </xf>
    <xf numFmtId="49" fontId="16" fillId="0" borderId="1" xfId="0" applyNumberFormat="1" applyFont="1" applyFill="1" applyBorder="1" applyAlignment="1">
      <alignment horizontal="center" vertical="top"/>
    </xf>
    <xf numFmtId="49" fontId="16" fillId="0" borderId="1" xfId="0" applyNumberFormat="1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 vertical="justify"/>
    </xf>
    <xf numFmtId="49" fontId="16" fillId="0" borderId="1" xfId="0" applyNumberFormat="1" applyFont="1" applyFill="1" applyBorder="1" applyAlignment="1">
      <alignment horizontal="center" vertical="top" wrapText="1"/>
    </xf>
    <xf numFmtId="49" fontId="19" fillId="0" borderId="1" xfId="0" applyNumberFormat="1" applyFont="1" applyFill="1" applyBorder="1" applyAlignment="1">
      <alignment horizontal="center" vertical="justify" wrapText="1"/>
    </xf>
    <xf numFmtId="0" fontId="20" fillId="0" borderId="1" xfId="0" applyNumberFormat="1" applyFont="1" applyFill="1" applyBorder="1" applyAlignment="1">
      <alignment horizontal="left" vertical="justify" wrapText="1"/>
    </xf>
    <xf numFmtId="0" fontId="20" fillId="0" borderId="1" xfId="0" applyNumberFormat="1" applyFont="1" applyFill="1" applyBorder="1" applyAlignment="1">
      <alignment vertical="justify" wrapText="1"/>
    </xf>
    <xf numFmtId="0" fontId="20" fillId="0" borderId="1" xfId="0" applyNumberFormat="1" applyFont="1" applyFill="1" applyBorder="1" applyAlignment="1">
      <alignment horizontal="left" vertical="justify"/>
    </xf>
    <xf numFmtId="0" fontId="24" fillId="0" borderId="0" xfId="0" applyFont="1" applyFill="1"/>
    <xf numFmtId="0" fontId="24" fillId="0" borderId="0" xfId="0" applyFont="1" applyFill="1" applyAlignment="1">
      <alignment horizontal="right"/>
    </xf>
    <xf numFmtId="0" fontId="24" fillId="0" borderId="0" xfId="0" applyFont="1" applyFill="1" applyAlignment="1">
      <alignment horizontal="center"/>
    </xf>
    <xf numFmtId="49" fontId="24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center" vertical="top"/>
    </xf>
    <xf numFmtId="0" fontId="24" fillId="0" borderId="0" xfId="0" applyFont="1"/>
    <xf numFmtId="0" fontId="4" fillId="0" borderId="0" xfId="0" applyFont="1"/>
    <xf numFmtId="0" fontId="6" fillId="0" borderId="0" xfId="0" applyFont="1"/>
    <xf numFmtId="0" fontId="10" fillId="0" borderId="0" xfId="0" applyFont="1"/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14" fillId="0" borderId="0" xfId="0" applyFont="1"/>
    <xf numFmtId="49" fontId="24" fillId="0" borderId="1" xfId="0" applyNumberFormat="1" applyFont="1" applyFill="1" applyBorder="1" applyAlignment="1">
      <alignment horizontal="center" vertical="top"/>
    </xf>
    <xf numFmtId="49" fontId="24" fillId="0" borderId="1" xfId="0" applyNumberFormat="1" applyFont="1" applyFill="1" applyBorder="1" applyAlignment="1">
      <alignment horizontal="center" vertical="justify"/>
    </xf>
    <xf numFmtId="0" fontId="20" fillId="0" borderId="0" xfId="0" applyNumberFormat="1" applyFont="1" applyFill="1"/>
    <xf numFmtId="0" fontId="21" fillId="0" borderId="1" xfId="0" applyNumberFormat="1" applyFont="1" applyFill="1" applyBorder="1" applyAlignment="1">
      <alignment horizontal="left" vertical="justify"/>
    </xf>
    <xf numFmtId="49" fontId="11" fillId="0" borderId="1" xfId="0" applyNumberFormat="1" applyFont="1" applyFill="1" applyBorder="1" applyAlignment="1">
      <alignment horizontal="center" vertical="justify"/>
    </xf>
    <xf numFmtId="0" fontId="20" fillId="0" borderId="1" xfId="0" applyNumberFormat="1" applyFont="1" applyFill="1" applyBorder="1" applyAlignment="1">
      <alignment horizontal="left" vertical="top" wrapText="1"/>
    </xf>
    <xf numFmtId="0" fontId="20" fillId="0" borderId="1" xfId="0" applyNumberFormat="1" applyFont="1" applyFill="1" applyBorder="1" applyAlignment="1">
      <alignment wrapText="1"/>
    </xf>
    <xf numFmtId="0" fontId="20" fillId="0" borderId="1" xfId="0" applyNumberFormat="1" applyFont="1" applyFill="1" applyBorder="1" applyAlignment="1">
      <alignment horizontal="left" wrapText="1"/>
    </xf>
    <xf numFmtId="0" fontId="20" fillId="0" borderId="1" xfId="0" applyNumberFormat="1" applyFont="1" applyFill="1" applyBorder="1" applyAlignment="1">
      <alignment vertical="justify"/>
    </xf>
    <xf numFmtId="0" fontId="20" fillId="0" borderId="0" xfId="0" applyNumberFormat="1" applyFont="1" applyFill="1" applyAlignment="1">
      <alignment wrapText="1"/>
    </xf>
    <xf numFmtId="0" fontId="20" fillId="0" borderId="2" xfId="0" applyNumberFormat="1" applyFont="1" applyFill="1" applyBorder="1" applyAlignment="1">
      <alignment vertical="justify" wrapText="1"/>
    </xf>
    <xf numFmtId="0" fontId="21" fillId="0" borderId="1" xfId="0" applyNumberFormat="1" applyFont="1" applyFill="1" applyBorder="1" applyAlignment="1">
      <alignment horizontal="left" vertical="justify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vertical="justify" wrapText="1"/>
    </xf>
    <xf numFmtId="0" fontId="21" fillId="0" borderId="1" xfId="0" applyNumberFormat="1" applyFont="1" applyFill="1" applyBorder="1" applyAlignment="1">
      <alignment wrapText="1"/>
    </xf>
    <xf numFmtId="0" fontId="20" fillId="0" borderId="0" xfId="0" applyNumberFormat="1" applyFont="1" applyAlignment="1">
      <alignment wrapText="1"/>
    </xf>
    <xf numFmtId="0" fontId="20" fillId="0" borderId="1" xfId="0" applyNumberFormat="1" applyFont="1" applyBorder="1" applyAlignment="1">
      <alignment wrapText="1"/>
    </xf>
    <xf numFmtId="0" fontId="21" fillId="0" borderId="1" xfId="0" applyNumberFormat="1" applyFont="1" applyFill="1" applyBorder="1" applyAlignment="1">
      <alignment horizontal="left" wrapText="1"/>
    </xf>
    <xf numFmtId="0" fontId="21" fillId="0" borderId="1" xfId="0" applyNumberFormat="1" applyFont="1" applyFill="1" applyBorder="1" applyAlignment="1">
      <alignment vertical="justify"/>
    </xf>
    <xf numFmtId="49" fontId="29" fillId="0" borderId="1" xfId="0" applyNumberFormat="1" applyFont="1" applyFill="1" applyBorder="1" applyAlignment="1">
      <alignment horizontal="center" vertical="top" wrapText="1"/>
    </xf>
    <xf numFmtId="49" fontId="31" fillId="0" borderId="1" xfId="0" applyNumberFormat="1" applyFont="1" applyFill="1" applyBorder="1" applyAlignment="1">
      <alignment horizontal="center" vertical="top"/>
    </xf>
    <xf numFmtId="0" fontId="20" fillId="0" borderId="0" xfId="0" applyNumberFormat="1" applyFont="1" applyFill="1" applyBorder="1" applyAlignment="1">
      <alignment vertical="justify" wrapText="1"/>
    </xf>
    <xf numFmtId="0" fontId="10" fillId="0" borderId="5" xfId="0" applyFont="1" applyBorder="1"/>
    <xf numFmtId="49" fontId="29" fillId="0" borderId="1" xfId="0" applyNumberFormat="1" applyFont="1" applyFill="1" applyBorder="1" applyAlignment="1">
      <alignment horizontal="center" vertical="top"/>
    </xf>
    <xf numFmtId="49" fontId="29" fillId="0" borderId="1" xfId="0" applyNumberFormat="1" applyFont="1" applyFill="1" applyBorder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49" fontId="26" fillId="2" borderId="0" xfId="0" applyNumberFormat="1" applyFont="1" applyFill="1" applyAlignment="1">
      <alignment horizontal="center" vertical="justify"/>
    </xf>
    <xf numFmtId="0" fontId="13" fillId="2" borderId="1" xfId="0" applyNumberFormat="1" applyFont="1" applyFill="1" applyBorder="1" applyAlignment="1">
      <alignment horizontal="left" vertical="justify"/>
    </xf>
    <xf numFmtId="49" fontId="15" fillId="2" borderId="1" xfId="0" applyNumberFormat="1" applyFont="1" applyFill="1" applyBorder="1" applyAlignment="1">
      <alignment horizontal="center" vertical="justify"/>
    </xf>
    <xf numFmtId="49" fontId="11" fillId="2" borderId="1" xfId="0" applyNumberFormat="1" applyFont="1" applyFill="1" applyBorder="1" applyAlignment="1">
      <alignment horizontal="center" vertical="justify"/>
    </xf>
    <xf numFmtId="0" fontId="21" fillId="2" borderId="1" xfId="0" applyNumberFormat="1" applyFont="1" applyFill="1" applyBorder="1" applyAlignment="1">
      <alignment horizontal="right" vertical="justify" wrapText="1"/>
    </xf>
    <xf numFmtId="0" fontId="23" fillId="2" borderId="1" xfId="0" applyNumberFormat="1" applyFont="1" applyFill="1" applyBorder="1" applyAlignment="1">
      <alignment horizontal="right" vertical="justify" wrapText="1"/>
    </xf>
    <xf numFmtId="0" fontId="20" fillId="2" borderId="1" xfId="0" applyNumberFormat="1" applyFont="1" applyFill="1" applyBorder="1" applyAlignment="1">
      <alignment horizontal="left" vertical="justify"/>
    </xf>
    <xf numFmtId="0" fontId="20" fillId="2" borderId="1" xfId="0" applyNumberFormat="1" applyFont="1" applyFill="1" applyBorder="1" applyAlignment="1">
      <alignment horizontal="left" vertical="justify" wrapText="1"/>
    </xf>
    <xf numFmtId="0" fontId="20" fillId="2" borderId="1" xfId="0" applyNumberFormat="1" applyFont="1" applyFill="1" applyBorder="1" applyAlignment="1">
      <alignment vertical="justify" wrapText="1"/>
    </xf>
    <xf numFmtId="0" fontId="21" fillId="2" borderId="1" xfId="0" applyNumberFormat="1" applyFont="1" applyFill="1" applyBorder="1" applyAlignment="1">
      <alignment horizontal="left" vertical="justify"/>
    </xf>
    <xf numFmtId="0" fontId="20" fillId="2" borderId="1" xfId="0" applyNumberFormat="1" applyFont="1" applyFill="1" applyBorder="1" applyAlignment="1">
      <alignment wrapText="1"/>
    </xf>
    <xf numFmtId="0" fontId="23" fillId="2" borderId="1" xfId="0" applyNumberFormat="1" applyFont="1" applyFill="1" applyBorder="1" applyAlignment="1">
      <alignment horizontal="left" vertical="justify" wrapText="1"/>
    </xf>
    <xf numFmtId="0" fontId="28" fillId="2" borderId="1" xfId="0" applyFont="1" applyFill="1" applyBorder="1" applyAlignment="1">
      <alignment horizontal="right"/>
    </xf>
    <xf numFmtId="0" fontId="20" fillId="2" borderId="0" xfId="0" applyNumberFormat="1" applyFont="1" applyFill="1"/>
    <xf numFmtId="0" fontId="33" fillId="0" borderId="1" xfId="0" applyNumberFormat="1" applyFont="1" applyFill="1" applyBorder="1" applyAlignment="1">
      <alignment vertical="justify" wrapText="1"/>
    </xf>
    <xf numFmtId="49" fontId="11" fillId="0" borderId="1" xfId="0" applyNumberFormat="1" applyFont="1" applyFill="1" applyBorder="1" applyAlignment="1">
      <alignment horizontal="center" vertical="top" wrapText="1"/>
    </xf>
    <xf numFmtId="49" fontId="11" fillId="0" borderId="1" xfId="0" applyNumberFormat="1" applyFont="1" applyFill="1" applyBorder="1" applyAlignment="1">
      <alignment horizontal="center" vertical="top"/>
    </xf>
    <xf numFmtId="0" fontId="0" fillId="0" borderId="0" xfId="0" applyFont="1"/>
    <xf numFmtId="0" fontId="0" fillId="2" borderId="1" xfId="0" applyFont="1" applyFill="1" applyBorder="1"/>
    <xf numFmtId="166" fontId="0" fillId="2" borderId="1" xfId="0" applyNumberFormat="1" applyFont="1" applyFill="1" applyBorder="1" applyAlignment="1"/>
    <xf numFmtId="169" fontId="25" fillId="2" borderId="1" xfId="0" applyNumberFormat="1" applyFont="1" applyFill="1" applyBorder="1" applyAlignment="1">
      <alignment vertical="justify"/>
    </xf>
    <xf numFmtId="0" fontId="17" fillId="2" borderId="1" xfId="0" applyFont="1" applyFill="1" applyBorder="1" applyAlignment="1">
      <alignment horizontal="right" vertical="top"/>
    </xf>
    <xf numFmtId="49" fontId="17" fillId="2" borderId="1" xfId="0" applyNumberFormat="1" applyFont="1" applyFill="1" applyBorder="1" applyAlignment="1">
      <alignment horizontal="center" vertical="justify"/>
    </xf>
    <xf numFmtId="49" fontId="17" fillId="2" borderId="1" xfId="0" applyNumberFormat="1" applyFont="1" applyFill="1" applyBorder="1" applyAlignment="1">
      <alignment horizontal="center" vertical="top" wrapText="1"/>
    </xf>
    <xf numFmtId="0" fontId="34" fillId="0" borderId="1" xfId="0" applyNumberFormat="1" applyFont="1" applyFill="1" applyBorder="1" applyAlignment="1">
      <alignment vertical="justify" wrapText="1"/>
    </xf>
    <xf numFmtId="49" fontId="35" fillId="0" borderId="1" xfId="0" applyNumberFormat="1" applyFont="1" applyFill="1" applyBorder="1" applyAlignment="1">
      <alignment horizontal="center" vertical="top" wrapText="1"/>
    </xf>
    <xf numFmtId="0" fontId="34" fillId="0" borderId="1" xfId="0" applyNumberFormat="1" applyFont="1" applyFill="1" applyBorder="1" applyAlignment="1">
      <alignment horizontal="left" vertical="justify" wrapText="1"/>
    </xf>
    <xf numFmtId="169" fontId="11" fillId="2" borderId="1" xfId="0" applyNumberFormat="1" applyFont="1" applyFill="1" applyBorder="1" applyAlignment="1">
      <alignment vertical="justify"/>
    </xf>
    <xf numFmtId="171" fontId="25" fillId="2" borderId="1" xfId="0" applyNumberFormat="1" applyFont="1" applyFill="1" applyBorder="1" applyAlignment="1">
      <alignment vertical="justify"/>
    </xf>
    <xf numFmtId="169" fontId="36" fillId="2" borderId="1" xfId="0" applyNumberFormat="1" applyFont="1" applyFill="1" applyBorder="1" applyAlignment="1">
      <alignment vertical="justify"/>
    </xf>
    <xf numFmtId="169" fontId="12" fillId="2" borderId="1" xfId="0" applyNumberFormat="1" applyFont="1" applyFill="1" applyBorder="1" applyAlignment="1">
      <alignment vertical="justify"/>
    </xf>
    <xf numFmtId="172" fontId="0" fillId="2" borderId="0" xfId="0" applyNumberFormat="1" applyFont="1" applyFill="1"/>
    <xf numFmtId="167" fontId="0" fillId="0" borderId="0" xfId="0" applyNumberFormat="1" applyFont="1"/>
    <xf numFmtId="167" fontId="11" fillId="2" borderId="0" xfId="0" applyNumberFormat="1" applyFont="1" applyFill="1" applyAlignment="1">
      <alignment vertical="justify"/>
    </xf>
    <xf numFmtId="165" fontId="12" fillId="2" borderId="4" xfId="0" applyNumberFormat="1" applyFont="1" applyFill="1" applyBorder="1" applyAlignment="1">
      <alignment vertical="justify"/>
    </xf>
    <xf numFmtId="165" fontId="15" fillId="2" borderId="4" xfId="0" applyNumberFormat="1" applyFont="1" applyFill="1" applyBorder="1" applyAlignment="1">
      <alignment vertical="justify"/>
    </xf>
    <xf numFmtId="165" fontId="11" fillId="2" borderId="4" xfId="0" applyNumberFormat="1" applyFont="1" applyFill="1" applyBorder="1" applyAlignment="1">
      <alignment vertical="justify"/>
    </xf>
    <xf numFmtId="165" fontId="11" fillId="0" borderId="1" xfId="0" applyNumberFormat="1" applyFont="1" applyFill="1" applyBorder="1" applyAlignment="1">
      <alignment vertical="justify"/>
    </xf>
    <xf numFmtId="165" fontId="11" fillId="0" borderId="4" xfId="0" applyNumberFormat="1" applyFont="1" applyFill="1" applyBorder="1" applyAlignment="1">
      <alignment vertical="justify"/>
    </xf>
    <xf numFmtId="165" fontId="15" fillId="2" borderId="1" xfId="0" applyNumberFormat="1" applyFont="1" applyFill="1" applyBorder="1" applyAlignment="1">
      <alignment vertical="justify"/>
    </xf>
    <xf numFmtId="165" fontId="11" fillId="2" borderId="1" xfId="0" applyNumberFormat="1" applyFont="1" applyFill="1" applyBorder="1" applyAlignment="1">
      <alignment vertical="justify"/>
    </xf>
    <xf numFmtId="165" fontId="12" fillId="2" borderId="1" xfId="0" applyNumberFormat="1" applyFont="1" applyFill="1" applyBorder="1" applyAlignment="1">
      <alignment horizontal="right"/>
    </xf>
    <xf numFmtId="168" fontId="11" fillId="2" borderId="4" xfId="0" applyNumberFormat="1" applyFont="1" applyFill="1" applyBorder="1" applyAlignment="1">
      <alignment vertical="justify"/>
    </xf>
    <xf numFmtId="0" fontId="0" fillId="2" borderId="0" xfId="0" applyFont="1" applyFill="1"/>
    <xf numFmtId="169" fontId="0" fillId="2" borderId="0" xfId="0" applyNumberFormat="1" applyFont="1" applyFill="1"/>
    <xf numFmtId="0" fontId="15" fillId="2" borderId="1" xfId="0" applyFont="1" applyFill="1" applyBorder="1" applyAlignment="1">
      <alignment horizontal="right" vertical="top"/>
    </xf>
    <xf numFmtId="49" fontId="15" fillId="2" borderId="1" xfId="0" applyNumberFormat="1" applyFont="1" applyFill="1" applyBorder="1" applyAlignment="1">
      <alignment horizontal="center" vertical="top"/>
    </xf>
    <xf numFmtId="49" fontId="15" fillId="2" borderId="1" xfId="0" applyNumberFormat="1" applyFont="1" applyFill="1" applyBorder="1" applyAlignment="1">
      <alignment horizontal="center"/>
    </xf>
    <xf numFmtId="169" fontId="25" fillId="2" borderId="4" xfId="0" applyNumberFormat="1" applyFont="1" applyFill="1" applyBorder="1" applyAlignment="1">
      <alignment vertical="justify"/>
    </xf>
    <xf numFmtId="49" fontId="17" fillId="2" borderId="1" xfId="0" applyNumberFormat="1" applyFont="1" applyFill="1" applyBorder="1" applyAlignment="1">
      <alignment horizontal="center" vertical="top"/>
    </xf>
    <xf numFmtId="49" fontId="17" fillId="2" borderId="1" xfId="0" applyNumberFormat="1" applyFont="1" applyFill="1" applyBorder="1" applyAlignment="1">
      <alignment horizontal="center"/>
    </xf>
    <xf numFmtId="0" fontId="20" fillId="2" borderId="1" xfId="0" applyNumberFormat="1" applyFont="1" applyFill="1" applyBorder="1" applyAlignment="1">
      <alignment horizontal="left" vertical="top" wrapText="1"/>
    </xf>
    <xf numFmtId="0" fontId="20" fillId="2" borderId="1" xfId="0" applyNumberFormat="1" applyFont="1" applyFill="1" applyBorder="1" applyAlignment="1">
      <alignment vertical="justify"/>
    </xf>
    <xf numFmtId="49" fontId="17" fillId="2" borderId="1" xfId="0" applyNumberFormat="1" applyFont="1" applyFill="1" applyBorder="1" applyAlignment="1">
      <alignment horizontal="right" vertical="top"/>
    </xf>
    <xf numFmtId="0" fontId="20" fillId="2" borderId="1" xfId="0" applyNumberFormat="1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center" vertical="top"/>
    </xf>
    <xf numFmtId="0" fontId="17" fillId="2" borderId="1" xfId="0" applyFont="1" applyFill="1" applyBorder="1" applyAlignment="1">
      <alignment horizontal="right" vertical="justify"/>
    </xf>
    <xf numFmtId="49" fontId="17" fillId="2" borderId="1" xfId="0" applyNumberFormat="1" applyFont="1" applyFill="1" applyBorder="1" applyAlignment="1">
      <alignment vertical="justify"/>
    </xf>
    <xf numFmtId="49" fontId="17" fillId="2" borderId="1" xfId="0" applyNumberFormat="1" applyFont="1" applyFill="1" applyBorder="1" applyAlignment="1">
      <alignment horizontal="right" vertical="justify"/>
    </xf>
    <xf numFmtId="0" fontId="20" fillId="2" borderId="0" xfId="0" applyNumberFormat="1" applyFont="1" applyFill="1" applyAlignment="1">
      <alignment wrapText="1"/>
    </xf>
    <xf numFmtId="0" fontId="19" fillId="2" borderId="1" xfId="0" applyFont="1" applyFill="1" applyBorder="1" applyAlignment="1">
      <alignment horizontal="right" vertical="top"/>
    </xf>
    <xf numFmtId="0" fontId="18" fillId="2" borderId="1" xfId="0" applyFont="1" applyFill="1" applyBorder="1" applyAlignment="1">
      <alignment horizontal="right" vertical="justify"/>
    </xf>
    <xf numFmtId="49" fontId="18" fillId="2" borderId="1" xfId="0" applyNumberFormat="1" applyFont="1" applyFill="1" applyBorder="1" applyAlignment="1">
      <alignment horizontal="center" vertical="justify"/>
    </xf>
    <xf numFmtId="0" fontId="19" fillId="2" borderId="1" xfId="0" applyFont="1" applyFill="1" applyBorder="1" applyAlignment="1">
      <alignment horizontal="right" vertical="justify"/>
    </xf>
    <xf numFmtId="49" fontId="19" fillId="2" borderId="1" xfId="0" applyNumberFormat="1" applyFont="1" applyFill="1" applyBorder="1" applyAlignment="1">
      <alignment horizontal="center" vertical="justify"/>
    </xf>
    <xf numFmtId="170" fontId="25" fillId="2" borderId="1" xfId="0" applyNumberFormat="1" applyFont="1" applyFill="1" applyBorder="1"/>
    <xf numFmtId="170" fontId="0" fillId="2" borderId="1" xfId="0" applyNumberFormat="1" applyFont="1" applyFill="1" applyBorder="1"/>
    <xf numFmtId="0" fontId="20" fillId="2" borderId="2" xfId="0" applyNumberFormat="1" applyFont="1" applyFill="1" applyBorder="1" applyAlignment="1">
      <alignment vertical="justify" wrapText="1"/>
    </xf>
    <xf numFmtId="0" fontId="37" fillId="2" borderId="0" xfId="0" applyFont="1" applyFill="1"/>
    <xf numFmtId="49" fontId="19" fillId="2" borderId="1" xfId="0" applyNumberFormat="1" applyFont="1" applyFill="1" applyBorder="1" applyAlignment="1">
      <alignment horizontal="center" vertical="top" wrapText="1"/>
    </xf>
    <xf numFmtId="49" fontId="17" fillId="2" borderId="1" xfId="0" applyNumberFormat="1" applyFont="1" applyFill="1" applyBorder="1" applyAlignment="1">
      <alignment horizontal="center" vertical="justify" wrapText="1"/>
    </xf>
    <xf numFmtId="0" fontId="17" fillId="2" borderId="1" xfId="0" applyFont="1" applyFill="1" applyBorder="1" applyAlignment="1">
      <alignment horizontal="center"/>
    </xf>
    <xf numFmtId="49" fontId="19" fillId="2" borderId="1" xfId="0" applyNumberFormat="1" applyFont="1" applyFill="1" applyBorder="1" applyAlignment="1">
      <alignment vertical="justify"/>
    </xf>
    <xf numFmtId="0" fontId="21" fillId="2" borderId="1" xfId="0" applyNumberFormat="1" applyFont="1" applyFill="1" applyBorder="1" applyAlignment="1">
      <alignment horizontal="left" vertical="justify" wrapText="1"/>
    </xf>
    <xf numFmtId="0" fontId="21" fillId="2" borderId="1" xfId="0" applyNumberFormat="1" applyFont="1" applyFill="1" applyBorder="1" applyAlignment="1">
      <alignment horizontal="left"/>
    </xf>
    <xf numFmtId="49" fontId="18" fillId="2" borderId="1" xfId="0" applyNumberFormat="1" applyFont="1" applyFill="1" applyBorder="1" applyAlignment="1">
      <alignment horizontal="center" vertical="top"/>
    </xf>
    <xf numFmtId="49" fontId="18" fillId="2" borderId="1" xfId="0" applyNumberFormat="1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9" fontId="7" fillId="2" borderId="0" xfId="0" applyNumberFormat="1" applyFont="1" applyFill="1" applyAlignment="1">
      <alignment vertical="justify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right" vertical="top"/>
    </xf>
    <xf numFmtId="49" fontId="2" fillId="2" borderId="0" xfId="0" applyNumberFormat="1" applyFont="1" applyFill="1" applyAlignment="1">
      <alignment horizontal="center"/>
    </xf>
    <xf numFmtId="169" fontId="7" fillId="2" borderId="0" xfId="0" applyNumberFormat="1" applyFont="1" applyFill="1"/>
    <xf numFmtId="4" fontId="0" fillId="2" borderId="0" xfId="0" applyNumberFormat="1" applyFont="1" applyFill="1"/>
    <xf numFmtId="0" fontId="11" fillId="0" borderId="0" xfId="0" applyFont="1" applyFill="1" applyAlignment="1">
      <alignment horizontal="right"/>
    </xf>
    <xf numFmtId="0" fontId="11" fillId="0" borderId="0" xfId="0" applyFont="1" applyFill="1" applyAlignment="1"/>
    <xf numFmtId="171" fontId="11" fillId="0" borderId="0" xfId="0" applyNumberFormat="1" applyFont="1" applyFill="1" applyAlignment="1">
      <alignment vertical="justify"/>
    </xf>
    <xf numFmtId="0" fontId="1" fillId="0" borderId="0" xfId="0" applyFont="1" applyFill="1"/>
    <xf numFmtId="173" fontId="11" fillId="0" borderId="0" xfId="0" applyNumberFormat="1" applyFont="1" applyFill="1" applyAlignment="1">
      <alignment vertical="justify"/>
    </xf>
    <xf numFmtId="174" fontId="11" fillId="0" borderId="0" xfId="0" applyNumberFormat="1" applyFont="1" applyFill="1" applyAlignment="1">
      <alignment vertical="justify"/>
    </xf>
    <xf numFmtId="0" fontId="11" fillId="0" borderId="0" xfId="0" applyFont="1" applyFill="1"/>
    <xf numFmtId="171" fontId="15" fillId="0" borderId="0" xfId="0" applyNumberFormat="1" applyFont="1" applyFill="1" applyAlignment="1">
      <alignment vertical="justify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right" vertical="center"/>
    </xf>
    <xf numFmtId="49" fontId="26" fillId="0" borderId="1" xfId="0" applyNumberFormat="1" applyFont="1" applyFill="1" applyBorder="1" applyAlignment="1">
      <alignment horizontal="center" vertical="center"/>
    </xf>
    <xf numFmtId="171" fontId="39" fillId="0" borderId="1" xfId="0" applyNumberFormat="1" applyFont="1" applyFill="1" applyBorder="1" applyAlignment="1">
      <alignment horizontal="center" vertical="justify" wrapText="1"/>
    </xf>
    <xf numFmtId="173" fontId="39" fillId="0" borderId="1" xfId="0" applyNumberFormat="1" applyFont="1" applyFill="1" applyBorder="1" applyAlignment="1">
      <alignment horizontal="center" vertical="justify" wrapText="1"/>
    </xf>
    <xf numFmtId="174" fontId="39" fillId="0" borderId="1" xfId="0" applyNumberFormat="1" applyFont="1" applyFill="1" applyBorder="1" applyAlignment="1">
      <alignment vertical="justify" wrapText="1"/>
    </xf>
    <xf numFmtId="167" fontId="1" fillId="0" borderId="0" xfId="0" applyNumberFormat="1" applyFont="1" applyFill="1"/>
    <xf numFmtId="174" fontId="1" fillId="0" borderId="0" xfId="0" applyNumberFormat="1" applyFont="1" applyFill="1"/>
    <xf numFmtId="0" fontId="27" fillId="0" borderId="0" xfId="0" applyNumberFormat="1" applyFont="1" applyFill="1"/>
    <xf numFmtId="49" fontId="26" fillId="0" borderId="0" xfId="0" applyNumberFormat="1" applyFont="1" applyFill="1" applyAlignment="1">
      <alignment horizontal="center" vertical="justify"/>
    </xf>
    <xf numFmtId="167" fontId="11" fillId="0" borderId="0" xfId="0" applyNumberFormat="1" applyFont="1" applyFill="1" applyAlignment="1">
      <alignment horizontal="center"/>
    </xf>
    <xf numFmtId="0" fontId="27" fillId="0" borderId="3" xfId="0" applyNumberFormat="1" applyFont="1" applyFill="1" applyBorder="1" applyAlignment="1">
      <alignment horizontal="center" vertical="center" wrapText="1"/>
    </xf>
    <xf numFmtId="49" fontId="27" fillId="0" borderId="3" xfId="0" applyNumberFormat="1" applyFont="1" applyFill="1" applyBorder="1" applyAlignment="1">
      <alignment horizontal="center" vertical="justify"/>
    </xf>
    <xf numFmtId="167" fontId="39" fillId="0" borderId="1" xfId="0" applyNumberFormat="1" applyFont="1" applyFill="1" applyBorder="1" applyAlignment="1">
      <alignment horizontal="center" vertical="justify" wrapText="1"/>
    </xf>
    <xf numFmtId="0" fontId="39" fillId="0" borderId="1" xfId="0" applyFont="1" applyFill="1" applyBorder="1" applyAlignment="1">
      <alignment horizontal="center" vertical="justify" wrapText="1"/>
    </xf>
    <xf numFmtId="174" fontId="39" fillId="0" borderId="1" xfId="0" applyNumberFormat="1" applyFont="1" applyFill="1" applyBorder="1" applyAlignment="1">
      <alignment horizontal="center" vertical="justify" wrapText="1"/>
    </xf>
    <xf numFmtId="174" fontId="11" fillId="0" borderId="4" xfId="0" applyNumberFormat="1" applyFont="1" applyFill="1" applyBorder="1" applyAlignment="1">
      <alignment vertical="justify"/>
    </xf>
    <xf numFmtId="171" fontId="25" fillId="2" borderId="4" xfId="0" applyNumberFormat="1" applyFont="1" applyFill="1" applyBorder="1" applyAlignment="1">
      <alignment vertical="justify"/>
    </xf>
    <xf numFmtId="171" fontId="11" fillId="2" borderId="1" xfId="0" applyNumberFormat="1" applyFont="1" applyFill="1" applyBorder="1" applyAlignment="1">
      <alignment vertical="justify"/>
    </xf>
    <xf numFmtId="171" fontId="0" fillId="2" borderId="1" xfId="0" applyNumberFormat="1" applyFont="1" applyFill="1" applyBorder="1"/>
    <xf numFmtId="171" fontId="12" fillId="2" borderId="1" xfId="0" applyNumberFormat="1" applyFont="1" applyFill="1" applyBorder="1" applyAlignment="1">
      <alignment vertical="justify"/>
    </xf>
    <xf numFmtId="165" fontId="24" fillId="0" borderId="0" xfId="0" applyNumberFormat="1" applyFont="1"/>
    <xf numFmtId="165" fontId="0" fillId="0" borderId="0" xfId="0" applyNumberFormat="1" applyFill="1" applyAlignment="1">
      <alignment horizontal="right"/>
    </xf>
    <xf numFmtId="165" fontId="11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/>
    <xf numFmtId="165" fontId="4" fillId="0" borderId="0" xfId="0" applyNumberFormat="1" applyFont="1"/>
    <xf numFmtId="165" fontId="12" fillId="0" borderId="1" xfId="0" applyNumberFormat="1" applyFont="1" applyFill="1" applyBorder="1" applyAlignment="1">
      <alignment vertical="justify"/>
    </xf>
    <xf numFmtId="165" fontId="15" fillId="0" borderId="1" xfId="0" applyNumberFormat="1" applyFont="1" applyFill="1" applyBorder="1" applyAlignment="1">
      <alignment vertical="justify"/>
    </xf>
    <xf numFmtId="165" fontId="32" fillId="0" borderId="1" xfId="0" applyNumberFormat="1" applyFont="1" applyFill="1" applyBorder="1" applyAlignment="1">
      <alignment vertical="justify"/>
    </xf>
    <xf numFmtId="165" fontId="13" fillId="0" borderId="1" xfId="0" applyNumberFormat="1" applyFont="1" applyFill="1" applyBorder="1"/>
    <xf numFmtId="165" fontId="24" fillId="0" borderId="0" xfId="0" applyNumberFormat="1" applyFont="1" applyFill="1" applyAlignment="1">
      <alignment horizontal="center"/>
    </xf>
    <xf numFmtId="165" fontId="24" fillId="0" borderId="0" xfId="0" applyNumberFormat="1" applyFont="1" applyFill="1"/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5" fontId="11" fillId="0" borderId="0" xfId="0" applyNumberFormat="1" applyFont="1" applyFill="1" applyAlignment="1">
      <alignment horizontal="right" vertical="justify"/>
    </xf>
    <xf numFmtId="165" fontId="0" fillId="0" borderId="0" xfId="0" applyNumberFormat="1" applyFill="1" applyAlignment="1">
      <alignment horizontal="right" vertical="justify"/>
    </xf>
    <xf numFmtId="165" fontId="24" fillId="0" borderId="0" xfId="0" applyNumberFormat="1" applyFont="1" applyFill="1" applyAlignment="1">
      <alignment horizontal="right" vertical="justify"/>
    </xf>
    <xf numFmtId="0" fontId="38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 vertical="justify"/>
    </xf>
    <xf numFmtId="0" fontId="11" fillId="0" borderId="0" xfId="0" applyFont="1" applyFill="1" applyAlignment="1">
      <alignment vertical="justify"/>
    </xf>
    <xf numFmtId="0" fontId="25" fillId="0" borderId="0" xfId="0" applyFont="1" applyFill="1" applyAlignment="1">
      <alignment horizontal="right" vertical="top" wrapText="1"/>
    </xf>
    <xf numFmtId="0" fontId="38" fillId="0" borderId="0" xfId="0" applyFont="1" applyFill="1" applyAlignment="1">
      <alignment horizontal="center" vertical="top"/>
    </xf>
    <xf numFmtId="0" fontId="15" fillId="0" borderId="0" xfId="0" applyFont="1" applyFill="1" applyAlignment="1"/>
    <xf numFmtId="0" fontId="3" fillId="0" borderId="0" xfId="0" applyFont="1" applyAlignment="1"/>
    <xf numFmtId="0" fontId="11" fillId="0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30" fillId="0" borderId="0" xfId="0" applyFont="1" applyFill="1" applyAlignment="1">
      <alignment horizontal="center" vertical="center"/>
    </xf>
    <xf numFmtId="0" fontId="11" fillId="0" borderId="0" xfId="0" applyFont="1" applyFill="1" applyAlignment="1"/>
    <xf numFmtId="3" fontId="20" fillId="0" borderId="1" xfId="1" applyNumberFormat="1" applyFont="1" applyBorder="1" applyAlignment="1" applyProtection="1">
      <alignment horizontal="center" vertical="center" wrapText="1"/>
      <protection locked="0"/>
    </xf>
    <xf numFmtId="3" fontId="20" fillId="0" borderId="3" xfId="1" applyNumberFormat="1" applyFont="1" applyBorder="1" applyAlignment="1" applyProtection="1">
      <alignment horizontal="center" vertical="center" wrapText="1"/>
      <protection locked="0"/>
    </xf>
    <xf numFmtId="0" fontId="14" fillId="0" borderId="1" xfId="0" applyFont="1" applyBorder="1"/>
    <xf numFmtId="0" fontId="24" fillId="0" borderId="1" xfId="0" applyFont="1" applyBorder="1"/>
    <xf numFmtId="165" fontId="9" fillId="0" borderId="0" xfId="0" applyNumberFormat="1" applyFont="1" applyFill="1" applyBorder="1" applyAlignment="1">
      <alignment horizontal="right"/>
    </xf>
    <xf numFmtId="165" fontId="10" fillId="0" borderId="0" xfId="0" applyNumberFormat="1" applyFont="1" applyBorder="1"/>
    <xf numFmtId="0" fontId="40" fillId="0" borderId="0" xfId="0" applyFont="1" applyFill="1" applyAlignment="1">
      <alignment horizontal="center" vertical="center"/>
    </xf>
    <xf numFmtId="0" fontId="41" fillId="0" borderId="0" xfId="0" applyFont="1" applyAlignment="1"/>
    <xf numFmtId="165" fontId="25" fillId="0" borderId="1" xfId="0" applyNumberFormat="1" applyFont="1" applyFill="1" applyBorder="1" applyAlignment="1">
      <alignment vertical="justify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S651"/>
  <sheetViews>
    <sheetView tabSelected="1" topLeftCell="A13" workbookViewId="0">
      <selection activeCell="O22" sqref="O22"/>
    </sheetView>
  </sheetViews>
  <sheetFormatPr defaultRowHeight="15.75"/>
  <cols>
    <col min="1" max="1" width="48.28515625" style="40" customWidth="1"/>
    <col min="2" max="3" width="9.140625" style="28"/>
    <col min="4" max="4" width="15.42578125" style="28" hidden="1" customWidth="1"/>
    <col min="5" max="5" width="7.7109375" style="28" hidden="1" customWidth="1"/>
    <col min="6" max="6" width="19.42578125" style="190" customWidth="1"/>
    <col min="7" max="7" width="18.42578125" style="180" customWidth="1"/>
    <col min="8" max="8" width="20.5703125" style="31" customWidth="1"/>
    <col min="9" max="9" width="15" style="31" customWidth="1"/>
    <col min="10" max="10" width="20.42578125" style="31" customWidth="1"/>
    <col min="11" max="175" width="9.140625" style="31"/>
    <col min="176" max="16384" width="9.140625" style="26"/>
  </cols>
  <sheetData>
    <row r="1" spans="1:175" ht="15.75" hidden="1" customHeight="1">
      <c r="B1" s="29"/>
      <c r="C1" s="29"/>
      <c r="D1" s="30"/>
      <c r="E1" s="194" t="s">
        <v>782</v>
      </c>
      <c r="F1" s="194"/>
    </row>
    <row r="2" spans="1:175" ht="15.75" hidden="1" customHeight="1">
      <c r="B2" s="195" t="s">
        <v>81</v>
      </c>
      <c r="C2" s="195"/>
      <c r="D2" s="195"/>
      <c r="E2" s="195"/>
      <c r="F2" s="195"/>
    </row>
    <row r="3" spans="1:175" ht="15.75" hidden="1" customHeight="1">
      <c r="B3" s="195" t="s">
        <v>372</v>
      </c>
      <c r="C3" s="195"/>
      <c r="D3" s="195"/>
      <c r="E3" s="195"/>
      <c r="F3" s="195"/>
    </row>
    <row r="4" spans="1:175" ht="15.75" hidden="1" customHeight="1">
      <c r="B4" s="193" t="s">
        <v>899</v>
      </c>
      <c r="C4" s="193"/>
      <c r="D4" s="193"/>
      <c r="E4" s="193"/>
      <c r="F4" s="193"/>
      <c r="G4" s="193"/>
      <c r="H4" s="193"/>
    </row>
    <row r="5" spans="1:175" ht="15.75" hidden="1" customHeight="1">
      <c r="B5" s="195" t="s">
        <v>169</v>
      </c>
      <c r="C5" s="195"/>
      <c r="D5" s="195"/>
      <c r="E5" s="195"/>
      <c r="F5" s="195"/>
    </row>
    <row r="6" spans="1:175" ht="15.75" hidden="1" customHeight="1">
      <c r="B6" s="195" t="s">
        <v>170</v>
      </c>
      <c r="C6" s="195"/>
      <c r="D6" s="195"/>
      <c r="E6" s="195"/>
      <c r="F6" s="195"/>
    </row>
    <row r="7" spans="1:175" ht="15.75" hidden="1" customHeight="1">
      <c r="B7" s="195" t="s">
        <v>70</v>
      </c>
      <c r="C7" s="195"/>
      <c r="D7" s="195"/>
      <c r="E7" s="195"/>
      <c r="F7" s="195"/>
    </row>
    <row r="8" spans="1:175" ht="15.75" hidden="1" customHeight="1">
      <c r="B8" s="194" t="s">
        <v>855</v>
      </c>
      <c r="C8" s="194"/>
      <c r="D8" s="194"/>
      <c r="E8" s="194"/>
      <c r="F8" s="194"/>
    </row>
    <row r="9" spans="1:175" ht="15.75" hidden="1" customHeight="1">
      <c r="B9" s="194" t="s">
        <v>856</v>
      </c>
      <c r="C9" s="194"/>
      <c r="D9" s="194"/>
      <c r="E9" s="194"/>
      <c r="F9" s="194"/>
    </row>
    <row r="10" spans="1:175" ht="15.75" hidden="1" customHeight="1">
      <c r="B10" s="194" t="s">
        <v>871</v>
      </c>
      <c r="C10" s="194"/>
      <c r="D10" s="194"/>
      <c r="E10" s="194"/>
      <c r="F10" s="194"/>
    </row>
    <row r="11" spans="1:175" ht="15.75" hidden="1" customHeight="1">
      <c r="B11" s="27"/>
      <c r="C11" s="27"/>
      <c r="E11" s="27"/>
      <c r="F11" s="181" t="s">
        <v>886</v>
      </c>
    </row>
    <row r="12" spans="1:175" ht="15.75" hidden="1" customHeight="1">
      <c r="B12" s="27"/>
      <c r="C12" s="27"/>
      <c r="E12" s="27"/>
      <c r="F12" s="182" t="s">
        <v>898</v>
      </c>
    </row>
    <row r="13" spans="1:175" s="1" customFormat="1">
      <c r="A13" s="40"/>
      <c r="B13" s="5"/>
      <c r="C13" s="6"/>
      <c r="D13" s="63"/>
      <c r="E13" s="6"/>
      <c r="F13" s="183"/>
      <c r="G13" s="184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</row>
    <row r="14" spans="1:175" s="4" customFormat="1" ht="32.25" customHeight="1">
      <c r="A14" s="214" t="s">
        <v>932</v>
      </c>
      <c r="B14" s="214"/>
      <c r="C14" s="214"/>
      <c r="D14" s="214"/>
      <c r="E14" s="214"/>
      <c r="F14" s="214"/>
      <c r="G14" s="215"/>
      <c r="H14" s="215"/>
      <c r="I14" s="215"/>
      <c r="J14" s="215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</row>
    <row r="15" spans="1:175" s="3" customFormat="1" ht="16.5">
      <c r="A15" s="40"/>
      <c r="B15" s="29"/>
      <c r="C15" s="29"/>
      <c r="D15" s="2"/>
      <c r="E15" s="2"/>
      <c r="F15" s="212"/>
      <c r="G15" s="213"/>
      <c r="H15" s="60"/>
      <c r="I15" t="s">
        <v>938</v>
      </c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</row>
    <row r="16" spans="1:175" ht="145.5" customHeight="1">
      <c r="A16" s="50" t="s">
        <v>248</v>
      </c>
      <c r="B16" s="35" t="s">
        <v>247</v>
      </c>
      <c r="C16" s="35" t="s">
        <v>231</v>
      </c>
      <c r="D16" s="36" t="s">
        <v>232</v>
      </c>
      <c r="E16" s="36" t="s">
        <v>233</v>
      </c>
      <c r="F16" s="208" t="s">
        <v>933</v>
      </c>
      <c r="G16" s="208" t="s">
        <v>934</v>
      </c>
      <c r="H16" s="209" t="s">
        <v>935</v>
      </c>
      <c r="I16" s="209" t="s">
        <v>936</v>
      </c>
      <c r="J16" s="209" t="s">
        <v>937</v>
      </c>
    </row>
    <row r="17" spans="1:175" s="7" customFormat="1" ht="16.5">
      <c r="A17" s="41" t="s">
        <v>373</v>
      </c>
      <c r="B17" s="18" t="s">
        <v>235</v>
      </c>
      <c r="C17" s="18"/>
      <c r="D17" s="19"/>
      <c r="E17" s="19"/>
      <c r="F17" s="185">
        <v>61212.7</v>
      </c>
      <c r="G17" s="185">
        <v>60886.8</v>
      </c>
      <c r="H17" s="185">
        <v>57073.8</v>
      </c>
      <c r="I17" s="216">
        <f>SUM(H17/G17*100)</f>
        <v>93.737558879757188</v>
      </c>
      <c r="J17" s="210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</row>
    <row r="18" spans="1:175" ht="47.25">
      <c r="A18" s="51" t="s">
        <v>23</v>
      </c>
      <c r="B18" s="8" t="s">
        <v>235</v>
      </c>
      <c r="C18" s="8" t="s">
        <v>236</v>
      </c>
      <c r="D18" s="9"/>
      <c r="E18" s="9"/>
      <c r="F18" s="186">
        <v>3193.7</v>
      </c>
      <c r="G18" s="186">
        <v>3193.7</v>
      </c>
      <c r="H18" s="186">
        <v>2573.6</v>
      </c>
      <c r="I18" s="216">
        <f t="shared" ref="I18:I81" si="0">SUM(H18/G18*100)</f>
        <v>80.583649059085076</v>
      </c>
      <c r="J18" s="211"/>
    </row>
    <row r="19" spans="1:175" s="7" customFormat="1" ht="189" hidden="1">
      <c r="A19" s="24" t="s">
        <v>598</v>
      </c>
      <c r="B19" s="10" t="s">
        <v>235</v>
      </c>
      <c r="C19" s="10" t="s">
        <v>236</v>
      </c>
      <c r="D19" s="12" t="s">
        <v>33</v>
      </c>
      <c r="E19" s="11"/>
      <c r="F19" s="103">
        <f>SUM(F20:F21)</f>
        <v>1909</v>
      </c>
      <c r="G19" s="103">
        <f>SUM(G20:G21)</f>
        <v>1392.0161900000001</v>
      </c>
      <c r="H19" s="103"/>
      <c r="I19" s="216">
        <f t="shared" si="0"/>
        <v>0</v>
      </c>
      <c r="J19" s="210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</row>
    <row r="20" spans="1:175" s="7" customFormat="1" ht="78.75" hidden="1">
      <c r="A20" s="24" t="s">
        <v>489</v>
      </c>
      <c r="B20" s="12" t="s">
        <v>235</v>
      </c>
      <c r="C20" s="12" t="s">
        <v>236</v>
      </c>
      <c r="D20" s="12" t="s">
        <v>33</v>
      </c>
      <c r="E20" s="12" t="s">
        <v>383</v>
      </c>
      <c r="F20" s="103">
        <f>SUM('3'!G15)</f>
        <v>1909</v>
      </c>
      <c r="G20" s="103">
        <f>SUM('3'!H15)</f>
        <v>1392.0161900000001</v>
      </c>
      <c r="H20" s="103"/>
      <c r="I20" s="216">
        <f t="shared" si="0"/>
        <v>0</v>
      </c>
      <c r="J20" s="210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</row>
    <row r="21" spans="1:175" s="7" customFormat="1" ht="31.5" hidden="1">
      <c r="A21" s="24" t="s">
        <v>490</v>
      </c>
      <c r="B21" s="12" t="s">
        <v>235</v>
      </c>
      <c r="C21" s="12" t="s">
        <v>236</v>
      </c>
      <c r="D21" s="12" t="s">
        <v>33</v>
      </c>
      <c r="E21" s="12" t="s">
        <v>491</v>
      </c>
      <c r="F21" s="103">
        <f>SUM('3'!G16)</f>
        <v>0</v>
      </c>
      <c r="G21" s="103">
        <f>SUM('3'!H16)</f>
        <v>0</v>
      </c>
      <c r="H21" s="103"/>
      <c r="I21" s="216" t="e">
        <f t="shared" si="0"/>
        <v>#DIV/0!</v>
      </c>
      <c r="J21" s="210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</row>
    <row r="22" spans="1:175" ht="78.75">
      <c r="A22" s="51" t="s">
        <v>19</v>
      </c>
      <c r="B22" s="8" t="s">
        <v>235</v>
      </c>
      <c r="C22" s="8" t="s">
        <v>237</v>
      </c>
      <c r="D22" s="8"/>
      <c r="E22" s="8"/>
      <c r="F22" s="186">
        <v>133.4</v>
      </c>
      <c r="G22" s="186">
        <v>133.4</v>
      </c>
      <c r="H22" s="186">
        <v>114</v>
      </c>
      <c r="I22" s="216">
        <f t="shared" si="0"/>
        <v>85.457271364317833</v>
      </c>
      <c r="J22" s="211"/>
    </row>
    <row r="23" spans="1:175" s="7" customFormat="1" ht="94.5" hidden="1">
      <c r="A23" s="23" t="s">
        <v>183</v>
      </c>
      <c r="B23" s="10" t="s">
        <v>235</v>
      </c>
      <c r="C23" s="10" t="s">
        <v>237</v>
      </c>
      <c r="D23" s="10" t="s">
        <v>2</v>
      </c>
      <c r="E23" s="10"/>
      <c r="F23" s="103">
        <f>SUM(F24)</f>
        <v>6.6</v>
      </c>
      <c r="G23" s="103">
        <f>SUM(G24)</f>
        <v>3.3</v>
      </c>
      <c r="H23" s="103"/>
      <c r="I23" s="216">
        <f t="shared" si="0"/>
        <v>0</v>
      </c>
      <c r="J23" s="210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</row>
    <row r="24" spans="1:175" s="7" customFormat="1" ht="78.75" hidden="1">
      <c r="A24" s="24" t="s">
        <v>489</v>
      </c>
      <c r="B24" s="10" t="s">
        <v>235</v>
      </c>
      <c r="C24" s="10" t="s">
        <v>237</v>
      </c>
      <c r="D24" s="10" t="s">
        <v>2</v>
      </c>
      <c r="E24" s="10" t="s">
        <v>383</v>
      </c>
      <c r="F24" s="103">
        <f>SUM('3'!G19)</f>
        <v>6.6</v>
      </c>
      <c r="G24" s="103">
        <f>SUM('3'!H19)</f>
        <v>3.3</v>
      </c>
      <c r="H24" s="103"/>
      <c r="I24" s="216">
        <f t="shared" si="0"/>
        <v>0</v>
      </c>
      <c r="J24" s="210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</row>
    <row r="25" spans="1:175" s="7" customFormat="1" ht="94.5" hidden="1">
      <c r="A25" s="23" t="s">
        <v>184</v>
      </c>
      <c r="B25" s="10" t="s">
        <v>235</v>
      </c>
      <c r="C25" s="10" t="s">
        <v>237</v>
      </c>
      <c r="D25" s="10" t="s">
        <v>3</v>
      </c>
      <c r="E25" s="10"/>
      <c r="F25" s="103">
        <f>SUM(F26+F27)</f>
        <v>106.39999999999999</v>
      </c>
      <c r="G25" s="103">
        <f>SUM(G26+G27)</f>
        <v>53.415999999999997</v>
      </c>
      <c r="H25" s="103"/>
      <c r="I25" s="216">
        <f t="shared" si="0"/>
        <v>0</v>
      </c>
      <c r="J25" s="210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</row>
    <row r="26" spans="1:175" s="7" customFormat="1" ht="78.75" hidden="1">
      <c r="A26" s="24" t="s">
        <v>489</v>
      </c>
      <c r="B26" s="10" t="s">
        <v>235</v>
      </c>
      <c r="C26" s="10" t="s">
        <v>237</v>
      </c>
      <c r="D26" s="10" t="s">
        <v>3</v>
      </c>
      <c r="E26" s="10" t="s">
        <v>383</v>
      </c>
      <c r="F26" s="103">
        <f>SUM('3'!G21)</f>
        <v>92.983999999999995</v>
      </c>
      <c r="G26" s="103">
        <f>SUM('3'!H21)</f>
        <v>40</v>
      </c>
      <c r="H26" s="103"/>
      <c r="I26" s="216">
        <f t="shared" si="0"/>
        <v>0</v>
      </c>
      <c r="J26" s="210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</row>
    <row r="27" spans="1:175" s="7" customFormat="1" ht="31.5" hidden="1">
      <c r="A27" s="24" t="s">
        <v>490</v>
      </c>
      <c r="B27" s="10" t="s">
        <v>235</v>
      </c>
      <c r="C27" s="10" t="s">
        <v>237</v>
      </c>
      <c r="D27" s="10" t="s">
        <v>3</v>
      </c>
      <c r="E27" s="10" t="s">
        <v>491</v>
      </c>
      <c r="F27" s="103">
        <f>SUM('3'!G22)</f>
        <v>13.416</v>
      </c>
      <c r="G27" s="103">
        <f>SUM('3'!H22)</f>
        <v>13.416</v>
      </c>
      <c r="H27" s="103"/>
      <c r="I27" s="216">
        <f t="shared" si="0"/>
        <v>0</v>
      </c>
      <c r="J27" s="210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</row>
    <row r="28" spans="1:175" ht="63">
      <c r="A28" s="51" t="s">
        <v>50</v>
      </c>
      <c r="B28" s="8" t="s">
        <v>235</v>
      </c>
      <c r="C28" s="8" t="s">
        <v>238</v>
      </c>
      <c r="D28" s="8"/>
      <c r="E28" s="8"/>
      <c r="F28" s="186">
        <v>34373.1</v>
      </c>
      <c r="G28" s="186">
        <v>34373.1</v>
      </c>
      <c r="H28" s="186">
        <v>41194</v>
      </c>
      <c r="I28" s="216">
        <f t="shared" si="0"/>
        <v>119.84371499806534</v>
      </c>
      <c r="J28" s="211"/>
    </row>
    <row r="29" spans="1:175" s="7" customFormat="1" ht="189" hidden="1">
      <c r="A29" s="24" t="s">
        <v>599</v>
      </c>
      <c r="B29" s="10" t="s">
        <v>235</v>
      </c>
      <c r="C29" s="10" t="s">
        <v>238</v>
      </c>
      <c r="D29" s="10" t="s">
        <v>317</v>
      </c>
      <c r="E29" s="10"/>
      <c r="F29" s="103">
        <f>SUM(F30:F33)</f>
        <v>24252.54782</v>
      </c>
      <c r="G29" s="103">
        <f>SUM(G30:G33)</f>
        <v>17907.91013</v>
      </c>
      <c r="H29" s="103"/>
      <c r="I29" s="216">
        <f t="shared" si="0"/>
        <v>0</v>
      </c>
      <c r="J29" s="210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</row>
    <row r="30" spans="1:175" s="7" customFormat="1" ht="78.75" hidden="1">
      <c r="A30" s="24" t="s">
        <v>489</v>
      </c>
      <c r="B30" s="10" t="s">
        <v>235</v>
      </c>
      <c r="C30" s="10" t="s">
        <v>238</v>
      </c>
      <c r="D30" s="10" t="s">
        <v>317</v>
      </c>
      <c r="E30" s="10" t="s">
        <v>383</v>
      </c>
      <c r="F30" s="103">
        <f>SUM('3'!G25+'3'!G416)</f>
        <v>21302.7</v>
      </c>
      <c r="G30" s="103">
        <f>SUM('3'!H25+'3'!H416)</f>
        <v>15473.937690000001</v>
      </c>
      <c r="H30" s="103"/>
      <c r="I30" s="216">
        <f t="shared" si="0"/>
        <v>0</v>
      </c>
      <c r="J30" s="210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</row>
    <row r="31" spans="1:175" s="7" customFormat="1" ht="47.25" hidden="1">
      <c r="A31" s="24" t="s">
        <v>272</v>
      </c>
      <c r="B31" s="10" t="s">
        <v>235</v>
      </c>
      <c r="C31" s="10" t="s">
        <v>238</v>
      </c>
      <c r="D31" s="10" t="s">
        <v>317</v>
      </c>
      <c r="E31" s="10" t="s">
        <v>491</v>
      </c>
      <c r="F31" s="103">
        <f>SUM('3'!G26+'3'!G417)</f>
        <v>2816.5548800000001</v>
      </c>
      <c r="G31" s="103">
        <f>SUM('3'!H26+'3'!H417)</f>
        <v>2316.4845</v>
      </c>
      <c r="H31" s="103"/>
      <c r="I31" s="216">
        <f t="shared" si="0"/>
        <v>0</v>
      </c>
      <c r="J31" s="210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</row>
    <row r="32" spans="1:175" s="7" customFormat="1" ht="31.5" hidden="1">
      <c r="A32" s="24" t="s">
        <v>493</v>
      </c>
      <c r="B32" s="10" t="s">
        <v>235</v>
      </c>
      <c r="C32" s="10" t="s">
        <v>238</v>
      </c>
      <c r="D32" s="10" t="s">
        <v>317</v>
      </c>
      <c r="E32" s="10" t="s">
        <v>268</v>
      </c>
      <c r="F32" s="103">
        <f>SUM('3'!G27+'3'!G418)</f>
        <v>0</v>
      </c>
      <c r="G32" s="103">
        <f>SUM('3'!H27+'3'!H418)</f>
        <v>0</v>
      </c>
      <c r="H32" s="103"/>
      <c r="I32" s="216" t="e">
        <f t="shared" si="0"/>
        <v>#DIV/0!</v>
      </c>
      <c r="J32" s="210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</row>
    <row r="33" spans="1:175" s="7" customFormat="1" hidden="1">
      <c r="A33" s="24" t="s">
        <v>492</v>
      </c>
      <c r="B33" s="10" t="s">
        <v>235</v>
      </c>
      <c r="C33" s="10" t="s">
        <v>238</v>
      </c>
      <c r="D33" s="10" t="s">
        <v>317</v>
      </c>
      <c r="E33" s="10" t="s">
        <v>384</v>
      </c>
      <c r="F33" s="103">
        <f>SUM('3'!G28+'3'!G419)</f>
        <v>133.29293999999999</v>
      </c>
      <c r="G33" s="103">
        <f>SUM('3'!H28+'3'!H419)</f>
        <v>117.48793999999999</v>
      </c>
      <c r="H33" s="103"/>
      <c r="I33" s="216">
        <f t="shared" si="0"/>
        <v>0</v>
      </c>
      <c r="J33" s="210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</row>
    <row r="34" spans="1:175" s="7" customFormat="1" ht="252" hidden="1">
      <c r="A34" s="24" t="s">
        <v>600</v>
      </c>
      <c r="B34" s="10" t="s">
        <v>235</v>
      </c>
      <c r="C34" s="10" t="s">
        <v>238</v>
      </c>
      <c r="D34" s="10" t="s">
        <v>20</v>
      </c>
      <c r="E34" s="10"/>
      <c r="F34" s="103">
        <f>SUM(F35:F37)</f>
        <v>0</v>
      </c>
      <c r="G34" s="103">
        <f>SUM(G35:G37)</f>
        <v>0</v>
      </c>
      <c r="H34" s="103"/>
      <c r="I34" s="216" t="e">
        <f t="shared" si="0"/>
        <v>#DIV/0!</v>
      </c>
      <c r="J34" s="210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</row>
    <row r="35" spans="1:175" s="7" customFormat="1" ht="78.75" hidden="1">
      <c r="A35" s="24" t="s">
        <v>489</v>
      </c>
      <c r="B35" s="10" t="s">
        <v>235</v>
      </c>
      <c r="C35" s="10" t="s">
        <v>238</v>
      </c>
      <c r="D35" s="10" t="s">
        <v>20</v>
      </c>
      <c r="E35" s="10" t="s">
        <v>383</v>
      </c>
      <c r="F35" s="103">
        <f>SUM('3'!G30)</f>
        <v>0</v>
      </c>
      <c r="G35" s="103">
        <f>SUM('3'!H30)</f>
        <v>0</v>
      </c>
      <c r="H35" s="103"/>
      <c r="I35" s="216" t="e">
        <f t="shared" si="0"/>
        <v>#DIV/0!</v>
      </c>
      <c r="J35" s="210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</row>
    <row r="36" spans="1:175" s="7" customFormat="1" ht="31.5" hidden="1">
      <c r="A36" s="24" t="s">
        <v>490</v>
      </c>
      <c r="B36" s="10" t="s">
        <v>235</v>
      </c>
      <c r="C36" s="10" t="s">
        <v>238</v>
      </c>
      <c r="D36" s="10" t="s">
        <v>165</v>
      </c>
      <c r="E36" s="10" t="s">
        <v>491</v>
      </c>
      <c r="F36" s="103">
        <f>SUM('3'!G31)</f>
        <v>0</v>
      </c>
      <c r="G36" s="103">
        <f>SUM('3'!H31)</f>
        <v>0</v>
      </c>
      <c r="H36" s="103"/>
      <c r="I36" s="216" t="e">
        <f t="shared" si="0"/>
        <v>#DIV/0!</v>
      </c>
      <c r="J36" s="210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</row>
    <row r="37" spans="1:175" s="7" customFormat="1" hidden="1">
      <c r="A37" s="24" t="s">
        <v>492</v>
      </c>
      <c r="B37" s="10" t="s">
        <v>235</v>
      </c>
      <c r="C37" s="10" t="s">
        <v>238</v>
      </c>
      <c r="D37" s="10" t="s">
        <v>63</v>
      </c>
      <c r="E37" s="10" t="s">
        <v>384</v>
      </c>
      <c r="F37" s="103">
        <f>SUM('3'!G32)</f>
        <v>0</v>
      </c>
      <c r="G37" s="103">
        <f>SUM('3'!H32)</f>
        <v>0</v>
      </c>
      <c r="H37" s="103"/>
      <c r="I37" s="216" t="e">
        <f t="shared" si="0"/>
        <v>#DIV/0!</v>
      </c>
      <c r="J37" s="210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</row>
    <row r="38" spans="1:175" s="7" customFormat="1" ht="94.5" hidden="1">
      <c r="A38" s="24" t="s">
        <v>406</v>
      </c>
      <c r="B38" s="10" t="s">
        <v>235</v>
      </c>
      <c r="C38" s="10" t="s">
        <v>238</v>
      </c>
      <c r="D38" s="10" t="s">
        <v>407</v>
      </c>
      <c r="E38" s="10"/>
      <c r="F38" s="103">
        <f>SUM(F39)</f>
        <v>0</v>
      </c>
      <c r="G38" s="103">
        <f>SUM(G39)</f>
        <v>0</v>
      </c>
      <c r="H38" s="103"/>
      <c r="I38" s="216" t="e">
        <f t="shared" si="0"/>
        <v>#DIV/0!</v>
      </c>
      <c r="J38" s="210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</row>
    <row r="39" spans="1:175" s="7" customFormat="1" ht="78.75" hidden="1">
      <c r="A39" s="24" t="s">
        <v>489</v>
      </c>
      <c r="B39" s="10" t="s">
        <v>408</v>
      </c>
      <c r="C39" s="10" t="s">
        <v>238</v>
      </c>
      <c r="D39" s="10" t="s">
        <v>407</v>
      </c>
      <c r="E39" s="10" t="s">
        <v>383</v>
      </c>
      <c r="F39" s="103">
        <f>SUM('3'!G34)</f>
        <v>0</v>
      </c>
      <c r="G39" s="103">
        <f>SUM('3'!H34)</f>
        <v>0</v>
      </c>
      <c r="H39" s="103"/>
      <c r="I39" s="216" t="e">
        <f t="shared" si="0"/>
        <v>#DIV/0!</v>
      </c>
      <c r="J39" s="210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</row>
    <row r="40" spans="1:175" s="7" customFormat="1" ht="78.75" hidden="1">
      <c r="A40" s="43" t="s">
        <v>462</v>
      </c>
      <c r="B40" s="10" t="s">
        <v>235</v>
      </c>
      <c r="C40" s="10" t="s">
        <v>238</v>
      </c>
      <c r="D40" s="10" t="s">
        <v>463</v>
      </c>
      <c r="E40" s="10"/>
      <c r="F40" s="103">
        <f>SUM(F41)</f>
        <v>0</v>
      </c>
      <c r="G40" s="103">
        <f>SUM(G41)</f>
        <v>0</v>
      </c>
      <c r="H40" s="103"/>
      <c r="I40" s="216" t="e">
        <f t="shared" si="0"/>
        <v>#DIV/0!</v>
      </c>
      <c r="J40" s="210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</row>
    <row r="41" spans="1:175" s="7" customFormat="1" ht="31.5" hidden="1">
      <c r="A41" s="24" t="s">
        <v>490</v>
      </c>
      <c r="B41" s="10" t="s">
        <v>235</v>
      </c>
      <c r="C41" s="10" t="s">
        <v>238</v>
      </c>
      <c r="D41" s="10" t="s">
        <v>463</v>
      </c>
      <c r="E41" s="10" t="s">
        <v>491</v>
      </c>
      <c r="F41" s="103">
        <f>SUM('3'!G36)</f>
        <v>0</v>
      </c>
      <c r="G41" s="103">
        <f>SUM('3'!H36)</f>
        <v>0</v>
      </c>
      <c r="H41" s="103"/>
      <c r="I41" s="216" t="e">
        <f t="shared" si="0"/>
        <v>#DIV/0!</v>
      </c>
      <c r="J41" s="210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</row>
    <row r="42" spans="1:175" s="7" customFormat="1" ht="189" hidden="1">
      <c r="A42" s="23" t="s">
        <v>726</v>
      </c>
      <c r="B42" s="58" t="s">
        <v>235</v>
      </c>
      <c r="C42" s="58" t="s">
        <v>238</v>
      </c>
      <c r="D42" s="58" t="s">
        <v>130</v>
      </c>
      <c r="E42" s="58"/>
      <c r="F42" s="187">
        <f>SUM(F43:F44)</f>
        <v>0</v>
      </c>
      <c r="G42" s="187">
        <f>SUM(G43:G44)</f>
        <v>0</v>
      </c>
      <c r="H42" s="187"/>
      <c r="I42" s="216" t="e">
        <f t="shared" si="0"/>
        <v>#DIV/0!</v>
      </c>
      <c r="J42" s="210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</row>
    <row r="43" spans="1:175" s="7" customFormat="1" ht="31.5" hidden="1">
      <c r="A43" s="23" t="s">
        <v>493</v>
      </c>
      <c r="B43" s="58" t="s">
        <v>235</v>
      </c>
      <c r="C43" s="58" t="s">
        <v>238</v>
      </c>
      <c r="D43" s="58" t="s">
        <v>130</v>
      </c>
      <c r="E43" s="58" t="s">
        <v>268</v>
      </c>
      <c r="F43" s="187">
        <f>SUM('3'!G39)</f>
        <v>0</v>
      </c>
      <c r="G43" s="187">
        <f>SUM('3'!H39)</f>
        <v>0</v>
      </c>
      <c r="H43" s="187"/>
      <c r="I43" s="216" t="e">
        <f t="shared" si="0"/>
        <v>#DIV/0!</v>
      </c>
      <c r="J43" s="210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</row>
    <row r="44" spans="1:175" s="7" customFormat="1" hidden="1">
      <c r="A44" s="24" t="s">
        <v>492</v>
      </c>
      <c r="B44" s="10" t="s">
        <v>235</v>
      </c>
      <c r="C44" s="10" t="s">
        <v>238</v>
      </c>
      <c r="D44" s="10" t="s">
        <v>57</v>
      </c>
      <c r="E44" s="10" t="s">
        <v>384</v>
      </c>
      <c r="F44" s="103"/>
      <c r="G44" s="103"/>
      <c r="H44" s="103"/>
      <c r="I44" s="216" t="e">
        <f t="shared" si="0"/>
        <v>#DIV/0!</v>
      </c>
      <c r="J44" s="210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</row>
    <row r="45" spans="1:175" s="7" customFormat="1" hidden="1">
      <c r="A45" s="24" t="s">
        <v>358</v>
      </c>
      <c r="B45" s="10" t="s">
        <v>235</v>
      </c>
      <c r="C45" s="10" t="s">
        <v>238</v>
      </c>
      <c r="D45" s="10" t="s">
        <v>359</v>
      </c>
      <c r="E45" s="10"/>
      <c r="F45" s="103">
        <f>SUM(F46)</f>
        <v>0</v>
      </c>
      <c r="G45" s="103">
        <f>SUM(G46)</f>
        <v>0</v>
      </c>
      <c r="H45" s="103"/>
      <c r="I45" s="216" t="e">
        <f t="shared" si="0"/>
        <v>#DIV/0!</v>
      </c>
      <c r="J45" s="210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</row>
    <row r="46" spans="1:175" s="7" customFormat="1" ht="63" hidden="1">
      <c r="A46" s="23" t="s">
        <v>325</v>
      </c>
      <c r="B46" s="10" t="s">
        <v>235</v>
      </c>
      <c r="C46" s="10" t="s">
        <v>238</v>
      </c>
      <c r="D46" s="10" t="s">
        <v>424</v>
      </c>
      <c r="E46" s="10"/>
      <c r="F46" s="103">
        <f>SUM(F47:F50)</f>
        <v>0</v>
      </c>
      <c r="G46" s="103">
        <f>SUM(G47:G50)</f>
        <v>0</v>
      </c>
      <c r="H46" s="103"/>
      <c r="I46" s="216" t="e">
        <f t="shared" si="0"/>
        <v>#DIV/0!</v>
      </c>
      <c r="J46" s="210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</row>
    <row r="47" spans="1:175" s="7" customFormat="1" ht="78.75" hidden="1">
      <c r="A47" s="24" t="s">
        <v>489</v>
      </c>
      <c r="B47" s="10" t="s">
        <v>235</v>
      </c>
      <c r="C47" s="10" t="s">
        <v>238</v>
      </c>
      <c r="D47" s="10" t="s">
        <v>424</v>
      </c>
      <c r="E47" s="10" t="s">
        <v>269</v>
      </c>
      <c r="F47" s="103">
        <f>SUM('3'!G43)</f>
        <v>0</v>
      </c>
      <c r="G47" s="103">
        <f>SUM('3'!H43)</f>
        <v>0</v>
      </c>
      <c r="H47" s="103"/>
      <c r="I47" s="216" t="e">
        <f t="shared" si="0"/>
        <v>#DIV/0!</v>
      </c>
      <c r="J47" s="210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</row>
    <row r="48" spans="1:175" s="7" customFormat="1" ht="78.75" hidden="1">
      <c r="A48" s="24" t="s">
        <v>489</v>
      </c>
      <c r="B48" s="10" t="s">
        <v>235</v>
      </c>
      <c r="C48" s="10" t="s">
        <v>238</v>
      </c>
      <c r="D48" s="10" t="s">
        <v>424</v>
      </c>
      <c r="E48" s="10" t="s">
        <v>270</v>
      </c>
      <c r="F48" s="103">
        <f>SUM('3'!G44)</f>
        <v>0</v>
      </c>
      <c r="G48" s="103">
        <f>SUM('3'!H44)</f>
        <v>0</v>
      </c>
      <c r="H48" s="103"/>
      <c r="I48" s="216" t="e">
        <f t="shared" si="0"/>
        <v>#DIV/0!</v>
      </c>
      <c r="J48" s="210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</row>
    <row r="49" spans="1:175" s="7" customFormat="1" ht="31.5" hidden="1">
      <c r="A49" s="24" t="s">
        <v>490</v>
      </c>
      <c r="B49" s="10" t="s">
        <v>235</v>
      </c>
      <c r="C49" s="10" t="s">
        <v>238</v>
      </c>
      <c r="D49" s="10" t="s">
        <v>424</v>
      </c>
      <c r="E49" s="10" t="s">
        <v>271</v>
      </c>
      <c r="F49" s="103">
        <f>SUM('3'!G45)</f>
        <v>0</v>
      </c>
      <c r="G49" s="103">
        <f>SUM('3'!H45)</f>
        <v>0</v>
      </c>
      <c r="H49" s="103"/>
      <c r="I49" s="216" t="e">
        <f t="shared" si="0"/>
        <v>#DIV/0!</v>
      </c>
      <c r="J49" s="210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</row>
    <row r="50" spans="1:175" s="7" customFormat="1" ht="31.5" hidden="1">
      <c r="A50" s="24" t="s">
        <v>490</v>
      </c>
      <c r="B50" s="10" t="s">
        <v>235</v>
      </c>
      <c r="C50" s="10" t="s">
        <v>238</v>
      </c>
      <c r="D50" s="10" t="s">
        <v>424</v>
      </c>
      <c r="E50" s="10" t="s">
        <v>273</v>
      </c>
      <c r="F50" s="103">
        <f>SUM('3'!G46)</f>
        <v>0</v>
      </c>
      <c r="G50" s="103">
        <f>SUM('3'!H46)</f>
        <v>0</v>
      </c>
      <c r="H50" s="103"/>
      <c r="I50" s="216" t="e">
        <f t="shared" si="0"/>
        <v>#DIV/0!</v>
      </c>
      <c r="J50" s="210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</row>
    <row r="51" spans="1:175">
      <c r="A51" s="51" t="s">
        <v>99</v>
      </c>
      <c r="B51" s="8" t="s">
        <v>235</v>
      </c>
      <c r="C51" s="8" t="s">
        <v>239</v>
      </c>
      <c r="D51" s="10"/>
      <c r="E51" s="10"/>
      <c r="F51" s="186">
        <f>SUM(F52)</f>
        <v>1.8939999999999999</v>
      </c>
      <c r="G51" s="186">
        <f>SUM(G52)</f>
        <v>0</v>
      </c>
      <c r="H51" s="186">
        <v>37.1</v>
      </c>
      <c r="I51" s="216"/>
      <c r="J51" s="211"/>
    </row>
    <row r="52" spans="1:175" s="7" customFormat="1" ht="189" hidden="1">
      <c r="A52" s="24" t="s">
        <v>601</v>
      </c>
      <c r="B52" s="10" t="s">
        <v>235</v>
      </c>
      <c r="C52" s="10" t="s">
        <v>239</v>
      </c>
      <c r="D52" s="10" t="s">
        <v>481</v>
      </c>
      <c r="E52" s="10"/>
      <c r="F52" s="103">
        <f>SUM(F53)</f>
        <v>1.8939999999999999</v>
      </c>
      <c r="G52" s="103">
        <f>SUM(G53)</f>
        <v>0</v>
      </c>
      <c r="H52" s="103"/>
      <c r="I52" s="216" t="e">
        <f t="shared" si="0"/>
        <v>#DIV/0!</v>
      </c>
      <c r="J52" s="210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</row>
    <row r="53" spans="1:175" s="7" customFormat="1" ht="31.5" hidden="1">
      <c r="A53" s="24" t="s">
        <v>490</v>
      </c>
      <c r="B53" s="10" t="s">
        <v>235</v>
      </c>
      <c r="C53" s="10" t="s">
        <v>239</v>
      </c>
      <c r="D53" s="10" t="s">
        <v>481</v>
      </c>
      <c r="E53" s="10" t="s">
        <v>491</v>
      </c>
      <c r="F53" s="103">
        <f>SUM('3'!G49+'3'!G51+'3'!G53)</f>
        <v>1.8939999999999999</v>
      </c>
      <c r="G53" s="103">
        <f>SUM('3'!H49+'3'!H51+'3'!H53)</f>
        <v>0</v>
      </c>
      <c r="H53" s="103"/>
      <c r="I53" s="216" t="e">
        <f t="shared" si="0"/>
        <v>#DIV/0!</v>
      </c>
      <c r="J53" s="210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</row>
    <row r="54" spans="1:175" ht="63">
      <c r="A54" s="51" t="s">
        <v>486</v>
      </c>
      <c r="B54" s="8" t="s">
        <v>235</v>
      </c>
      <c r="C54" s="8" t="s">
        <v>487</v>
      </c>
      <c r="D54" s="10"/>
      <c r="E54" s="10"/>
      <c r="F54" s="186">
        <v>6132.1</v>
      </c>
      <c r="G54" s="186">
        <v>6132.1</v>
      </c>
      <c r="H54" s="186">
        <v>6440.7</v>
      </c>
      <c r="I54" s="216">
        <f t="shared" si="0"/>
        <v>105.03253371601897</v>
      </c>
      <c r="J54" s="211"/>
    </row>
    <row r="55" spans="1:175" s="7" customFormat="1" ht="63" hidden="1">
      <c r="A55" s="51" t="s">
        <v>486</v>
      </c>
      <c r="B55" s="8" t="s">
        <v>235</v>
      </c>
      <c r="C55" s="8" t="s">
        <v>487</v>
      </c>
      <c r="D55" s="10" t="s">
        <v>115</v>
      </c>
      <c r="E55" s="10"/>
      <c r="F55" s="103">
        <f>SUM(F56:F58)</f>
        <v>5487.16</v>
      </c>
      <c r="G55" s="103">
        <f>SUM(G56:G58)</f>
        <v>3852.84285</v>
      </c>
      <c r="H55" s="103"/>
      <c r="I55" s="216">
        <f t="shared" si="0"/>
        <v>0</v>
      </c>
      <c r="J55" s="210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</row>
    <row r="56" spans="1:175" s="7" customFormat="1" ht="63" hidden="1">
      <c r="A56" s="51" t="s">
        <v>486</v>
      </c>
      <c r="B56" s="8" t="s">
        <v>235</v>
      </c>
      <c r="C56" s="8" t="s">
        <v>487</v>
      </c>
      <c r="D56" s="10" t="s">
        <v>115</v>
      </c>
      <c r="E56" s="10" t="s">
        <v>383</v>
      </c>
      <c r="F56" s="103">
        <f>SUM('3'!G422)</f>
        <v>4869.21</v>
      </c>
      <c r="G56" s="103">
        <f>SUM('3'!H422)</f>
        <v>3687.9162299999998</v>
      </c>
      <c r="H56" s="103"/>
      <c r="I56" s="216">
        <f t="shared" si="0"/>
        <v>0</v>
      </c>
      <c r="J56" s="210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</row>
    <row r="57" spans="1:175" s="7" customFormat="1" ht="63" hidden="1">
      <c r="A57" s="51" t="s">
        <v>486</v>
      </c>
      <c r="B57" s="8" t="s">
        <v>235</v>
      </c>
      <c r="C57" s="8" t="s">
        <v>487</v>
      </c>
      <c r="D57" s="10" t="s">
        <v>115</v>
      </c>
      <c r="E57" s="10" t="s">
        <v>491</v>
      </c>
      <c r="F57" s="103">
        <f>SUM('3'!G423)</f>
        <v>617.95000000000005</v>
      </c>
      <c r="G57" s="103">
        <f>SUM('3'!H423)</f>
        <v>164.92662000000001</v>
      </c>
      <c r="H57" s="103"/>
      <c r="I57" s="216">
        <f t="shared" si="0"/>
        <v>0</v>
      </c>
      <c r="J57" s="210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</row>
    <row r="58" spans="1:175" s="7" customFormat="1" ht="63" hidden="1">
      <c r="A58" s="51" t="s">
        <v>486</v>
      </c>
      <c r="B58" s="8" t="s">
        <v>235</v>
      </c>
      <c r="C58" s="8" t="s">
        <v>487</v>
      </c>
      <c r="D58" s="10" t="s">
        <v>115</v>
      </c>
      <c r="E58" s="10" t="s">
        <v>384</v>
      </c>
      <c r="F58" s="103">
        <f>SUM('3'!G424)</f>
        <v>0</v>
      </c>
      <c r="G58" s="103">
        <f>SUM('3'!H424)</f>
        <v>0</v>
      </c>
      <c r="H58" s="103"/>
      <c r="I58" s="216" t="e">
        <f t="shared" si="0"/>
        <v>#DIV/0!</v>
      </c>
      <c r="J58" s="210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</row>
    <row r="59" spans="1:175" s="7" customFormat="1" ht="63" hidden="1">
      <c r="A59" s="51" t="s">
        <v>486</v>
      </c>
      <c r="B59" s="8" t="s">
        <v>235</v>
      </c>
      <c r="C59" s="8" t="s">
        <v>487</v>
      </c>
      <c r="D59" s="10" t="s">
        <v>116</v>
      </c>
      <c r="E59" s="10"/>
      <c r="F59" s="103">
        <f>SUM(F60)</f>
        <v>73.693060000000003</v>
      </c>
      <c r="G59" s="103">
        <f>SUM(G60)</f>
        <v>0</v>
      </c>
      <c r="H59" s="103"/>
      <c r="I59" s="216" t="e">
        <f t="shared" si="0"/>
        <v>#DIV/0!</v>
      </c>
      <c r="J59" s="210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</row>
    <row r="60" spans="1:175" s="7" customFormat="1" ht="63" hidden="1">
      <c r="A60" s="51" t="s">
        <v>486</v>
      </c>
      <c r="B60" s="8" t="s">
        <v>235</v>
      </c>
      <c r="C60" s="8" t="s">
        <v>487</v>
      </c>
      <c r="D60" s="10" t="s">
        <v>116</v>
      </c>
      <c r="E60" s="10" t="s">
        <v>491</v>
      </c>
      <c r="F60" s="103">
        <f>SUM('3'!G426)</f>
        <v>73.693060000000003</v>
      </c>
      <c r="G60" s="103">
        <f>SUM('3'!H426)</f>
        <v>0</v>
      </c>
      <c r="H60" s="103"/>
      <c r="I60" s="216" t="e">
        <f t="shared" si="0"/>
        <v>#DIV/0!</v>
      </c>
      <c r="J60" s="210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</row>
    <row r="61" spans="1:175" s="7" customFormat="1" ht="63" hidden="1">
      <c r="A61" s="51" t="s">
        <v>486</v>
      </c>
      <c r="B61" s="8" t="s">
        <v>235</v>
      </c>
      <c r="C61" s="8" t="s">
        <v>487</v>
      </c>
      <c r="D61" s="10" t="s">
        <v>465</v>
      </c>
      <c r="E61" s="10"/>
      <c r="F61" s="103">
        <f>SUM(F62:F63)</f>
        <v>218</v>
      </c>
      <c r="G61" s="103">
        <f>SUM(G62:G63)</f>
        <v>0</v>
      </c>
      <c r="H61" s="103"/>
      <c r="I61" s="216" t="e">
        <f t="shared" si="0"/>
        <v>#DIV/0!</v>
      </c>
      <c r="J61" s="210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</row>
    <row r="62" spans="1:175" s="7" customFormat="1" ht="63" hidden="1">
      <c r="A62" s="51" t="s">
        <v>486</v>
      </c>
      <c r="B62" s="8" t="s">
        <v>235</v>
      </c>
      <c r="C62" s="8" t="s">
        <v>487</v>
      </c>
      <c r="D62" s="10" t="s">
        <v>465</v>
      </c>
      <c r="E62" s="10" t="s">
        <v>383</v>
      </c>
      <c r="F62" s="103">
        <f>SUM('3'!G428)</f>
        <v>218</v>
      </c>
      <c r="G62" s="103">
        <f>SUM('3'!H428)</f>
        <v>0</v>
      </c>
      <c r="H62" s="103"/>
      <c r="I62" s="216" t="e">
        <f t="shared" si="0"/>
        <v>#DIV/0!</v>
      </c>
      <c r="J62" s="210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</row>
    <row r="63" spans="1:175" s="7" customFormat="1" ht="63" hidden="1">
      <c r="A63" s="51" t="s">
        <v>486</v>
      </c>
      <c r="B63" s="8" t="s">
        <v>235</v>
      </c>
      <c r="C63" s="8" t="s">
        <v>487</v>
      </c>
      <c r="D63" s="10" t="s">
        <v>447</v>
      </c>
      <c r="E63" s="10" t="s">
        <v>491</v>
      </c>
      <c r="F63" s="103">
        <f>SUM('3'!G429)</f>
        <v>0</v>
      </c>
      <c r="G63" s="103">
        <f>SUM('3'!H429)</f>
        <v>0</v>
      </c>
      <c r="H63" s="103"/>
      <c r="I63" s="216" t="e">
        <f t="shared" si="0"/>
        <v>#DIV/0!</v>
      </c>
      <c r="J63" s="210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</row>
    <row r="64" spans="1:175" s="7" customFormat="1" ht="63" hidden="1">
      <c r="A64" s="51" t="s">
        <v>486</v>
      </c>
      <c r="B64" s="8" t="s">
        <v>235</v>
      </c>
      <c r="C64" s="8" t="s">
        <v>487</v>
      </c>
      <c r="D64" s="10" t="s">
        <v>283</v>
      </c>
      <c r="E64" s="10"/>
      <c r="F64" s="103">
        <f>SUM(F65+F66)</f>
        <v>774</v>
      </c>
      <c r="G64" s="103">
        <f>SUM(G65+G66)</f>
        <v>575.57706999999994</v>
      </c>
      <c r="H64" s="103"/>
      <c r="I64" s="216">
        <f t="shared" si="0"/>
        <v>0</v>
      </c>
      <c r="J64" s="210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</row>
    <row r="65" spans="1:175" s="7" customFormat="1" ht="84" hidden="1" customHeight="1">
      <c r="A65" s="51" t="s">
        <v>486</v>
      </c>
      <c r="B65" s="8" t="s">
        <v>235</v>
      </c>
      <c r="C65" s="8" t="s">
        <v>487</v>
      </c>
      <c r="D65" s="10" t="s">
        <v>283</v>
      </c>
      <c r="E65" s="10" t="s">
        <v>383</v>
      </c>
      <c r="F65" s="103">
        <f>SUM('3'!G409)</f>
        <v>679.4</v>
      </c>
      <c r="G65" s="103">
        <f>SUM('3'!H409)</f>
        <v>517.55706999999995</v>
      </c>
      <c r="H65" s="103"/>
      <c r="I65" s="216">
        <f t="shared" si="0"/>
        <v>0</v>
      </c>
      <c r="J65" s="210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</row>
    <row r="66" spans="1:175" s="7" customFormat="1" ht="63" hidden="1">
      <c r="A66" s="51" t="s">
        <v>486</v>
      </c>
      <c r="B66" s="8" t="s">
        <v>235</v>
      </c>
      <c r="C66" s="8" t="s">
        <v>487</v>
      </c>
      <c r="D66" s="10" t="s">
        <v>283</v>
      </c>
      <c r="E66" s="10" t="s">
        <v>491</v>
      </c>
      <c r="F66" s="103">
        <f>SUM('3'!G410)</f>
        <v>94.6</v>
      </c>
      <c r="G66" s="103">
        <f>SUM('3'!H410)</f>
        <v>58.02</v>
      </c>
      <c r="H66" s="103"/>
      <c r="I66" s="216">
        <f t="shared" si="0"/>
        <v>0</v>
      </c>
      <c r="J66" s="210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</row>
    <row r="67" spans="1:175" s="7" customFormat="1" ht="63" hidden="1">
      <c r="A67" s="51" t="s">
        <v>486</v>
      </c>
      <c r="B67" s="8" t="s">
        <v>235</v>
      </c>
      <c r="C67" s="8" t="s">
        <v>487</v>
      </c>
      <c r="D67" s="10" t="s">
        <v>334</v>
      </c>
      <c r="E67" s="10"/>
      <c r="F67" s="103">
        <f>SUM(F68)</f>
        <v>0</v>
      </c>
      <c r="G67" s="103">
        <f>SUM(G68)</f>
        <v>0</v>
      </c>
      <c r="H67" s="103"/>
      <c r="I67" s="216" t="e">
        <f t="shared" si="0"/>
        <v>#DIV/0!</v>
      </c>
      <c r="J67" s="210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</row>
    <row r="68" spans="1:175" s="7" customFormat="1" ht="63" hidden="1">
      <c r="A68" s="51" t="s">
        <v>486</v>
      </c>
      <c r="B68" s="8" t="s">
        <v>235</v>
      </c>
      <c r="C68" s="8" t="s">
        <v>487</v>
      </c>
      <c r="D68" s="10" t="s">
        <v>334</v>
      </c>
      <c r="E68" s="10" t="s">
        <v>269</v>
      </c>
      <c r="F68" s="103">
        <f>SUM('3'!G431)</f>
        <v>0</v>
      </c>
      <c r="G68" s="103">
        <f>SUM('3'!H431)</f>
        <v>0</v>
      </c>
      <c r="H68" s="103"/>
      <c r="I68" s="216" t="e">
        <f t="shared" si="0"/>
        <v>#DIV/0!</v>
      </c>
      <c r="J68" s="210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</row>
    <row r="69" spans="1:175" s="7" customFormat="1" ht="63" hidden="1">
      <c r="A69" s="51" t="s">
        <v>486</v>
      </c>
      <c r="B69" s="8" t="s">
        <v>235</v>
      </c>
      <c r="C69" s="8" t="s">
        <v>487</v>
      </c>
      <c r="D69" s="10" t="s">
        <v>57</v>
      </c>
      <c r="E69" s="10"/>
      <c r="F69" s="103">
        <f>SUM(F70)</f>
        <v>0</v>
      </c>
      <c r="G69" s="103">
        <f>SUM(G70)</f>
        <v>0</v>
      </c>
      <c r="H69" s="103"/>
      <c r="I69" s="216" t="e">
        <f t="shared" si="0"/>
        <v>#DIV/0!</v>
      </c>
      <c r="J69" s="210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</row>
    <row r="70" spans="1:175" s="7" customFormat="1" ht="63" hidden="1">
      <c r="A70" s="51" t="s">
        <v>486</v>
      </c>
      <c r="B70" s="8" t="s">
        <v>235</v>
      </c>
      <c r="C70" s="8" t="s">
        <v>487</v>
      </c>
      <c r="D70" s="10" t="s">
        <v>57</v>
      </c>
      <c r="E70" s="10" t="s">
        <v>269</v>
      </c>
      <c r="F70" s="103">
        <f>SUM('3'!G433)</f>
        <v>0</v>
      </c>
      <c r="G70" s="103">
        <f>SUM('3'!H433)</f>
        <v>0</v>
      </c>
      <c r="H70" s="103"/>
      <c r="I70" s="216" t="e">
        <f t="shared" si="0"/>
        <v>#DIV/0!</v>
      </c>
      <c r="J70" s="210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</row>
    <row r="71" spans="1:175" s="7" customFormat="1" ht="63" hidden="1">
      <c r="A71" s="51" t="s">
        <v>486</v>
      </c>
      <c r="B71" s="8" t="s">
        <v>235</v>
      </c>
      <c r="C71" s="8" t="s">
        <v>240</v>
      </c>
      <c r="D71" s="10"/>
      <c r="E71" s="10"/>
      <c r="F71" s="103">
        <f>SUM(F72+F76+F78+F74)</f>
        <v>0</v>
      </c>
      <c r="G71" s="103">
        <f>SUM(G72+G76+G78+G74)</f>
        <v>0</v>
      </c>
      <c r="H71" s="103"/>
      <c r="I71" s="216" t="e">
        <f t="shared" si="0"/>
        <v>#DIV/0!</v>
      </c>
      <c r="J71" s="210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</row>
    <row r="72" spans="1:175" s="7" customFormat="1" ht="63" hidden="1">
      <c r="A72" s="51" t="s">
        <v>486</v>
      </c>
      <c r="B72" s="8" t="s">
        <v>235</v>
      </c>
      <c r="C72" s="8" t="s">
        <v>240</v>
      </c>
      <c r="D72" s="10" t="s">
        <v>71</v>
      </c>
      <c r="E72" s="10"/>
      <c r="F72" s="103">
        <f>SUM(F73)</f>
        <v>0</v>
      </c>
      <c r="G72" s="103">
        <f>SUM(G73)</f>
        <v>0</v>
      </c>
      <c r="H72" s="103"/>
      <c r="I72" s="216" t="e">
        <f t="shared" si="0"/>
        <v>#DIV/0!</v>
      </c>
      <c r="J72" s="210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  <c r="FO72" s="37"/>
      <c r="FP72" s="37"/>
      <c r="FQ72" s="37"/>
      <c r="FR72" s="37"/>
      <c r="FS72" s="37"/>
    </row>
    <row r="73" spans="1:175" s="7" customFormat="1" ht="63" hidden="1">
      <c r="A73" s="51" t="s">
        <v>486</v>
      </c>
      <c r="B73" s="8" t="s">
        <v>235</v>
      </c>
      <c r="C73" s="8" t="s">
        <v>240</v>
      </c>
      <c r="D73" s="10" t="s">
        <v>71</v>
      </c>
      <c r="E73" s="10" t="s">
        <v>491</v>
      </c>
      <c r="F73" s="103">
        <f>SUM('3'!G436)</f>
        <v>0</v>
      </c>
      <c r="G73" s="103">
        <f>SUM('3'!H436)</f>
        <v>0</v>
      </c>
      <c r="H73" s="103"/>
      <c r="I73" s="216" t="e">
        <f t="shared" si="0"/>
        <v>#DIV/0!</v>
      </c>
      <c r="J73" s="210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7"/>
      <c r="FP73" s="37"/>
      <c r="FQ73" s="37"/>
      <c r="FR73" s="37"/>
      <c r="FS73" s="37"/>
    </row>
    <row r="74" spans="1:175" s="7" customFormat="1" ht="63" hidden="1">
      <c r="A74" s="51" t="s">
        <v>486</v>
      </c>
      <c r="B74" s="8" t="s">
        <v>235</v>
      </c>
      <c r="C74" s="8" t="s">
        <v>240</v>
      </c>
      <c r="D74" s="10" t="s">
        <v>794</v>
      </c>
      <c r="E74" s="10"/>
      <c r="F74" s="103">
        <f>SUM(F75)</f>
        <v>0</v>
      </c>
      <c r="G74" s="103">
        <f>SUM(G75)</f>
        <v>0</v>
      </c>
      <c r="H74" s="103"/>
      <c r="I74" s="216" t="e">
        <f t="shared" si="0"/>
        <v>#DIV/0!</v>
      </c>
      <c r="J74" s="210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37"/>
      <c r="FI74" s="37"/>
      <c r="FJ74" s="37"/>
      <c r="FK74" s="37"/>
      <c r="FL74" s="37"/>
      <c r="FM74" s="37"/>
      <c r="FN74" s="37"/>
      <c r="FO74" s="37"/>
      <c r="FP74" s="37"/>
      <c r="FQ74" s="37"/>
      <c r="FR74" s="37"/>
      <c r="FS74" s="37"/>
    </row>
    <row r="75" spans="1:175" s="7" customFormat="1" ht="63" hidden="1">
      <c r="A75" s="51" t="s">
        <v>486</v>
      </c>
      <c r="B75" s="8" t="s">
        <v>235</v>
      </c>
      <c r="C75" s="8" t="s">
        <v>240</v>
      </c>
      <c r="D75" s="10" t="s">
        <v>794</v>
      </c>
      <c r="E75" s="10" t="s">
        <v>491</v>
      </c>
      <c r="F75" s="103">
        <f>SUM('3'!G60+'3'!G440)</f>
        <v>0</v>
      </c>
      <c r="G75" s="103">
        <f>SUM('3'!H60+'3'!H440)</f>
        <v>0</v>
      </c>
      <c r="H75" s="103"/>
      <c r="I75" s="216" t="e">
        <f t="shared" si="0"/>
        <v>#DIV/0!</v>
      </c>
      <c r="J75" s="210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</row>
    <row r="76" spans="1:175" s="7" customFormat="1" ht="63" hidden="1">
      <c r="A76" s="51" t="s">
        <v>486</v>
      </c>
      <c r="B76" s="8" t="s">
        <v>235</v>
      </c>
      <c r="C76" s="8" t="s">
        <v>240</v>
      </c>
      <c r="D76" s="10" t="s">
        <v>535</v>
      </c>
      <c r="E76" s="10"/>
      <c r="F76" s="103">
        <f>SUM(F77)</f>
        <v>0</v>
      </c>
      <c r="G76" s="103">
        <f>SUM(G77)</f>
        <v>0</v>
      </c>
      <c r="H76" s="103"/>
      <c r="I76" s="216" t="e">
        <f t="shared" si="0"/>
        <v>#DIV/0!</v>
      </c>
      <c r="J76" s="210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</row>
    <row r="77" spans="1:175" s="7" customFormat="1" ht="63" hidden="1">
      <c r="A77" s="51" t="s">
        <v>486</v>
      </c>
      <c r="B77" s="8" t="s">
        <v>235</v>
      </c>
      <c r="C77" s="8" t="s">
        <v>240</v>
      </c>
      <c r="D77" s="10" t="s">
        <v>535</v>
      </c>
      <c r="E77" s="10" t="s">
        <v>225</v>
      </c>
      <c r="F77" s="103">
        <f>SUM('3'!G438)</f>
        <v>0</v>
      </c>
      <c r="G77" s="103">
        <f>SUM('3'!H438)</f>
        <v>0</v>
      </c>
      <c r="H77" s="103"/>
      <c r="I77" s="216" t="e">
        <f t="shared" si="0"/>
        <v>#DIV/0!</v>
      </c>
      <c r="J77" s="210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7"/>
      <c r="FG77" s="37"/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</row>
    <row r="78" spans="1:175" s="7" customFormat="1" ht="63" hidden="1">
      <c r="A78" s="51" t="s">
        <v>486</v>
      </c>
      <c r="B78" s="8" t="s">
        <v>235</v>
      </c>
      <c r="C78" s="8" t="s">
        <v>240</v>
      </c>
      <c r="D78" s="10" t="s">
        <v>496</v>
      </c>
      <c r="E78" s="10"/>
      <c r="F78" s="103">
        <f>SUM(F79)</f>
        <v>0</v>
      </c>
      <c r="G78" s="103">
        <f>SUM(G79)</f>
        <v>0</v>
      </c>
      <c r="H78" s="103"/>
      <c r="I78" s="216" t="e">
        <f t="shared" si="0"/>
        <v>#DIV/0!</v>
      </c>
      <c r="J78" s="210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</row>
    <row r="79" spans="1:175" s="7" customFormat="1" ht="63" hidden="1">
      <c r="A79" s="51" t="s">
        <v>486</v>
      </c>
      <c r="B79" s="8" t="s">
        <v>235</v>
      </c>
      <c r="C79" s="8" t="s">
        <v>240</v>
      </c>
      <c r="D79" s="10" t="s">
        <v>496</v>
      </c>
      <c r="E79" s="10" t="s">
        <v>225</v>
      </c>
      <c r="F79" s="103"/>
      <c r="G79" s="103"/>
      <c r="H79" s="103"/>
      <c r="I79" s="216" t="e">
        <f t="shared" si="0"/>
        <v>#DIV/0!</v>
      </c>
      <c r="J79" s="210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</row>
    <row r="80" spans="1:175" s="7" customFormat="1" ht="31.5">
      <c r="A80" s="51" t="s">
        <v>385</v>
      </c>
      <c r="B80" s="8" t="s">
        <v>235</v>
      </c>
      <c r="C80" s="8" t="s">
        <v>240</v>
      </c>
      <c r="D80" s="10"/>
      <c r="E80" s="10"/>
      <c r="F80" s="186">
        <v>3495.3</v>
      </c>
      <c r="G80" s="186">
        <v>3495.3</v>
      </c>
      <c r="H80" s="103"/>
      <c r="I80" s="216">
        <f t="shared" si="0"/>
        <v>0</v>
      </c>
      <c r="J80" s="210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</row>
    <row r="81" spans="1:175">
      <c r="A81" s="51" t="s">
        <v>24</v>
      </c>
      <c r="B81" s="8" t="s">
        <v>235</v>
      </c>
      <c r="C81" s="8" t="s">
        <v>244</v>
      </c>
      <c r="D81" s="8"/>
      <c r="E81" s="8"/>
      <c r="F81" s="186">
        <v>324</v>
      </c>
      <c r="G81" s="186"/>
      <c r="H81" s="186">
        <v>5037.3999999999996</v>
      </c>
      <c r="I81" s="216"/>
      <c r="J81" s="211"/>
    </row>
    <row r="82" spans="1:175" s="7" customFormat="1" ht="63" hidden="1">
      <c r="A82" s="23" t="s">
        <v>440</v>
      </c>
      <c r="B82" s="10" t="s">
        <v>235</v>
      </c>
      <c r="C82" s="10" t="s">
        <v>244</v>
      </c>
      <c r="D82" s="10" t="s">
        <v>4</v>
      </c>
      <c r="E82" s="10"/>
      <c r="F82" s="103">
        <f>SUM(F83)</f>
        <v>1165.2374299999999</v>
      </c>
      <c r="G82" s="103">
        <f>SUM(G83)</f>
        <v>0</v>
      </c>
      <c r="H82" s="103"/>
      <c r="I82" s="216" t="e">
        <f t="shared" ref="I82:I145" si="1">SUM(H82/G82*100)</f>
        <v>#DIV/0!</v>
      </c>
      <c r="J82" s="210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7"/>
    </row>
    <row r="83" spans="1:175" s="7" customFormat="1" hidden="1">
      <c r="A83" s="24" t="s">
        <v>492</v>
      </c>
      <c r="B83" s="10" t="s">
        <v>235</v>
      </c>
      <c r="C83" s="10" t="s">
        <v>244</v>
      </c>
      <c r="D83" s="10" t="s">
        <v>4</v>
      </c>
      <c r="E83" s="10" t="s">
        <v>384</v>
      </c>
      <c r="F83" s="103">
        <f>SUM('3'!G63)</f>
        <v>1165.2374299999999</v>
      </c>
      <c r="G83" s="103">
        <f>SUM('3'!H63)</f>
        <v>0</v>
      </c>
      <c r="H83" s="103"/>
      <c r="I83" s="216" t="e">
        <f t="shared" si="1"/>
        <v>#DIV/0!</v>
      </c>
      <c r="J83" s="210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D83" s="37"/>
      <c r="FE83" s="37"/>
      <c r="FF83" s="37"/>
      <c r="FG83" s="37"/>
      <c r="FH83" s="37"/>
      <c r="FI83" s="37"/>
      <c r="FJ83" s="37"/>
      <c r="FK83" s="37"/>
      <c r="FL83" s="37"/>
      <c r="FM83" s="37"/>
      <c r="FN83" s="37"/>
      <c r="FO83" s="37"/>
      <c r="FP83" s="37"/>
      <c r="FQ83" s="37"/>
      <c r="FR83" s="37"/>
      <c r="FS83" s="37"/>
    </row>
    <row r="84" spans="1:175">
      <c r="A84" s="49" t="s">
        <v>25</v>
      </c>
      <c r="B84" s="8" t="s">
        <v>235</v>
      </c>
      <c r="C84" s="8" t="s">
        <v>360</v>
      </c>
      <c r="D84" s="8"/>
      <c r="E84" s="8"/>
      <c r="F84" s="186">
        <v>13559.2</v>
      </c>
      <c r="G84" s="186">
        <v>13559.2</v>
      </c>
      <c r="H84" s="186">
        <v>1677</v>
      </c>
      <c r="I84" s="216">
        <f t="shared" si="1"/>
        <v>12.367986311876807</v>
      </c>
      <c r="J84" s="211"/>
    </row>
    <row r="85" spans="1:175" s="7" customFormat="1" ht="173.25" hidden="1">
      <c r="A85" s="24" t="s">
        <v>810</v>
      </c>
      <c r="B85" s="10" t="s">
        <v>235</v>
      </c>
      <c r="C85" s="10" t="s">
        <v>360</v>
      </c>
      <c r="D85" s="10" t="s">
        <v>180</v>
      </c>
      <c r="E85" s="10"/>
      <c r="F85" s="103">
        <f>SUM(F86)</f>
        <v>1</v>
      </c>
      <c r="G85" s="103">
        <f>SUM(G86)</f>
        <v>0</v>
      </c>
      <c r="H85" s="103"/>
      <c r="I85" s="216" t="e">
        <f t="shared" si="1"/>
        <v>#DIV/0!</v>
      </c>
      <c r="J85" s="210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</row>
    <row r="86" spans="1:175" s="7" customFormat="1" ht="31.5" hidden="1">
      <c r="A86" s="24" t="s">
        <v>490</v>
      </c>
      <c r="B86" s="10" t="s">
        <v>235</v>
      </c>
      <c r="C86" s="10" t="s">
        <v>360</v>
      </c>
      <c r="D86" s="10" t="s">
        <v>180</v>
      </c>
      <c r="E86" s="10" t="s">
        <v>491</v>
      </c>
      <c r="F86" s="103">
        <f>SUM('3'!G68)</f>
        <v>1</v>
      </c>
      <c r="G86" s="103">
        <f>SUM('3'!H68)</f>
        <v>0</v>
      </c>
      <c r="H86" s="103"/>
      <c r="I86" s="216" t="e">
        <f t="shared" si="1"/>
        <v>#DIV/0!</v>
      </c>
      <c r="J86" s="210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</row>
    <row r="87" spans="1:175" s="7" customFormat="1" ht="189" hidden="1">
      <c r="A87" s="44" t="s">
        <v>605</v>
      </c>
      <c r="B87" s="10" t="s">
        <v>235</v>
      </c>
      <c r="C87" s="10" t="s">
        <v>360</v>
      </c>
      <c r="D87" s="10" t="s">
        <v>132</v>
      </c>
      <c r="E87" s="10"/>
      <c r="F87" s="103">
        <f>SUM(F88)</f>
        <v>230</v>
      </c>
      <c r="G87" s="103">
        <f>SUM(G88)</f>
        <v>221</v>
      </c>
      <c r="H87" s="103"/>
      <c r="I87" s="216">
        <f t="shared" si="1"/>
        <v>0</v>
      </c>
      <c r="J87" s="210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</row>
    <row r="88" spans="1:175" s="7" customFormat="1" ht="31.5" hidden="1">
      <c r="A88" s="24" t="s">
        <v>490</v>
      </c>
      <c r="B88" s="10" t="s">
        <v>235</v>
      </c>
      <c r="C88" s="10" t="s">
        <v>360</v>
      </c>
      <c r="D88" s="10" t="s">
        <v>132</v>
      </c>
      <c r="E88" s="10" t="s">
        <v>491</v>
      </c>
      <c r="F88" s="103">
        <f>SUM('3'!G70+'3'!G445)</f>
        <v>230</v>
      </c>
      <c r="G88" s="103">
        <f>SUM('3'!H70+'3'!H445)</f>
        <v>221</v>
      </c>
      <c r="H88" s="103"/>
      <c r="I88" s="216">
        <f t="shared" si="1"/>
        <v>0</v>
      </c>
      <c r="J88" s="210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</row>
    <row r="89" spans="1:175" s="7" customFormat="1" ht="141.75" hidden="1">
      <c r="A89" s="23" t="s">
        <v>603</v>
      </c>
      <c r="B89" s="10" t="s">
        <v>235</v>
      </c>
      <c r="C89" s="10" t="s">
        <v>360</v>
      </c>
      <c r="D89" s="10" t="s">
        <v>510</v>
      </c>
      <c r="E89" s="10"/>
      <c r="F89" s="103">
        <f>SUM(F90)</f>
        <v>49</v>
      </c>
      <c r="G89" s="103">
        <f>SUM(G90)</f>
        <v>0</v>
      </c>
      <c r="H89" s="103"/>
      <c r="I89" s="216" t="e">
        <f t="shared" si="1"/>
        <v>#DIV/0!</v>
      </c>
      <c r="J89" s="210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</row>
    <row r="90" spans="1:175" s="7" customFormat="1" ht="47.25" hidden="1">
      <c r="A90" s="24" t="s">
        <v>272</v>
      </c>
      <c r="B90" s="10" t="s">
        <v>235</v>
      </c>
      <c r="C90" s="10" t="s">
        <v>360</v>
      </c>
      <c r="D90" s="10" t="s">
        <v>510</v>
      </c>
      <c r="E90" s="10" t="s">
        <v>491</v>
      </c>
      <c r="F90" s="103">
        <f>SUM('3'!G66)</f>
        <v>49</v>
      </c>
      <c r="G90" s="103">
        <f>SUM('3'!H66)</f>
        <v>0</v>
      </c>
      <c r="H90" s="103"/>
      <c r="I90" s="216" t="e">
        <f t="shared" si="1"/>
        <v>#DIV/0!</v>
      </c>
      <c r="J90" s="210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</row>
    <row r="91" spans="1:175" s="7" customFormat="1" ht="157.5" hidden="1">
      <c r="A91" s="23" t="s">
        <v>606</v>
      </c>
      <c r="B91" s="10" t="s">
        <v>235</v>
      </c>
      <c r="C91" s="10" t="s">
        <v>360</v>
      </c>
      <c r="D91" s="61" t="s">
        <v>134</v>
      </c>
      <c r="E91" s="10"/>
      <c r="F91" s="103">
        <f>SUM(F92:F93)</f>
        <v>539</v>
      </c>
      <c r="G91" s="103">
        <f>SUM(G92:G93)</f>
        <v>397.40665999999999</v>
      </c>
      <c r="H91" s="103"/>
      <c r="I91" s="216">
        <f t="shared" si="1"/>
        <v>0</v>
      </c>
      <c r="J91" s="210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</row>
    <row r="92" spans="1:175" s="7" customFormat="1" ht="78.75" hidden="1">
      <c r="A92" s="24" t="s">
        <v>489</v>
      </c>
      <c r="B92" s="10" t="s">
        <v>235</v>
      </c>
      <c r="C92" s="10" t="s">
        <v>360</v>
      </c>
      <c r="D92" s="61" t="s">
        <v>134</v>
      </c>
      <c r="E92" s="10" t="s">
        <v>383</v>
      </c>
      <c r="F92" s="103">
        <f>SUM('3'!G80)</f>
        <v>503</v>
      </c>
      <c r="G92" s="103">
        <f>SUM('3'!H80)</f>
        <v>373.23165999999998</v>
      </c>
      <c r="H92" s="103"/>
      <c r="I92" s="216">
        <f t="shared" si="1"/>
        <v>0</v>
      </c>
      <c r="J92" s="210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</row>
    <row r="93" spans="1:175" s="7" customFormat="1" ht="31.5" hidden="1">
      <c r="A93" s="24" t="s">
        <v>490</v>
      </c>
      <c r="B93" s="10" t="s">
        <v>235</v>
      </c>
      <c r="C93" s="10" t="s">
        <v>360</v>
      </c>
      <c r="D93" s="61" t="s">
        <v>134</v>
      </c>
      <c r="E93" s="10" t="s">
        <v>491</v>
      </c>
      <c r="F93" s="103">
        <f>SUM('3'!G81)</f>
        <v>36</v>
      </c>
      <c r="G93" s="103">
        <f>SUM('3'!H81)</f>
        <v>24.175000000000001</v>
      </c>
      <c r="H93" s="103"/>
      <c r="I93" s="216">
        <f t="shared" si="1"/>
        <v>0</v>
      </c>
      <c r="J93" s="210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</row>
    <row r="94" spans="1:175" s="7" customFormat="1" ht="157.5" hidden="1">
      <c r="A94" s="24" t="s">
        <v>607</v>
      </c>
      <c r="B94" s="10" t="s">
        <v>235</v>
      </c>
      <c r="C94" s="10" t="s">
        <v>360</v>
      </c>
      <c r="D94" s="61" t="s">
        <v>435</v>
      </c>
      <c r="E94" s="10"/>
      <c r="F94" s="103">
        <f>SUM(F95+F96)</f>
        <v>10</v>
      </c>
      <c r="G94" s="103">
        <f>SUM(G95+G96)</f>
        <v>10</v>
      </c>
      <c r="H94" s="103"/>
      <c r="I94" s="216">
        <f t="shared" si="1"/>
        <v>0</v>
      </c>
      <c r="J94" s="210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</row>
    <row r="95" spans="1:175" s="7" customFormat="1" ht="31.5" hidden="1">
      <c r="A95" s="23" t="s">
        <v>274</v>
      </c>
      <c r="B95" s="10" t="s">
        <v>235</v>
      </c>
      <c r="C95" s="10" t="s">
        <v>360</v>
      </c>
      <c r="D95" s="61" t="s">
        <v>435</v>
      </c>
      <c r="E95" s="10" t="s">
        <v>491</v>
      </c>
      <c r="F95" s="103">
        <f>SUM('3'!G83)</f>
        <v>10</v>
      </c>
      <c r="G95" s="103">
        <f>SUM('3'!H83)</f>
        <v>10</v>
      </c>
      <c r="H95" s="103"/>
      <c r="I95" s="216">
        <f t="shared" si="1"/>
        <v>0</v>
      </c>
      <c r="J95" s="210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</row>
    <row r="96" spans="1:175" s="7" customFormat="1" hidden="1">
      <c r="A96" s="23" t="s">
        <v>544</v>
      </c>
      <c r="B96" s="10" t="s">
        <v>235</v>
      </c>
      <c r="C96" s="10" t="s">
        <v>360</v>
      </c>
      <c r="D96" s="61" t="s">
        <v>435</v>
      </c>
      <c r="E96" s="10" t="s">
        <v>225</v>
      </c>
      <c r="F96" s="103">
        <f>SUM('3'!G84+'3'!G443)</f>
        <v>0</v>
      </c>
      <c r="G96" s="103">
        <f>SUM('3'!H84+'3'!H443)</f>
        <v>0</v>
      </c>
      <c r="H96" s="103"/>
      <c r="I96" s="216" t="e">
        <f t="shared" si="1"/>
        <v>#DIV/0!</v>
      </c>
      <c r="J96" s="210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</row>
    <row r="97" spans="1:175" s="7" customFormat="1" ht="173.25" hidden="1">
      <c r="A97" s="46" t="s">
        <v>608</v>
      </c>
      <c r="B97" s="10" t="s">
        <v>235</v>
      </c>
      <c r="C97" s="10" t="s">
        <v>360</v>
      </c>
      <c r="D97" s="10" t="s">
        <v>443</v>
      </c>
      <c r="E97" s="10"/>
      <c r="F97" s="103">
        <f>SUM(F98)</f>
        <v>30</v>
      </c>
      <c r="G97" s="103">
        <f>SUM(G98)</f>
        <v>0</v>
      </c>
      <c r="H97" s="103"/>
      <c r="I97" s="216" t="e">
        <f t="shared" si="1"/>
        <v>#DIV/0!</v>
      </c>
      <c r="J97" s="210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</row>
    <row r="98" spans="1:175" s="7" customFormat="1" ht="31.5" hidden="1">
      <c r="A98" s="23" t="s">
        <v>494</v>
      </c>
      <c r="B98" s="10" t="s">
        <v>235</v>
      </c>
      <c r="C98" s="10" t="s">
        <v>360</v>
      </c>
      <c r="D98" s="10" t="s">
        <v>443</v>
      </c>
      <c r="E98" s="10" t="s">
        <v>491</v>
      </c>
      <c r="F98" s="103">
        <f>SUM('3'!G86+'3'!G629)</f>
        <v>30</v>
      </c>
      <c r="G98" s="103">
        <f>SUM('3'!H86+'3'!H629)</f>
        <v>0</v>
      </c>
      <c r="H98" s="103"/>
      <c r="I98" s="216" t="e">
        <f t="shared" si="1"/>
        <v>#DIV/0!</v>
      </c>
      <c r="J98" s="210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D98" s="37"/>
      <c r="FE98" s="37"/>
      <c r="FF98" s="37"/>
      <c r="FG98" s="37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</row>
    <row r="99" spans="1:175" s="7" customFormat="1" ht="267.75" hidden="1">
      <c r="A99" s="23" t="s">
        <v>609</v>
      </c>
      <c r="B99" s="10" t="s">
        <v>235</v>
      </c>
      <c r="C99" s="10" t="s">
        <v>360</v>
      </c>
      <c r="D99" s="10" t="s">
        <v>182</v>
      </c>
      <c r="E99" s="10"/>
      <c r="F99" s="103">
        <f>SUM(F100)</f>
        <v>0</v>
      </c>
      <c r="G99" s="103">
        <f>SUM(G100)</f>
        <v>0</v>
      </c>
      <c r="H99" s="103"/>
      <c r="I99" s="216" t="e">
        <f t="shared" si="1"/>
        <v>#DIV/0!</v>
      </c>
      <c r="J99" s="210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</row>
    <row r="100" spans="1:175" s="7" customFormat="1" ht="31.5" hidden="1">
      <c r="A100" s="23" t="s">
        <v>147</v>
      </c>
      <c r="B100" s="10" t="s">
        <v>235</v>
      </c>
      <c r="C100" s="10" t="s">
        <v>360</v>
      </c>
      <c r="D100" s="10" t="s">
        <v>182</v>
      </c>
      <c r="E100" s="10" t="s">
        <v>491</v>
      </c>
      <c r="F100" s="103">
        <f>SUM('3'!G88+'3'!G34+'3'!G631)</f>
        <v>0</v>
      </c>
      <c r="G100" s="103">
        <f>SUM('3'!H88+'3'!H34+'3'!H631)</f>
        <v>0</v>
      </c>
      <c r="H100" s="103"/>
      <c r="I100" s="216" t="e">
        <f t="shared" si="1"/>
        <v>#DIV/0!</v>
      </c>
      <c r="J100" s="210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</row>
    <row r="101" spans="1:175" s="7" customFormat="1" ht="204.75" hidden="1">
      <c r="A101" s="24" t="s">
        <v>610</v>
      </c>
      <c r="B101" s="10" t="s">
        <v>235</v>
      </c>
      <c r="C101" s="10" t="s">
        <v>360</v>
      </c>
      <c r="D101" s="10" t="s">
        <v>178</v>
      </c>
      <c r="E101" s="10"/>
      <c r="F101" s="103">
        <f>SUM(F102:F103)</f>
        <v>51</v>
      </c>
      <c r="G101" s="103">
        <f>SUM(G102:G103)</f>
        <v>0</v>
      </c>
      <c r="H101" s="103"/>
      <c r="I101" s="216" t="e">
        <f t="shared" si="1"/>
        <v>#DIV/0!</v>
      </c>
      <c r="J101" s="210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</row>
    <row r="102" spans="1:175" s="7" customFormat="1" ht="78.75" hidden="1">
      <c r="A102" s="24" t="s">
        <v>489</v>
      </c>
      <c r="B102" s="10" t="s">
        <v>235</v>
      </c>
      <c r="C102" s="10" t="s">
        <v>360</v>
      </c>
      <c r="D102" s="10" t="s">
        <v>178</v>
      </c>
      <c r="E102" s="10" t="s">
        <v>383</v>
      </c>
      <c r="F102" s="103">
        <f>SUM('3'!G90)</f>
        <v>50</v>
      </c>
      <c r="G102" s="103">
        <f>SUM('3'!H90)</f>
        <v>0</v>
      </c>
      <c r="H102" s="103"/>
      <c r="I102" s="216" t="e">
        <f t="shared" si="1"/>
        <v>#DIV/0!</v>
      </c>
      <c r="J102" s="210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</row>
    <row r="103" spans="1:175" s="7" customFormat="1" ht="31.5" hidden="1">
      <c r="A103" s="24" t="s">
        <v>490</v>
      </c>
      <c r="B103" s="10" t="s">
        <v>235</v>
      </c>
      <c r="C103" s="10" t="s">
        <v>360</v>
      </c>
      <c r="D103" s="10" t="s">
        <v>178</v>
      </c>
      <c r="E103" s="10" t="s">
        <v>491</v>
      </c>
      <c r="F103" s="103">
        <f>SUM('3'!G91)</f>
        <v>1</v>
      </c>
      <c r="G103" s="103">
        <f>SUM('3'!H91)</f>
        <v>0</v>
      </c>
      <c r="H103" s="103"/>
      <c r="I103" s="216" t="e">
        <f t="shared" si="1"/>
        <v>#DIV/0!</v>
      </c>
      <c r="J103" s="210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</row>
    <row r="104" spans="1:175" s="7" customFormat="1" ht="220.5" hidden="1">
      <c r="A104" s="24" t="s">
        <v>611</v>
      </c>
      <c r="B104" s="10" t="s">
        <v>235</v>
      </c>
      <c r="C104" s="10" t="s">
        <v>360</v>
      </c>
      <c r="D104" s="10" t="s">
        <v>322</v>
      </c>
      <c r="E104" s="10"/>
      <c r="F104" s="103">
        <f>SUM(F105)</f>
        <v>1</v>
      </c>
      <c r="G104" s="103">
        <f>SUM(G105)</f>
        <v>0</v>
      </c>
      <c r="H104" s="103"/>
      <c r="I104" s="216" t="e">
        <f t="shared" si="1"/>
        <v>#DIV/0!</v>
      </c>
      <c r="J104" s="210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  <c r="EV104" s="37"/>
      <c r="EW104" s="37"/>
      <c r="EX104" s="37"/>
      <c r="EY104" s="37"/>
      <c r="EZ104" s="37"/>
      <c r="FA104" s="37"/>
      <c r="FB104" s="37"/>
      <c r="FC104" s="37"/>
      <c r="FD104" s="37"/>
      <c r="FE104" s="37"/>
      <c r="FF104" s="37"/>
      <c r="FG104" s="37"/>
      <c r="FH104" s="37"/>
      <c r="FI104" s="37"/>
      <c r="FJ104" s="37"/>
      <c r="FK104" s="37"/>
      <c r="FL104" s="37"/>
      <c r="FM104" s="37"/>
      <c r="FN104" s="37"/>
      <c r="FO104" s="37"/>
      <c r="FP104" s="37"/>
      <c r="FQ104" s="37"/>
      <c r="FR104" s="37"/>
      <c r="FS104" s="37"/>
    </row>
    <row r="105" spans="1:175" s="7" customFormat="1" ht="31.5" hidden="1">
      <c r="A105" s="24" t="s">
        <v>490</v>
      </c>
      <c r="B105" s="10" t="s">
        <v>235</v>
      </c>
      <c r="C105" s="10" t="s">
        <v>360</v>
      </c>
      <c r="D105" s="10" t="s">
        <v>322</v>
      </c>
      <c r="E105" s="10" t="s">
        <v>491</v>
      </c>
      <c r="F105" s="103">
        <f>SUM('3'!G93)</f>
        <v>1</v>
      </c>
      <c r="G105" s="103">
        <f>SUM('3'!H93)</f>
        <v>0</v>
      </c>
      <c r="H105" s="103"/>
      <c r="I105" s="216" t="e">
        <f t="shared" si="1"/>
        <v>#DIV/0!</v>
      </c>
      <c r="J105" s="210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  <c r="EV105" s="37"/>
      <c r="EW105" s="37"/>
      <c r="EX105" s="37"/>
      <c r="EY105" s="37"/>
      <c r="EZ105" s="37"/>
      <c r="FA105" s="37"/>
      <c r="FB105" s="37"/>
      <c r="FC105" s="37"/>
      <c r="FD105" s="37"/>
      <c r="FE105" s="37"/>
      <c r="FF105" s="37"/>
      <c r="FG105" s="37"/>
      <c r="FH105" s="37"/>
      <c r="FI105" s="37"/>
      <c r="FJ105" s="37"/>
      <c r="FK105" s="37"/>
      <c r="FL105" s="37"/>
      <c r="FM105" s="37"/>
      <c r="FN105" s="37"/>
      <c r="FO105" s="37"/>
      <c r="FP105" s="37"/>
      <c r="FQ105" s="37"/>
      <c r="FR105" s="37"/>
      <c r="FS105" s="37"/>
    </row>
    <row r="106" spans="1:175" s="7" customFormat="1" ht="189" hidden="1">
      <c r="A106" s="24" t="s">
        <v>599</v>
      </c>
      <c r="B106" s="10" t="s">
        <v>235</v>
      </c>
      <c r="C106" s="10" t="s">
        <v>360</v>
      </c>
      <c r="D106" s="10" t="s">
        <v>317</v>
      </c>
      <c r="E106" s="10"/>
      <c r="F106" s="103">
        <f>SUM(F107:F109)</f>
        <v>400.29445999999996</v>
      </c>
      <c r="G106" s="103">
        <f>SUM(G107:G109)</f>
        <v>399.39659999999998</v>
      </c>
      <c r="H106" s="103"/>
      <c r="I106" s="216">
        <f t="shared" si="1"/>
        <v>0</v>
      </c>
      <c r="J106" s="210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7"/>
      <c r="EV106" s="37"/>
      <c r="EW106" s="37"/>
      <c r="EX106" s="37"/>
      <c r="EY106" s="37"/>
      <c r="EZ106" s="37"/>
      <c r="FA106" s="37"/>
      <c r="FB106" s="37"/>
      <c r="FC106" s="37"/>
      <c r="FD106" s="37"/>
      <c r="FE106" s="37"/>
      <c r="FF106" s="37"/>
      <c r="FG106" s="37"/>
      <c r="FH106" s="37"/>
      <c r="FI106" s="37"/>
      <c r="FJ106" s="37"/>
      <c r="FK106" s="37"/>
      <c r="FL106" s="37"/>
      <c r="FM106" s="37"/>
      <c r="FN106" s="37"/>
      <c r="FO106" s="37"/>
      <c r="FP106" s="37"/>
      <c r="FQ106" s="37"/>
      <c r="FR106" s="37"/>
      <c r="FS106" s="37"/>
    </row>
    <row r="107" spans="1:175" s="7" customFormat="1" ht="78.75" hidden="1">
      <c r="A107" s="24" t="s">
        <v>489</v>
      </c>
      <c r="B107" s="10" t="s">
        <v>235</v>
      </c>
      <c r="C107" s="10" t="s">
        <v>360</v>
      </c>
      <c r="D107" s="10" t="s">
        <v>317</v>
      </c>
      <c r="E107" s="10" t="s">
        <v>383</v>
      </c>
      <c r="F107" s="103">
        <f>SUM('3'!G97)</f>
        <v>0</v>
      </c>
      <c r="G107" s="103">
        <f>SUM('3'!H97)</f>
        <v>0</v>
      </c>
      <c r="H107" s="103"/>
      <c r="I107" s="216" t="e">
        <f t="shared" si="1"/>
        <v>#DIV/0!</v>
      </c>
      <c r="J107" s="210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</row>
    <row r="108" spans="1:175" s="7" customFormat="1" ht="31.5" hidden="1">
      <c r="A108" s="24" t="s">
        <v>494</v>
      </c>
      <c r="B108" s="10" t="s">
        <v>235</v>
      </c>
      <c r="C108" s="10" t="s">
        <v>360</v>
      </c>
      <c r="D108" s="10" t="s">
        <v>317</v>
      </c>
      <c r="E108" s="10" t="s">
        <v>491</v>
      </c>
      <c r="F108" s="103">
        <f>SUM('3'!G98)</f>
        <v>366.18385999999998</v>
      </c>
      <c r="G108" s="103">
        <f>SUM('3'!H98)</f>
        <v>365.286</v>
      </c>
      <c r="H108" s="103"/>
      <c r="I108" s="216">
        <f t="shared" si="1"/>
        <v>0</v>
      </c>
      <c r="J108" s="210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</row>
    <row r="109" spans="1:175" s="7" customFormat="1" ht="31.5" hidden="1">
      <c r="A109" s="24" t="s">
        <v>493</v>
      </c>
      <c r="B109" s="10" t="s">
        <v>235</v>
      </c>
      <c r="C109" s="10" t="s">
        <v>360</v>
      </c>
      <c r="D109" s="10" t="s">
        <v>317</v>
      </c>
      <c r="E109" s="10" t="s">
        <v>268</v>
      </c>
      <c r="F109" s="103">
        <f>SUM('3'!G99)</f>
        <v>34.110599999999998</v>
      </c>
      <c r="G109" s="103">
        <f>SUM('3'!H99)</f>
        <v>34.110599999999998</v>
      </c>
      <c r="H109" s="103"/>
      <c r="I109" s="216">
        <f t="shared" si="1"/>
        <v>0</v>
      </c>
      <c r="J109" s="210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7"/>
      <c r="EV109" s="37"/>
      <c r="EW109" s="37"/>
      <c r="EX109" s="37"/>
      <c r="EY109" s="37"/>
      <c r="EZ109" s="37"/>
      <c r="FA109" s="37"/>
      <c r="FB109" s="37"/>
      <c r="FC109" s="37"/>
      <c r="FD109" s="37"/>
      <c r="FE109" s="37"/>
      <c r="FF109" s="37"/>
      <c r="FG109" s="37"/>
      <c r="FH109" s="37"/>
      <c r="FI109" s="37"/>
      <c r="FJ109" s="37"/>
      <c r="FK109" s="37"/>
      <c r="FL109" s="37"/>
      <c r="FM109" s="37"/>
      <c r="FN109" s="37"/>
      <c r="FO109" s="37"/>
      <c r="FP109" s="37"/>
      <c r="FQ109" s="37"/>
      <c r="FR109" s="37"/>
      <c r="FS109" s="37"/>
    </row>
    <row r="110" spans="1:175" s="7" customFormat="1" hidden="1">
      <c r="A110" s="24"/>
      <c r="B110" s="10"/>
      <c r="C110" s="10"/>
      <c r="D110" s="10"/>
      <c r="E110" s="10"/>
      <c r="F110" s="103">
        <f>SUM(F111+F126)</f>
        <v>0</v>
      </c>
      <c r="G110" s="103">
        <f>SUM(G111+G126)</f>
        <v>0</v>
      </c>
      <c r="H110" s="103"/>
      <c r="I110" s="216" t="e">
        <f t="shared" si="1"/>
        <v>#DIV/0!</v>
      </c>
      <c r="J110" s="210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7"/>
      <c r="EV110" s="37"/>
      <c r="EW110" s="37"/>
      <c r="EX110" s="37"/>
      <c r="EY110" s="37"/>
      <c r="EZ110" s="37"/>
      <c r="FA110" s="37"/>
      <c r="FB110" s="37"/>
      <c r="FC110" s="37"/>
      <c r="FD110" s="37"/>
      <c r="FE110" s="37"/>
      <c r="FF110" s="37"/>
      <c r="FG110" s="37"/>
      <c r="FH110" s="37"/>
      <c r="FI110" s="37"/>
      <c r="FJ110" s="37"/>
      <c r="FK110" s="37"/>
      <c r="FL110" s="37"/>
      <c r="FM110" s="37"/>
      <c r="FN110" s="37"/>
      <c r="FO110" s="37"/>
      <c r="FP110" s="37"/>
      <c r="FQ110" s="37"/>
      <c r="FR110" s="37"/>
      <c r="FS110" s="37"/>
    </row>
    <row r="111" spans="1:175" s="7" customFormat="1" ht="31.5" hidden="1">
      <c r="A111" s="23" t="s">
        <v>96</v>
      </c>
      <c r="B111" s="10" t="s">
        <v>235</v>
      </c>
      <c r="C111" s="10" t="s">
        <v>360</v>
      </c>
      <c r="D111" s="10" t="s">
        <v>388</v>
      </c>
      <c r="E111" s="10"/>
      <c r="F111" s="103">
        <f>SUM(F112)</f>
        <v>0</v>
      </c>
      <c r="G111" s="103">
        <f>SUM(G112)</f>
        <v>0</v>
      </c>
      <c r="H111" s="103"/>
      <c r="I111" s="216" t="e">
        <f t="shared" si="1"/>
        <v>#DIV/0!</v>
      </c>
      <c r="J111" s="210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  <c r="FD111" s="37"/>
      <c r="FE111" s="37"/>
      <c r="FF111" s="37"/>
      <c r="FG111" s="37"/>
      <c r="FH111" s="37"/>
      <c r="FI111" s="37"/>
      <c r="FJ111" s="37"/>
      <c r="FK111" s="37"/>
      <c r="FL111" s="37"/>
      <c r="FM111" s="37"/>
      <c r="FN111" s="37"/>
      <c r="FO111" s="37"/>
      <c r="FP111" s="37"/>
      <c r="FQ111" s="37"/>
      <c r="FR111" s="37"/>
      <c r="FS111" s="37"/>
    </row>
    <row r="112" spans="1:175" s="7" customFormat="1" ht="31.5" hidden="1">
      <c r="A112" s="24" t="s">
        <v>494</v>
      </c>
      <c r="B112" s="10" t="s">
        <v>235</v>
      </c>
      <c r="C112" s="10" t="s">
        <v>360</v>
      </c>
      <c r="D112" s="10" t="s">
        <v>388</v>
      </c>
      <c r="E112" s="10" t="s">
        <v>491</v>
      </c>
      <c r="F112" s="103">
        <f>SUM('3'!G101)</f>
        <v>0</v>
      </c>
      <c r="G112" s="103">
        <f>SUM('3'!H101)</f>
        <v>0</v>
      </c>
      <c r="H112" s="103"/>
      <c r="I112" s="216" t="e">
        <f t="shared" si="1"/>
        <v>#DIV/0!</v>
      </c>
      <c r="J112" s="210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7"/>
      <c r="EP112" s="37"/>
      <c r="EQ112" s="37"/>
      <c r="ER112" s="37"/>
      <c r="ES112" s="37"/>
      <c r="ET112" s="37"/>
      <c r="EU112" s="37"/>
      <c r="EV112" s="37"/>
      <c r="EW112" s="37"/>
      <c r="EX112" s="37"/>
      <c r="EY112" s="37"/>
      <c r="EZ112" s="37"/>
      <c r="FA112" s="37"/>
      <c r="FB112" s="37"/>
      <c r="FC112" s="37"/>
      <c r="FD112" s="37"/>
      <c r="FE112" s="37"/>
      <c r="FF112" s="37"/>
      <c r="FG112" s="37"/>
      <c r="FH112" s="37"/>
      <c r="FI112" s="37"/>
      <c r="FJ112" s="37"/>
      <c r="FK112" s="37"/>
      <c r="FL112" s="37"/>
      <c r="FM112" s="37"/>
      <c r="FN112" s="37"/>
      <c r="FO112" s="37"/>
      <c r="FP112" s="37"/>
      <c r="FQ112" s="37"/>
      <c r="FR112" s="37"/>
      <c r="FS112" s="37"/>
    </row>
    <row r="113" spans="1:175" s="7" customFormat="1" ht="78.75" hidden="1">
      <c r="A113" s="23" t="s">
        <v>390</v>
      </c>
      <c r="B113" s="10" t="s">
        <v>235</v>
      </c>
      <c r="C113" s="10" t="s">
        <v>360</v>
      </c>
      <c r="D113" s="10" t="s">
        <v>391</v>
      </c>
      <c r="E113" s="10"/>
      <c r="F113" s="103">
        <f>SUM(F115+F114)</f>
        <v>692.51599999999996</v>
      </c>
      <c r="G113" s="103">
        <f>SUM(G115+G114)</f>
        <v>488.85599999999999</v>
      </c>
      <c r="H113" s="103"/>
      <c r="I113" s="216">
        <f t="shared" si="1"/>
        <v>0</v>
      </c>
      <c r="J113" s="210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7"/>
      <c r="ET113" s="37"/>
      <c r="EU113" s="37"/>
      <c r="EV113" s="37"/>
      <c r="EW113" s="37"/>
      <c r="EX113" s="37"/>
      <c r="EY113" s="37"/>
      <c r="EZ113" s="37"/>
      <c r="FA113" s="37"/>
      <c r="FB113" s="37"/>
      <c r="FC113" s="37"/>
      <c r="FD113" s="37"/>
      <c r="FE113" s="37"/>
      <c r="FF113" s="37"/>
      <c r="FG113" s="37"/>
      <c r="FH113" s="37"/>
      <c r="FI113" s="37"/>
      <c r="FJ113" s="37"/>
      <c r="FK113" s="37"/>
      <c r="FL113" s="37"/>
      <c r="FM113" s="37"/>
      <c r="FN113" s="37"/>
      <c r="FO113" s="37"/>
      <c r="FP113" s="37"/>
      <c r="FQ113" s="37"/>
      <c r="FR113" s="37"/>
      <c r="FS113" s="37"/>
    </row>
    <row r="114" spans="1:175" s="7" customFormat="1" ht="31.5" hidden="1">
      <c r="A114" s="24" t="s">
        <v>490</v>
      </c>
      <c r="B114" s="10" t="s">
        <v>235</v>
      </c>
      <c r="C114" s="10" t="s">
        <v>360</v>
      </c>
      <c r="D114" s="10" t="s">
        <v>391</v>
      </c>
      <c r="E114" s="10" t="s">
        <v>491</v>
      </c>
      <c r="F114" s="103">
        <f>SUM('3'!G103)</f>
        <v>692.51599999999996</v>
      </c>
      <c r="G114" s="103">
        <f>SUM('3'!H103)</f>
        <v>488.85599999999999</v>
      </c>
      <c r="H114" s="103"/>
      <c r="I114" s="216">
        <f t="shared" si="1"/>
        <v>0</v>
      </c>
      <c r="J114" s="210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D114" s="37"/>
      <c r="FE114" s="37"/>
      <c r="FF114" s="37"/>
      <c r="FG114" s="37"/>
      <c r="FH114" s="37"/>
      <c r="FI114" s="37"/>
      <c r="FJ114" s="37"/>
      <c r="FK114" s="37"/>
      <c r="FL114" s="37"/>
      <c r="FM114" s="37"/>
      <c r="FN114" s="37"/>
      <c r="FO114" s="37"/>
      <c r="FP114" s="37"/>
      <c r="FQ114" s="37"/>
      <c r="FR114" s="37"/>
      <c r="FS114" s="37"/>
    </row>
    <row r="115" spans="1:175" s="7" customFormat="1" hidden="1">
      <c r="A115" s="23" t="s">
        <v>492</v>
      </c>
      <c r="B115" s="10" t="s">
        <v>235</v>
      </c>
      <c r="C115" s="10" t="s">
        <v>360</v>
      </c>
      <c r="D115" s="10" t="s">
        <v>391</v>
      </c>
      <c r="E115" s="10" t="s">
        <v>384</v>
      </c>
      <c r="F115" s="103">
        <f>SUM('3'!G104)</f>
        <v>0</v>
      </c>
      <c r="G115" s="103">
        <f>SUM('3'!H104)</f>
        <v>0</v>
      </c>
      <c r="H115" s="103"/>
      <c r="I115" s="216" t="e">
        <f t="shared" si="1"/>
        <v>#DIV/0!</v>
      </c>
      <c r="J115" s="210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  <c r="EU115" s="37"/>
      <c r="EV115" s="37"/>
      <c r="EW115" s="37"/>
      <c r="EX115" s="37"/>
      <c r="EY115" s="37"/>
      <c r="EZ115" s="37"/>
      <c r="FA115" s="37"/>
      <c r="FB115" s="37"/>
      <c r="FC115" s="37"/>
      <c r="FD115" s="37"/>
      <c r="FE115" s="37"/>
      <c r="FF115" s="37"/>
      <c r="FG115" s="37"/>
      <c r="FH115" s="37"/>
      <c r="FI115" s="37"/>
      <c r="FJ115" s="37"/>
      <c r="FK115" s="37"/>
      <c r="FL115" s="37"/>
      <c r="FM115" s="37"/>
      <c r="FN115" s="37"/>
      <c r="FO115" s="37"/>
      <c r="FP115" s="37"/>
      <c r="FQ115" s="37"/>
      <c r="FR115" s="37"/>
      <c r="FS115" s="37"/>
    </row>
    <row r="116" spans="1:175" s="7" customFormat="1" ht="78.75" hidden="1">
      <c r="A116" s="23" t="s">
        <v>883</v>
      </c>
      <c r="B116" s="10" t="s">
        <v>235</v>
      </c>
      <c r="C116" s="10" t="s">
        <v>360</v>
      </c>
      <c r="D116" s="10" t="s">
        <v>882</v>
      </c>
      <c r="E116" s="10"/>
      <c r="F116" s="103">
        <f>SUM(F117)</f>
        <v>413.73685999999998</v>
      </c>
      <c r="G116" s="103">
        <f>SUM(G117)</f>
        <v>413.73685999999998</v>
      </c>
      <c r="H116" s="103"/>
      <c r="I116" s="216">
        <f t="shared" si="1"/>
        <v>0</v>
      </c>
      <c r="J116" s="210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D116" s="37"/>
      <c r="FE116" s="37"/>
      <c r="FF116" s="37"/>
      <c r="FG116" s="37"/>
      <c r="FH116" s="37"/>
      <c r="FI116" s="37"/>
      <c r="FJ116" s="37"/>
      <c r="FK116" s="37"/>
      <c r="FL116" s="37"/>
      <c r="FM116" s="37"/>
      <c r="FN116" s="37"/>
      <c r="FO116" s="37"/>
      <c r="FP116" s="37"/>
      <c r="FQ116" s="37"/>
      <c r="FR116" s="37"/>
      <c r="FS116" s="37"/>
    </row>
    <row r="117" spans="1:175" s="7" customFormat="1" ht="31.5" hidden="1">
      <c r="A117" s="23" t="s">
        <v>494</v>
      </c>
      <c r="B117" s="10" t="s">
        <v>235</v>
      </c>
      <c r="C117" s="10" t="s">
        <v>360</v>
      </c>
      <c r="D117" s="10" t="s">
        <v>882</v>
      </c>
      <c r="E117" s="10" t="s">
        <v>491</v>
      </c>
      <c r="F117" s="103">
        <f>SUM('3'!G108)</f>
        <v>413.73685999999998</v>
      </c>
      <c r="G117" s="103">
        <f>SUM('3'!H108)</f>
        <v>413.73685999999998</v>
      </c>
      <c r="H117" s="103"/>
      <c r="I117" s="216">
        <f t="shared" si="1"/>
        <v>0</v>
      </c>
      <c r="J117" s="210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  <c r="EU117" s="37"/>
      <c r="EV117" s="37"/>
      <c r="EW117" s="37"/>
      <c r="EX117" s="37"/>
      <c r="EY117" s="37"/>
      <c r="EZ117" s="37"/>
      <c r="FA117" s="37"/>
      <c r="FB117" s="37"/>
      <c r="FC117" s="37"/>
      <c r="FD117" s="37"/>
      <c r="FE117" s="37"/>
      <c r="FF117" s="37"/>
      <c r="FG117" s="37"/>
      <c r="FH117" s="37"/>
      <c r="FI117" s="37"/>
      <c r="FJ117" s="37"/>
      <c r="FK117" s="37"/>
      <c r="FL117" s="37"/>
      <c r="FM117" s="37"/>
      <c r="FN117" s="37"/>
      <c r="FO117" s="37"/>
      <c r="FP117" s="37"/>
      <c r="FQ117" s="37"/>
      <c r="FR117" s="37"/>
      <c r="FS117" s="37"/>
    </row>
    <row r="118" spans="1:175" s="7" customFormat="1" ht="31.5" hidden="1">
      <c r="A118" s="23" t="s">
        <v>147</v>
      </c>
      <c r="B118" s="10" t="s">
        <v>235</v>
      </c>
      <c r="C118" s="10" t="s">
        <v>360</v>
      </c>
      <c r="D118" s="10"/>
      <c r="E118" s="10" t="s">
        <v>491</v>
      </c>
      <c r="F118" s="103"/>
      <c r="G118" s="103"/>
      <c r="H118" s="103"/>
      <c r="I118" s="216" t="e">
        <f t="shared" si="1"/>
        <v>#DIV/0!</v>
      </c>
      <c r="J118" s="210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  <c r="FJ118" s="37"/>
      <c r="FK118" s="37"/>
      <c r="FL118" s="37"/>
      <c r="FM118" s="37"/>
      <c r="FN118" s="37"/>
      <c r="FO118" s="37"/>
      <c r="FP118" s="37"/>
      <c r="FQ118" s="37"/>
      <c r="FR118" s="37"/>
      <c r="FS118" s="37"/>
    </row>
    <row r="119" spans="1:175" s="7" customFormat="1" ht="204.75" hidden="1">
      <c r="A119" s="23" t="s">
        <v>809</v>
      </c>
      <c r="B119" s="10" t="s">
        <v>235</v>
      </c>
      <c r="C119" s="10" t="s">
        <v>360</v>
      </c>
      <c r="D119" s="12" t="s">
        <v>897</v>
      </c>
      <c r="E119" s="10"/>
      <c r="F119" s="103">
        <f>SUM(F120)</f>
        <v>300</v>
      </c>
      <c r="G119" s="103">
        <f>SUM(G120)</f>
        <v>300</v>
      </c>
      <c r="H119" s="103"/>
      <c r="I119" s="216">
        <f t="shared" si="1"/>
        <v>0</v>
      </c>
      <c r="J119" s="210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D119" s="37"/>
      <c r="FE119" s="37"/>
      <c r="FF119" s="37"/>
      <c r="FG119" s="37"/>
      <c r="FH119" s="37"/>
      <c r="FI119" s="37"/>
      <c r="FJ119" s="37"/>
      <c r="FK119" s="37"/>
      <c r="FL119" s="37"/>
      <c r="FM119" s="37"/>
      <c r="FN119" s="37"/>
      <c r="FO119" s="37"/>
      <c r="FP119" s="37"/>
      <c r="FQ119" s="37"/>
      <c r="FR119" s="37"/>
      <c r="FS119" s="37"/>
    </row>
    <row r="120" spans="1:175" s="7" customFormat="1" ht="94.5" hidden="1">
      <c r="A120" s="23" t="s">
        <v>13</v>
      </c>
      <c r="B120" s="10" t="s">
        <v>235</v>
      </c>
      <c r="C120" s="10" t="s">
        <v>360</v>
      </c>
      <c r="D120" s="12" t="s">
        <v>897</v>
      </c>
      <c r="E120" s="10" t="s">
        <v>383</v>
      </c>
      <c r="F120" s="103">
        <f>SUM('3'!G110)</f>
        <v>300</v>
      </c>
      <c r="G120" s="103">
        <f>SUM('3'!H110)</f>
        <v>300</v>
      </c>
      <c r="H120" s="103"/>
      <c r="I120" s="216">
        <f t="shared" si="1"/>
        <v>0</v>
      </c>
      <c r="J120" s="210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  <c r="FJ120" s="37"/>
      <c r="FK120" s="37"/>
      <c r="FL120" s="37"/>
      <c r="FM120" s="37"/>
      <c r="FN120" s="37"/>
      <c r="FO120" s="37"/>
      <c r="FP120" s="37"/>
      <c r="FQ120" s="37"/>
      <c r="FR120" s="37"/>
      <c r="FS120" s="37"/>
    </row>
    <row r="121" spans="1:175" s="7" customFormat="1" ht="204.75" hidden="1">
      <c r="A121" s="73" t="s">
        <v>613</v>
      </c>
      <c r="B121" s="12" t="s">
        <v>235</v>
      </c>
      <c r="C121" s="12" t="s">
        <v>360</v>
      </c>
      <c r="D121" s="89" t="s">
        <v>574</v>
      </c>
      <c r="E121" s="13"/>
      <c r="F121" s="103">
        <f>SUM(F122+F123)</f>
        <v>355</v>
      </c>
      <c r="G121" s="103">
        <f>SUM(G122+G123)</f>
        <v>0</v>
      </c>
      <c r="H121" s="103"/>
      <c r="I121" s="216" t="e">
        <f t="shared" si="1"/>
        <v>#DIV/0!</v>
      </c>
      <c r="J121" s="210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  <c r="FJ121" s="37"/>
      <c r="FK121" s="37"/>
      <c r="FL121" s="37"/>
      <c r="FM121" s="37"/>
      <c r="FN121" s="37"/>
      <c r="FO121" s="37"/>
      <c r="FP121" s="37"/>
      <c r="FQ121" s="37"/>
      <c r="FR121" s="37"/>
      <c r="FS121" s="37"/>
    </row>
    <row r="122" spans="1:175" s="7" customFormat="1" ht="31.5" hidden="1">
      <c r="A122" s="73" t="s">
        <v>147</v>
      </c>
      <c r="B122" s="12" t="s">
        <v>235</v>
      </c>
      <c r="C122" s="12" t="s">
        <v>360</v>
      </c>
      <c r="D122" s="89" t="s">
        <v>574</v>
      </c>
      <c r="E122" s="13" t="s">
        <v>491</v>
      </c>
      <c r="F122" s="103">
        <f>SUM('3'!G115+'3'!G451)</f>
        <v>0</v>
      </c>
      <c r="G122" s="103">
        <f>SUM('3'!H115+'3'!H451)</f>
        <v>0</v>
      </c>
      <c r="H122" s="103"/>
      <c r="I122" s="216" t="e">
        <f t="shared" si="1"/>
        <v>#DIV/0!</v>
      </c>
      <c r="J122" s="210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D122" s="37"/>
      <c r="FE122" s="37"/>
      <c r="FF122" s="37"/>
      <c r="FG122" s="37"/>
      <c r="FH122" s="37"/>
      <c r="FI122" s="37"/>
      <c r="FJ122" s="37"/>
      <c r="FK122" s="37"/>
      <c r="FL122" s="37"/>
      <c r="FM122" s="37"/>
      <c r="FN122" s="37"/>
      <c r="FO122" s="37"/>
      <c r="FP122" s="37"/>
      <c r="FQ122" s="37"/>
      <c r="FR122" s="37"/>
      <c r="FS122" s="37"/>
    </row>
    <row r="123" spans="1:175" s="7" customFormat="1" hidden="1">
      <c r="A123" s="24" t="s">
        <v>358</v>
      </c>
      <c r="B123" s="12" t="s">
        <v>235</v>
      </c>
      <c r="C123" s="12" t="s">
        <v>360</v>
      </c>
      <c r="D123" s="89" t="s">
        <v>574</v>
      </c>
      <c r="E123" s="13" t="s">
        <v>225</v>
      </c>
      <c r="F123" s="103">
        <f>SUM('3'!G452)</f>
        <v>355</v>
      </c>
      <c r="G123" s="103">
        <f>SUM('3'!H452)</f>
        <v>0</v>
      </c>
      <c r="H123" s="103"/>
      <c r="I123" s="216" t="e">
        <f t="shared" si="1"/>
        <v>#DIV/0!</v>
      </c>
      <c r="J123" s="210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  <c r="FJ123" s="37"/>
      <c r="FK123" s="37"/>
      <c r="FL123" s="37"/>
      <c r="FM123" s="37"/>
      <c r="FN123" s="37"/>
      <c r="FO123" s="37"/>
      <c r="FP123" s="37"/>
      <c r="FQ123" s="37"/>
      <c r="FR123" s="37"/>
      <c r="FS123" s="37"/>
    </row>
    <row r="124" spans="1:175" s="7" customFormat="1" ht="220.5" hidden="1">
      <c r="A124" s="73" t="s">
        <v>806</v>
      </c>
      <c r="B124" s="12" t="s">
        <v>235</v>
      </c>
      <c r="C124" s="12" t="s">
        <v>360</v>
      </c>
      <c r="D124" s="89" t="s">
        <v>575</v>
      </c>
      <c r="E124" s="13"/>
      <c r="F124" s="103">
        <f>SUM(F125)</f>
        <v>355</v>
      </c>
      <c r="G124" s="103">
        <f>SUM(G125)</f>
        <v>0</v>
      </c>
      <c r="H124" s="103"/>
      <c r="I124" s="216" t="e">
        <f t="shared" si="1"/>
        <v>#DIV/0!</v>
      </c>
      <c r="J124" s="210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  <c r="FJ124" s="37"/>
      <c r="FK124" s="37"/>
      <c r="FL124" s="37"/>
      <c r="FM124" s="37"/>
      <c r="FN124" s="37"/>
      <c r="FO124" s="37"/>
      <c r="FP124" s="37"/>
      <c r="FQ124" s="37"/>
      <c r="FR124" s="37"/>
      <c r="FS124" s="37"/>
    </row>
    <row r="125" spans="1:175" s="7" customFormat="1" hidden="1">
      <c r="A125" s="24" t="s">
        <v>358</v>
      </c>
      <c r="B125" s="12" t="s">
        <v>235</v>
      </c>
      <c r="C125" s="12" t="s">
        <v>360</v>
      </c>
      <c r="D125" s="89" t="s">
        <v>575</v>
      </c>
      <c r="E125" s="13" t="s">
        <v>225</v>
      </c>
      <c r="F125" s="103">
        <f>SUM('3'!G454+'3'!G117)</f>
        <v>355</v>
      </c>
      <c r="G125" s="103">
        <f>SUM('3'!H454+'3'!H117)</f>
        <v>0</v>
      </c>
      <c r="H125" s="103"/>
      <c r="I125" s="216" t="e">
        <f t="shared" si="1"/>
        <v>#DIV/0!</v>
      </c>
      <c r="J125" s="210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7"/>
      <c r="ET125" s="37"/>
      <c r="EU125" s="37"/>
      <c r="EV125" s="37"/>
      <c r="EW125" s="37"/>
      <c r="EX125" s="37"/>
      <c r="EY125" s="37"/>
      <c r="EZ125" s="37"/>
      <c r="FA125" s="37"/>
      <c r="FB125" s="37"/>
      <c r="FC125" s="37"/>
      <c r="FD125" s="37"/>
      <c r="FE125" s="37"/>
      <c r="FF125" s="37"/>
      <c r="FG125" s="37"/>
      <c r="FH125" s="37"/>
      <c r="FI125" s="37"/>
      <c r="FJ125" s="37"/>
      <c r="FK125" s="37"/>
      <c r="FL125" s="37"/>
      <c r="FM125" s="37"/>
      <c r="FN125" s="37"/>
      <c r="FO125" s="37"/>
      <c r="FP125" s="37"/>
      <c r="FQ125" s="37"/>
      <c r="FR125" s="37"/>
      <c r="FS125" s="37"/>
    </row>
    <row r="126" spans="1:175" s="7" customFormat="1" ht="78.75" hidden="1">
      <c r="A126" s="44" t="s">
        <v>541</v>
      </c>
      <c r="B126" s="10" t="s">
        <v>235</v>
      </c>
      <c r="C126" s="10" t="s">
        <v>360</v>
      </c>
      <c r="D126" s="10" t="s">
        <v>540</v>
      </c>
      <c r="E126" s="10"/>
      <c r="F126" s="103">
        <f>SUM(F127)</f>
        <v>0</v>
      </c>
      <c r="G126" s="103">
        <f>SUM(G127)</f>
        <v>0</v>
      </c>
      <c r="H126" s="103"/>
      <c r="I126" s="216" t="e">
        <f t="shared" si="1"/>
        <v>#DIV/0!</v>
      </c>
      <c r="J126" s="210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  <c r="FJ126" s="37"/>
      <c r="FK126" s="37"/>
      <c r="FL126" s="37"/>
      <c r="FM126" s="37"/>
      <c r="FN126" s="37"/>
      <c r="FO126" s="37"/>
      <c r="FP126" s="37"/>
      <c r="FQ126" s="37"/>
      <c r="FR126" s="37"/>
      <c r="FS126" s="37"/>
    </row>
    <row r="127" spans="1:175" s="7" customFormat="1" hidden="1">
      <c r="A127" s="24" t="s">
        <v>358</v>
      </c>
      <c r="B127" s="10" t="s">
        <v>235</v>
      </c>
      <c r="C127" s="10" t="s">
        <v>360</v>
      </c>
      <c r="D127" s="10" t="s">
        <v>540</v>
      </c>
      <c r="E127" s="10" t="s">
        <v>225</v>
      </c>
      <c r="F127" s="103">
        <f>SUM('3'!G449)</f>
        <v>0</v>
      </c>
      <c r="G127" s="103">
        <f>SUM('3'!H449)</f>
        <v>0</v>
      </c>
      <c r="H127" s="103"/>
      <c r="I127" s="216" t="e">
        <f t="shared" si="1"/>
        <v>#DIV/0!</v>
      </c>
      <c r="J127" s="210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  <c r="FJ127" s="37"/>
      <c r="FK127" s="37"/>
      <c r="FL127" s="37"/>
      <c r="FM127" s="37"/>
      <c r="FN127" s="37"/>
      <c r="FO127" s="37"/>
      <c r="FP127" s="37"/>
      <c r="FQ127" s="37"/>
      <c r="FR127" s="37"/>
      <c r="FS127" s="37"/>
    </row>
    <row r="128" spans="1:175" s="7" customFormat="1" ht="141.75" hidden="1">
      <c r="A128" s="24" t="s">
        <v>94</v>
      </c>
      <c r="B128" s="10" t="s">
        <v>235</v>
      </c>
      <c r="C128" s="10" t="s">
        <v>360</v>
      </c>
      <c r="D128" s="10" t="s">
        <v>93</v>
      </c>
      <c r="E128" s="10"/>
      <c r="F128" s="103">
        <f>SUM(F129)</f>
        <v>0</v>
      </c>
      <c r="G128" s="103">
        <f>SUM(G129)</f>
        <v>0</v>
      </c>
      <c r="H128" s="103"/>
      <c r="I128" s="216" t="e">
        <f t="shared" si="1"/>
        <v>#DIV/0!</v>
      </c>
      <c r="J128" s="210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  <c r="FJ128" s="37"/>
      <c r="FK128" s="37"/>
      <c r="FL128" s="37"/>
      <c r="FM128" s="37"/>
      <c r="FN128" s="37"/>
      <c r="FO128" s="37"/>
      <c r="FP128" s="37"/>
      <c r="FQ128" s="37"/>
      <c r="FR128" s="37"/>
      <c r="FS128" s="37"/>
    </row>
    <row r="129" spans="1:175" s="7" customFormat="1" hidden="1">
      <c r="A129" s="24" t="s">
        <v>358</v>
      </c>
      <c r="B129" s="10" t="s">
        <v>235</v>
      </c>
      <c r="C129" s="10" t="s">
        <v>360</v>
      </c>
      <c r="D129" s="10" t="s">
        <v>93</v>
      </c>
      <c r="E129" s="10" t="s">
        <v>225</v>
      </c>
      <c r="F129" s="103"/>
      <c r="G129" s="103"/>
      <c r="H129" s="103"/>
      <c r="I129" s="216" t="e">
        <f t="shared" si="1"/>
        <v>#DIV/0!</v>
      </c>
      <c r="J129" s="210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  <c r="FJ129" s="37"/>
      <c r="FK129" s="37"/>
      <c r="FL129" s="37"/>
      <c r="FM129" s="37"/>
      <c r="FN129" s="37"/>
      <c r="FO129" s="37"/>
      <c r="FP129" s="37"/>
      <c r="FQ129" s="37"/>
      <c r="FR129" s="37"/>
      <c r="FS129" s="37"/>
    </row>
    <row r="130" spans="1:175" s="7" customFormat="1" ht="63" hidden="1">
      <c r="A130" s="24" t="s">
        <v>21</v>
      </c>
      <c r="B130" s="10" t="s">
        <v>235</v>
      </c>
      <c r="C130" s="10" t="s">
        <v>360</v>
      </c>
      <c r="D130" s="10" t="s">
        <v>22</v>
      </c>
      <c r="E130" s="10"/>
      <c r="F130" s="103">
        <f>SUM(F132+F131)</f>
        <v>0</v>
      </c>
      <c r="G130" s="103">
        <f>SUM(G132+G131)</f>
        <v>0</v>
      </c>
      <c r="H130" s="103"/>
      <c r="I130" s="216" t="e">
        <f t="shared" si="1"/>
        <v>#DIV/0!</v>
      </c>
      <c r="J130" s="210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37"/>
      <c r="FI130" s="37"/>
      <c r="FJ130" s="37"/>
      <c r="FK130" s="37"/>
      <c r="FL130" s="37"/>
      <c r="FM130" s="37"/>
      <c r="FN130" s="37"/>
      <c r="FO130" s="37"/>
      <c r="FP130" s="37"/>
      <c r="FQ130" s="37"/>
      <c r="FR130" s="37"/>
      <c r="FS130" s="37"/>
    </row>
    <row r="131" spans="1:175" s="7" customFormat="1" ht="31.5" hidden="1">
      <c r="A131" s="24" t="s">
        <v>490</v>
      </c>
      <c r="B131" s="10" t="s">
        <v>235</v>
      </c>
      <c r="C131" s="10" t="s">
        <v>360</v>
      </c>
      <c r="D131" s="10" t="s">
        <v>22</v>
      </c>
      <c r="E131" s="10" t="s">
        <v>491</v>
      </c>
      <c r="F131" s="103">
        <f>SUM('3'!G112)</f>
        <v>0</v>
      </c>
      <c r="G131" s="103">
        <f>SUM('3'!H112)</f>
        <v>0</v>
      </c>
      <c r="H131" s="103"/>
      <c r="I131" s="216" t="e">
        <f t="shared" si="1"/>
        <v>#DIV/0!</v>
      </c>
      <c r="J131" s="210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  <c r="FJ131" s="37"/>
      <c r="FK131" s="37"/>
      <c r="FL131" s="37"/>
      <c r="FM131" s="37"/>
      <c r="FN131" s="37"/>
      <c r="FO131" s="37"/>
      <c r="FP131" s="37"/>
      <c r="FQ131" s="37"/>
      <c r="FR131" s="37"/>
      <c r="FS131" s="37"/>
    </row>
    <row r="132" spans="1:175" s="7" customFormat="1" hidden="1">
      <c r="A132" s="23" t="s">
        <v>492</v>
      </c>
      <c r="B132" s="10" t="s">
        <v>235</v>
      </c>
      <c r="C132" s="10" t="s">
        <v>360</v>
      </c>
      <c r="D132" s="10" t="s">
        <v>22</v>
      </c>
      <c r="E132" s="10" t="s">
        <v>384</v>
      </c>
      <c r="F132" s="103">
        <f>SUM('3'!G113)</f>
        <v>0</v>
      </c>
      <c r="G132" s="103">
        <f>SUM('3'!H113)</f>
        <v>0</v>
      </c>
      <c r="H132" s="103"/>
      <c r="I132" s="216" t="e">
        <f t="shared" si="1"/>
        <v>#DIV/0!</v>
      </c>
      <c r="J132" s="210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  <c r="FJ132" s="37"/>
      <c r="FK132" s="37"/>
      <c r="FL132" s="37"/>
      <c r="FM132" s="37"/>
      <c r="FN132" s="37"/>
      <c r="FO132" s="37"/>
      <c r="FP132" s="37"/>
      <c r="FQ132" s="37"/>
      <c r="FR132" s="37"/>
      <c r="FS132" s="37"/>
    </row>
    <row r="133" spans="1:175" s="7" customFormat="1" hidden="1">
      <c r="A133" s="24" t="s">
        <v>529</v>
      </c>
      <c r="B133" s="10" t="s">
        <v>235</v>
      </c>
      <c r="C133" s="10" t="s">
        <v>360</v>
      </c>
      <c r="D133" s="10" t="s">
        <v>528</v>
      </c>
      <c r="E133" s="10"/>
      <c r="F133" s="103">
        <f>SUM(F134)</f>
        <v>0</v>
      </c>
      <c r="G133" s="103">
        <f>SUM(G134)</f>
        <v>0</v>
      </c>
      <c r="H133" s="103"/>
      <c r="I133" s="216" t="e">
        <f t="shared" si="1"/>
        <v>#DIV/0!</v>
      </c>
      <c r="J133" s="210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D133" s="37"/>
      <c r="FE133" s="37"/>
      <c r="FF133" s="37"/>
      <c r="FG133" s="37"/>
      <c r="FH133" s="37"/>
      <c r="FI133" s="37"/>
      <c r="FJ133" s="37"/>
      <c r="FK133" s="37"/>
      <c r="FL133" s="37"/>
      <c r="FM133" s="37"/>
      <c r="FN133" s="37"/>
      <c r="FO133" s="37"/>
      <c r="FP133" s="37"/>
      <c r="FQ133" s="37"/>
      <c r="FR133" s="37"/>
      <c r="FS133" s="37"/>
    </row>
    <row r="134" spans="1:175" s="7" customFormat="1" hidden="1">
      <c r="A134" s="80" t="s">
        <v>492</v>
      </c>
      <c r="B134" s="10" t="s">
        <v>235</v>
      </c>
      <c r="C134" s="10" t="s">
        <v>360</v>
      </c>
      <c r="D134" s="10" t="s">
        <v>528</v>
      </c>
      <c r="E134" s="10" t="s">
        <v>384</v>
      </c>
      <c r="F134" s="103"/>
      <c r="G134" s="103"/>
      <c r="H134" s="103"/>
      <c r="I134" s="216" t="e">
        <f t="shared" si="1"/>
        <v>#DIV/0!</v>
      </c>
      <c r="J134" s="210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D134" s="37"/>
      <c r="FE134" s="37"/>
      <c r="FF134" s="37"/>
      <c r="FG134" s="37"/>
      <c r="FH134" s="37"/>
      <c r="FI134" s="37"/>
      <c r="FJ134" s="37"/>
      <c r="FK134" s="37"/>
      <c r="FL134" s="37"/>
      <c r="FM134" s="37"/>
      <c r="FN134" s="37"/>
      <c r="FO134" s="37"/>
      <c r="FP134" s="37"/>
      <c r="FQ134" s="37"/>
      <c r="FR134" s="37"/>
      <c r="FS134" s="37"/>
    </row>
    <row r="135" spans="1:175" s="7" customFormat="1" ht="31.5" hidden="1">
      <c r="A135" s="80" t="s">
        <v>531</v>
      </c>
      <c r="B135" s="10" t="s">
        <v>235</v>
      </c>
      <c r="C135" s="10" t="s">
        <v>360</v>
      </c>
      <c r="D135" s="10" t="s">
        <v>530</v>
      </c>
      <c r="E135" s="10"/>
      <c r="F135" s="103">
        <f>SUM(F136)</f>
        <v>0</v>
      </c>
      <c r="G135" s="103">
        <f>SUM(G136)</f>
        <v>0</v>
      </c>
      <c r="H135" s="103"/>
      <c r="I135" s="216" t="e">
        <f t="shared" si="1"/>
        <v>#DIV/0!</v>
      </c>
      <c r="J135" s="210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  <c r="FJ135" s="37"/>
      <c r="FK135" s="37"/>
      <c r="FL135" s="37"/>
      <c r="FM135" s="37"/>
      <c r="FN135" s="37"/>
      <c r="FO135" s="37"/>
      <c r="FP135" s="37"/>
      <c r="FQ135" s="37"/>
      <c r="FR135" s="37"/>
      <c r="FS135" s="37"/>
    </row>
    <row r="136" spans="1:175" s="7" customFormat="1" ht="31.5" hidden="1">
      <c r="A136" s="23" t="s">
        <v>494</v>
      </c>
      <c r="B136" s="10" t="s">
        <v>235</v>
      </c>
      <c r="C136" s="10" t="s">
        <v>360</v>
      </c>
      <c r="D136" s="10" t="s">
        <v>530</v>
      </c>
      <c r="E136" s="10" t="s">
        <v>491</v>
      </c>
      <c r="F136" s="103">
        <f>SUM('3'!G456)</f>
        <v>0</v>
      </c>
      <c r="G136" s="103">
        <f>SUM('3'!H456)</f>
        <v>0</v>
      </c>
      <c r="H136" s="103"/>
      <c r="I136" s="216" t="e">
        <f t="shared" si="1"/>
        <v>#DIV/0!</v>
      </c>
      <c r="J136" s="210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  <c r="EO136" s="37"/>
      <c r="EP136" s="37"/>
      <c r="EQ136" s="37"/>
      <c r="ER136" s="37"/>
      <c r="ES136" s="37"/>
      <c r="ET136" s="37"/>
      <c r="EU136" s="37"/>
      <c r="EV136" s="37"/>
      <c r="EW136" s="37"/>
      <c r="EX136" s="37"/>
      <c r="EY136" s="37"/>
      <c r="EZ136" s="37"/>
      <c r="FA136" s="37"/>
      <c r="FB136" s="37"/>
      <c r="FC136" s="37"/>
      <c r="FD136" s="37"/>
      <c r="FE136" s="37"/>
      <c r="FF136" s="37"/>
      <c r="FG136" s="37"/>
      <c r="FH136" s="37"/>
      <c r="FI136" s="37"/>
      <c r="FJ136" s="37"/>
      <c r="FK136" s="37"/>
      <c r="FL136" s="37"/>
      <c r="FM136" s="37"/>
      <c r="FN136" s="37"/>
      <c r="FO136" s="37"/>
      <c r="FP136" s="37"/>
      <c r="FQ136" s="37"/>
      <c r="FR136" s="37"/>
      <c r="FS136" s="37"/>
    </row>
    <row r="137" spans="1:175" s="7" customFormat="1" ht="63" hidden="1">
      <c r="A137" s="24" t="s">
        <v>583</v>
      </c>
      <c r="B137" s="10" t="s">
        <v>235</v>
      </c>
      <c r="C137" s="10" t="s">
        <v>360</v>
      </c>
      <c r="D137" s="10" t="s">
        <v>582</v>
      </c>
      <c r="E137" s="10"/>
      <c r="F137" s="103">
        <f>SUM(F138)</f>
        <v>0</v>
      </c>
      <c r="G137" s="103">
        <f>SUM(G138)</f>
        <v>0</v>
      </c>
      <c r="H137" s="103"/>
      <c r="I137" s="216" t="e">
        <f t="shared" si="1"/>
        <v>#DIV/0!</v>
      </c>
      <c r="J137" s="210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7"/>
      <c r="ET137" s="37"/>
      <c r="EU137" s="37"/>
      <c r="EV137" s="37"/>
      <c r="EW137" s="37"/>
      <c r="EX137" s="37"/>
      <c r="EY137" s="37"/>
      <c r="EZ137" s="37"/>
      <c r="FA137" s="37"/>
      <c r="FB137" s="37"/>
      <c r="FC137" s="37"/>
      <c r="FD137" s="37"/>
      <c r="FE137" s="37"/>
      <c r="FF137" s="37"/>
      <c r="FG137" s="37"/>
      <c r="FH137" s="37"/>
      <c r="FI137" s="37"/>
      <c r="FJ137" s="37"/>
      <c r="FK137" s="37"/>
      <c r="FL137" s="37"/>
      <c r="FM137" s="37"/>
      <c r="FN137" s="37"/>
      <c r="FO137" s="37"/>
      <c r="FP137" s="37"/>
      <c r="FQ137" s="37"/>
      <c r="FR137" s="37"/>
      <c r="FS137" s="37"/>
    </row>
    <row r="138" spans="1:175" s="7" customFormat="1" hidden="1">
      <c r="A138" s="24" t="s">
        <v>492</v>
      </c>
      <c r="B138" s="10" t="s">
        <v>235</v>
      </c>
      <c r="C138" s="10" t="s">
        <v>360</v>
      </c>
      <c r="D138" s="10" t="s">
        <v>582</v>
      </c>
      <c r="E138" s="10" t="s">
        <v>384</v>
      </c>
      <c r="F138" s="103">
        <f>SUM('3'!G458)</f>
        <v>0</v>
      </c>
      <c r="G138" s="103">
        <f>SUM('3'!H458)</f>
        <v>0</v>
      </c>
      <c r="H138" s="103"/>
      <c r="I138" s="216" t="e">
        <f t="shared" si="1"/>
        <v>#DIV/0!</v>
      </c>
      <c r="J138" s="210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  <c r="EO138" s="37"/>
      <c r="EP138" s="37"/>
      <c r="EQ138" s="37"/>
      <c r="ER138" s="37"/>
      <c r="ES138" s="37"/>
      <c r="ET138" s="37"/>
      <c r="EU138" s="37"/>
      <c r="EV138" s="37"/>
      <c r="EW138" s="37"/>
      <c r="EX138" s="37"/>
      <c r="EY138" s="37"/>
      <c r="EZ138" s="37"/>
      <c r="FA138" s="37"/>
      <c r="FB138" s="37"/>
      <c r="FC138" s="37"/>
      <c r="FD138" s="37"/>
      <c r="FE138" s="37"/>
      <c r="FF138" s="37"/>
      <c r="FG138" s="37"/>
      <c r="FH138" s="37"/>
      <c r="FI138" s="37"/>
      <c r="FJ138" s="37"/>
      <c r="FK138" s="37"/>
      <c r="FL138" s="37"/>
      <c r="FM138" s="37"/>
      <c r="FN138" s="37"/>
      <c r="FO138" s="37"/>
      <c r="FP138" s="37"/>
      <c r="FQ138" s="37"/>
      <c r="FR138" s="37"/>
      <c r="FS138" s="37"/>
    </row>
    <row r="139" spans="1:175" s="7" customFormat="1" ht="31.5" hidden="1">
      <c r="A139" s="24" t="s">
        <v>821</v>
      </c>
      <c r="B139" s="10" t="s">
        <v>235</v>
      </c>
      <c r="C139" s="10" t="s">
        <v>360</v>
      </c>
      <c r="D139" s="10" t="s">
        <v>822</v>
      </c>
      <c r="E139" s="10"/>
      <c r="F139" s="103">
        <f>SUM(F140)</f>
        <v>764</v>
      </c>
      <c r="G139" s="103">
        <f>SUM(G140)</f>
        <v>764</v>
      </c>
      <c r="H139" s="103"/>
      <c r="I139" s="216">
        <f t="shared" si="1"/>
        <v>0</v>
      </c>
      <c r="J139" s="210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37"/>
      <c r="DN139" s="37"/>
      <c r="DO139" s="37"/>
      <c r="DP139" s="37"/>
      <c r="DQ139" s="37"/>
      <c r="DR139" s="37"/>
      <c r="DS139" s="37"/>
      <c r="DT139" s="37"/>
      <c r="DU139" s="37"/>
      <c r="DV139" s="37"/>
      <c r="DW139" s="37"/>
      <c r="DX139" s="37"/>
      <c r="DY139" s="37"/>
      <c r="DZ139" s="37"/>
      <c r="EA139" s="37"/>
      <c r="EB139" s="37"/>
      <c r="EC139" s="37"/>
      <c r="ED139" s="37"/>
      <c r="EE139" s="37"/>
      <c r="EF139" s="37"/>
      <c r="EG139" s="37"/>
      <c r="EH139" s="37"/>
      <c r="EI139" s="37"/>
      <c r="EJ139" s="37"/>
      <c r="EK139" s="37"/>
      <c r="EL139" s="37"/>
      <c r="EM139" s="37"/>
      <c r="EN139" s="37"/>
      <c r="EO139" s="37"/>
      <c r="EP139" s="37"/>
      <c r="EQ139" s="37"/>
      <c r="ER139" s="37"/>
      <c r="ES139" s="37"/>
      <c r="ET139" s="37"/>
      <c r="EU139" s="37"/>
      <c r="EV139" s="37"/>
      <c r="EW139" s="37"/>
      <c r="EX139" s="37"/>
      <c r="EY139" s="37"/>
      <c r="EZ139" s="37"/>
      <c r="FA139" s="37"/>
      <c r="FB139" s="37"/>
      <c r="FC139" s="37"/>
      <c r="FD139" s="37"/>
      <c r="FE139" s="37"/>
      <c r="FF139" s="37"/>
      <c r="FG139" s="37"/>
      <c r="FH139" s="37"/>
      <c r="FI139" s="37"/>
      <c r="FJ139" s="37"/>
      <c r="FK139" s="37"/>
      <c r="FL139" s="37"/>
      <c r="FM139" s="37"/>
      <c r="FN139" s="37"/>
      <c r="FO139" s="37"/>
      <c r="FP139" s="37"/>
      <c r="FQ139" s="37"/>
      <c r="FR139" s="37"/>
      <c r="FS139" s="37"/>
    </row>
    <row r="140" spans="1:175" s="7" customFormat="1" hidden="1">
      <c r="A140" s="24" t="s">
        <v>492</v>
      </c>
      <c r="B140" s="10" t="s">
        <v>235</v>
      </c>
      <c r="C140" s="10" t="s">
        <v>360</v>
      </c>
      <c r="D140" s="10" t="s">
        <v>822</v>
      </c>
      <c r="E140" s="10" t="s">
        <v>384</v>
      </c>
      <c r="F140" s="103">
        <f>SUM('3'!G460)</f>
        <v>764</v>
      </c>
      <c r="G140" s="103">
        <f>SUM('3'!H460)</f>
        <v>764</v>
      </c>
      <c r="H140" s="103"/>
      <c r="I140" s="216">
        <f t="shared" si="1"/>
        <v>0</v>
      </c>
      <c r="J140" s="210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  <c r="EI140" s="37"/>
      <c r="EJ140" s="37"/>
      <c r="EK140" s="37"/>
      <c r="EL140" s="37"/>
      <c r="EM140" s="37"/>
      <c r="EN140" s="37"/>
      <c r="EO140" s="37"/>
      <c r="EP140" s="37"/>
      <c r="EQ140" s="37"/>
      <c r="ER140" s="37"/>
      <c r="ES140" s="37"/>
      <c r="ET140" s="37"/>
      <c r="EU140" s="37"/>
      <c r="EV140" s="37"/>
      <c r="EW140" s="37"/>
      <c r="EX140" s="37"/>
      <c r="EY140" s="37"/>
      <c r="EZ140" s="37"/>
      <c r="FA140" s="37"/>
      <c r="FB140" s="37"/>
      <c r="FC140" s="37"/>
      <c r="FD140" s="37"/>
      <c r="FE140" s="37"/>
      <c r="FF140" s="37"/>
      <c r="FG140" s="37"/>
      <c r="FH140" s="37"/>
      <c r="FI140" s="37"/>
      <c r="FJ140" s="37"/>
      <c r="FK140" s="37"/>
      <c r="FL140" s="37"/>
      <c r="FM140" s="37"/>
      <c r="FN140" s="37"/>
      <c r="FO140" s="37"/>
      <c r="FP140" s="37"/>
      <c r="FQ140" s="37"/>
      <c r="FR140" s="37"/>
      <c r="FS140" s="37"/>
    </row>
    <row r="141" spans="1:175" s="7" customFormat="1" ht="47.25" hidden="1">
      <c r="A141" s="24" t="s">
        <v>893</v>
      </c>
      <c r="B141" s="10" t="s">
        <v>235</v>
      </c>
      <c r="C141" s="10" t="s">
        <v>360</v>
      </c>
      <c r="D141" s="10" t="s">
        <v>894</v>
      </c>
      <c r="E141" s="10"/>
      <c r="F141" s="103">
        <f>SUM(F142)</f>
        <v>170.67256</v>
      </c>
      <c r="G141" s="103">
        <f>SUM(G142)</f>
        <v>169.67256</v>
      </c>
      <c r="H141" s="103"/>
      <c r="I141" s="216">
        <f t="shared" si="1"/>
        <v>0</v>
      </c>
      <c r="J141" s="210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37"/>
      <c r="EP141" s="37"/>
      <c r="EQ141" s="37"/>
      <c r="ER141" s="37"/>
      <c r="ES141" s="37"/>
      <c r="ET141" s="37"/>
      <c r="EU141" s="37"/>
      <c r="EV141" s="37"/>
      <c r="EW141" s="37"/>
      <c r="EX141" s="37"/>
      <c r="EY141" s="37"/>
      <c r="EZ141" s="37"/>
      <c r="FA141" s="37"/>
      <c r="FB141" s="37"/>
      <c r="FC141" s="37"/>
      <c r="FD141" s="37"/>
      <c r="FE141" s="37"/>
      <c r="FF141" s="37"/>
      <c r="FG141" s="37"/>
      <c r="FH141" s="37"/>
      <c r="FI141" s="37"/>
      <c r="FJ141" s="37"/>
      <c r="FK141" s="37"/>
      <c r="FL141" s="37"/>
      <c r="FM141" s="37"/>
      <c r="FN141" s="37"/>
      <c r="FO141" s="37"/>
      <c r="FP141" s="37"/>
      <c r="FQ141" s="37"/>
      <c r="FR141" s="37"/>
      <c r="FS141" s="37"/>
    </row>
    <row r="142" spans="1:175" s="7" customFormat="1" hidden="1">
      <c r="A142" s="24" t="s">
        <v>492</v>
      </c>
      <c r="B142" s="10" t="s">
        <v>235</v>
      </c>
      <c r="C142" s="10" t="s">
        <v>360</v>
      </c>
      <c r="D142" s="10" t="s">
        <v>894</v>
      </c>
      <c r="E142" s="10" t="s">
        <v>384</v>
      </c>
      <c r="F142" s="103">
        <f>SUM('3'!G106)</f>
        <v>170.67256</v>
      </c>
      <c r="G142" s="103">
        <f>SUM('3'!H106)</f>
        <v>169.67256</v>
      </c>
      <c r="H142" s="103"/>
      <c r="I142" s="216">
        <f t="shared" si="1"/>
        <v>0</v>
      </c>
      <c r="J142" s="210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37"/>
      <c r="EP142" s="37"/>
      <c r="EQ142" s="37"/>
      <c r="ER142" s="37"/>
      <c r="ES142" s="37"/>
      <c r="ET142" s="37"/>
      <c r="EU142" s="37"/>
      <c r="EV142" s="37"/>
      <c r="EW142" s="37"/>
      <c r="EX142" s="37"/>
      <c r="EY142" s="37"/>
      <c r="EZ142" s="37"/>
      <c r="FA142" s="37"/>
      <c r="FB142" s="37"/>
      <c r="FC142" s="37"/>
      <c r="FD142" s="37"/>
      <c r="FE142" s="37"/>
      <c r="FF142" s="37"/>
      <c r="FG142" s="37"/>
      <c r="FH142" s="37"/>
      <c r="FI142" s="37"/>
      <c r="FJ142" s="37"/>
      <c r="FK142" s="37"/>
      <c r="FL142" s="37"/>
      <c r="FM142" s="37"/>
      <c r="FN142" s="37"/>
      <c r="FO142" s="37"/>
      <c r="FP142" s="37"/>
      <c r="FQ142" s="37"/>
      <c r="FR142" s="37"/>
      <c r="FS142" s="37"/>
    </row>
    <row r="143" spans="1:175" s="7" customFormat="1" ht="16.5">
      <c r="A143" s="51" t="s">
        <v>328</v>
      </c>
      <c r="B143" s="18" t="s">
        <v>236</v>
      </c>
      <c r="C143" s="10"/>
      <c r="D143" s="10"/>
      <c r="E143" s="10"/>
      <c r="F143" s="185">
        <v>582</v>
      </c>
      <c r="G143" s="185">
        <v>582</v>
      </c>
      <c r="H143" s="185">
        <v>579.79999999999995</v>
      </c>
      <c r="I143" s="216">
        <f t="shared" si="1"/>
        <v>99.621993127147761</v>
      </c>
      <c r="J143" s="210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37"/>
      <c r="EP143" s="37"/>
      <c r="EQ143" s="37"/>
      <c r="ER143" s="37"/>
      <c r="ES143" s="37"/>
      <c r="ET143" s="37"/>
      <c r="EU143" s="37"/>
      <c r="EV143" s="37"/>
      <c r="EW143" s="37"/>
      <c r="EX143" s="37"/>
      <c r="EY143" s="37"/>
      <c r="EZ143" s="37"/>
      <c r="FA143" s="37"/>
      <c r="FB143" s="37"/>
      <c r="FC143" s="37"/>
      <c r="FD143" s="37"/>
      <c r="FE143" s="37"/>
      <c r="FF143" s="37"/>
      <c r="FG143" s="37"/>
      <c r="FH143" s="37"/>
      <c r="FI143" s="37"/>
      <c r="FJ143" s="37"/>
      <c r="FK143" s="37"/>
      <c r="FL143" s="37"/>
      <c r="FM143" s="37"/>
      <c r="FN143" s="37"/>
      <c r="FO143" s="37"/>
      <c r="FP143" s="37"/>
      <c r="FQ143" s="37"/>
      <c r="FR143" s="37"/>
      <c r="FS143" s="37"/>
    </row>
    <row r="144" spans="1:175" s="7" customFormat="1" hidden="1">
      <c r="A144" s="24" t="s">
        <v>329</v>
      </c>
      <c r="B144" s="10" t="s">
        <v>236</v>
      </c>
      <c r="C144" s="10" t="s">
        <v>237</v>
      </c>
      <c r="D144" s="10"/>
      <c r="E144" s="10"/>
      <c r="F144" s="103">
        <f t="shared" ref="F144:G145" si="2">SUM(F145)</f>
        <v>491.09300000000002</v>
      </c>
      <c r="G144" s="103">
        <f t="shared" si="2"/>
        <v>267.83199999999999</v>
      </c>
      <c r="H144" s="103"/>
      <c r="I144" s="216">
        <f t="shared" si="1"/>
        <v>0</v>
      </c>
      <c r="J144" s="210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  <c r="EF144" s="37"/>
      <c r="EG144" s="37"/>
      <c r="EH144" s="37"/>
      <c r="EI144" s="37"/>
      <c r="EJ144" s="37"/>
      <c r="EK144" s="37"/>
      <c r="EL144" s="37"/>
      <c r="EM144" s="37"/>
      <c r="EN144" s="37"/>
      <c r="EO144" s="37"/>
      <c r="EP144" s="37"/>
      <c r="EQ144" s="37"/>
      <c r="ER144" s="37"/>
      <c r="ES144" s="37"/>
      <c r="ET144" s="37"/>
      <c r="EU144" s="37"/>
      <c r="EV144" s="37"/>
      <c r="EW144" s="37"/>
      <c r="EX144" s="37"/>
      <c r="EY144" s="37"/>
      <c r="EZ144" s="37"/>
      <c r="FA144" s="37"/>
      <c r="FB144" s="37"/>
      <c r="FC144" s="37"/>
      <c r="FD144" s="37"/>
      <c r="FE144" s="37"/>
      <c r="FF144" s="37"/>
      <c r="FG144" s="37"/>
      <c r="FH144" s="37"/>
      <c r="FI144" s="37"/>
      <c r="FJ144" s="37"/>
      <c r="FK144" s="37"/>
      <c r="FL144" s="37"/>
      <c r="FM144" s="37"/>
      <c r="FN144" s="37"/>
      <c r="FO144" s="37"/>
      <c r="FP144" s="37"/>
      <c r="FQ144" s="37"/>
      <c r="FR144" s="37"/>
      <c r="FS144" s="37"/>
    </row>
    <row r="145" spans="1:175" s="7" customFormat="1" ht="189" hidden="1">
      <c r="A145" s="24" t="s">
        <v>727</v>
      </c>
      <c r="B145" s="10" t="s">
        <v>236</v>
      </c>
      <c r="C145" s="10" t="s">
        <v>237</v>
      </c>
      <c r="D145" s="10" t="s">
        <v>119</v>
      </c>
      <c r="E145" s="10"/>
      <c r="F145" s="103">
        <f t="shared" si="2"/>
        <v>491.09300000000002</v>
      </c>
      <c r="G145" s="103">
        <f t="shared" si="2"/>
        <v>267.83199999999999</v>
      </c>
      <c r="H145" s="103"/>
      <c r="I145" s="216">
        <f t="shared" si="1"/>
        <v>0</v>
      </c>
      <c r="J145" s="210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  <c r="EI145" s="37"/>
      <c r="EJ145" s="37"/>
      <c r="EK145" s="37"/>
      <c r="EL145" s="37"/>
      <c r="EM145" s="37"/>
      <c r="EN145" s="37"/>
      <c r="EO145" s="37"/>
      <c r="EP145" s="37"/>
      <c r="EQ145" s="37"/>
      <c r="ER145" s="37"/>
      <c r="ES145" s="37"/>
      <c r="ET145" s="37"/>
      <c r="EU145" s="37"/>
      <c r="EV145" s="37"/>
      <c r="EW145" s="37"/>
      <c r="EX145" s="37"/>
      <c r="EY145" s="37"/>
      <c r="EZ145" s="37"/>
      <c r="FA145" s="37"/>
      <c r="FB145" s="37"/>
      <c r="FC145" s="37"/>
      <c r="FD145" s="37"/>
      <c r="FE145" s="37"/>
      <c r="FF145" s="37"/>
      <c r="FG145" s="37"/>
      <c r="FH145" s="37"/>
      <c r="FI145" s="37"/>
      <c r="FJ145" s="37"/>
      <c r="FK145" s="37"/>
      <c r="FL145" s="37"/>
      <c r="FM145" s="37"/>
      <c r="FN145" s="37"/>
      <c r="FO145" s="37"/>
      <c r="FP145" s="37"/>
      <c r="FQ145" s="37"/>
      <c r="FR145" s="37"/>
      <c r="FS145" s="37"/>
    </row>
    <row r="146" spans="1:175" s="7" customFormat="1" hidden="1">
      <c r="A146" s="24" t="s">
        <v>358</v>
      </c>
      <c r="B146" s="10" t="s">
        <v>236</v>
      </c>
      <c r="C146" s="10" t="s">
        <v>237</v>
      </c>
      <c r="D146" s="10" t="s">
        <v>119</v>
      </c>
      <c r="E146" s="10" t="s">
        <v>225</v>
      </c>
      <c r="F146" s="103">
        <f>SUM('3'!G464)</f>
        <v>491.09300000000002</v>
      </c>
      <c r="G146" s="103">
        <f>SUM('3'!H464)</f>
        <v>267.83199999999999</v>
      </c>
      <c r="H146" s="103"/>
      <c r="I146" s="216">
        <f t="shared" ref="I146:I209" si="3">SUM(H146/G146*100)</f>
        <v>0</v>
      </c>
      <c r="J146" s="210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  <c r="EO146" s="37"/>
      <c r="EP146" s="37"/>
      <c r="EQ146" s="37"/>
      <c r="ER146" s="37"/>
      <c r="ES146" s="37"/>
      <c r="ET146" s="37"/>
      <c r="EU146" s="37"/>
      <c r="EV146" s="37"/>
      <c r="EW146" s="37"/>
      <c r="EX146" s="37"/>
      <c r="EY146" s="37"/>
      <c r="EZ146" s="37"/>
      <c r="FA146" s="37"/>
      <c r="FB146" s="37"/>
      <c r="FC146" s="37"/>
      <c r="FD146" s="37"/>
      <c r="FE146" s="37"/>
      <c r="FF146" s="37"/>
      <c r="FG146" s="37"/>
      <c r="FH146" s="37"/>
      <c r="FI146" s="37"/>
      <c r="FJ146" s="37"/>
      <c r="FK146" s="37"/>
      <c r="FL146" s="37"/>
      <c r="FM146" s="37"/>
      <c r="FN146" s="37"/>
      <c r="FO146" s="37"/>
      <c r="FP146" s="37"/>
      <c r="FQ146" s="37"/>
      <c r="FR146" s="37"/>
      <c r="FS146" s="37"/>
    </row>
    <row r="147" spans="1:175" s="7" customFormat="1" ht="47.25">
      <c r="A147" s="49" t="s">
        <v>53</v>
      </c>
      <c r="B147" s="18" t="s">
        <v>237</v>
      </c>
      <c r="C147" s="18"/>
      <c r="D147" s="18"/>
      <c r="E147" s="18"/>
      <c r="F147" s="185">
        <v>4298.5</v>
      </c>
      <c r="G147" s="185">
        <v>4298.5</v>
      </c>
      <c r="H147" s="185">
        <v>4828.7</v>
      </c>
      <c r="I147" s="216">
        <f t="shared" si="3"/>
        <v>112.33453530301267</v>
      </c>
      <c r="J147" s="210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7"/>
      <c r="ET147" s="37"/>
      <c r="EU147" s="37"/>
      <c r="EV147" s="37"/>
      <c r="EW147" s="37"/>
      <c r="EX147" s="37"/>
      <c r="EY147" s="37"/>
      <c r="EZ147" s="37"/>
      <c r="FA147" s="37"/>
      <c r="FB147" s="37"/>
      <c r="FC147" s="37"/>
      <c r="FD147" s="37"/>
      <c r="FE147" s="37"/>
      <c r="FF147" s="37"/>
      <c r="FG147" s="37"/>
      <c r="FH147" s="37"/>
      <c r="FI147" s="37"/>
      <c r="FJ147" s="37"/>
      <c r="FK147" s="37"/>
      <c r="FL147" s="37"/>
      <c r="FM147" s="37"/>
      <c r="FN147" s="37"/>
      <c r="FO147" s="37"/>
      <c r="FP147" s="37"/>
      <c r="FQ147" s="37"/>
      <c r="FR147" s="37"/>
      <c r="FS147" s="37"/>
    </row>
    <row r="148" spans="1:175" ht="63" hidden="1">
      <c r="A148" s="49" t="s">
        <v>51</v>
      </c>
      <c r="B148" s="8" t="s">
        <v>237</v>
      </c>
      <c r="C148" s="8" t="s">
        <v>242</v>
      </c>
      <c r="D148" s="8"/>
      <c r="E148" s="8"/>
      <c r="F148" s="186">
        <f>SUM(F149+F151+F154+F156+F158)</f>
        <v>2971.6261199999999</v>
      </c>
      <c r="G148" s="186">
        <f>SUM(G149+G151+G154+G156+G158)</f>
        <v>1743.9190999999998</v>
      </c>
      <c r="H148" s="186"/>
      <c r="I148" s="216">
        <f t="shared" si="3"/>
        <v>0</v>
      </c>
      <c r="J148" s="211"/>
    </row>
    <row r="149" spans="1:175" ht="157.5" hidden="1">
      <c r="A149" s="25" t="s">
        <v>615</v>
      </c>
      <c r="B149" s="10" t="s">
        <v>237</v>
      </c>
      <c r="C149" s="10" t="s">
        <v>242</v>
      </c>
      <c r="D149" s="61" t="s">
        <v>136</v>
      </c>
      <c r="E149" s="10"/>
      <c r="F149" s="186">
        <f>SUM(F150)</f>
        <v>0</v>
      </c>
      <c r="G149" s="186">
        <f>SUM(G150)</f>
        <v>0</v>
      </c>
      <c r="H149" s="186"/>
      <c r="I149" s="216" t="e">
        <f t="shared" si="3"/>
        <v>#DIV/0!</v>
      </c>
      <c r="J149" s="211"/>
    </row>
    <row r="150" spans="1:175" ht="31.5" hidden="1">
      <c r="A150" s="23" t="s">
        <v>494</v>
      </c>
      <c r="B150" s="10" t="s">
        <v>237</v>
      </c>
      <c r="C150" s="10" t="s">
        <v>242</v>
      </c>
      <c r="D150" s="61" t="s">
        <v>136</v>
      </c>
      <c r="E150" s="10" t="s">
        <v>491</v>
      </c>
      <c r="F150" s="186">
        <f>SUM('3'!G122)</f>
        <v>0</v>
      </c>
      <c r="G150" s="186">
        <f>SUM('3'!H122)</f>
        <v>0</v>
      </c>
      <c r="H150" s="186"/>
      <c r="I150" s="216" t="e">
        <f t="shared" si="3"/>
        <v>#DIV/0!</v>
      </c>
      <c r="J150" s="211"/>
    </row>
    <row r="151" spans="1:175" s="7" customFormat="1" ht="157.5" hidden="1">
      <c r="A151" s="24" t="s">
        <v>616</v>
      </c>
      <c r="B151" s="10" t="s">
        <v>237</v>
      </c>
      <c r="C151" s="10" t="s">
        <v>242</v>
      </c>
      <c r="D151" s="10" t="s">
        <v>137</v>
      </c>
      <c r="E151" s="10"/>
      <c r="F151" s="103">
        <f>SUM(F152:F153)</f>
        <v>2812.6</v>
      </c>
      <c r="G151" s="103">
        <f>SUM(G152:G153)</f>
        <v>1743.9190999999998</v>
      </c>
      <c r="H151" s="103"/>
      <c r="I151" s="216">
        <f t="shared" si="3"/>
        <v>0</v>
      </c>
      <c r="J151" s="210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</row>
    <row r="152" spans="1:175" s="7" customFormat="1" ht="78.75" hidden="1">
      <c r="A152" s="24" t="s">
        <v>489</v>
      </c>
      <c r="B152" s="10" t="s">
        <v>237</v>
      </c>
      <c r="C152" s="10" t="s">
        <v>242</v>
      </c>
      <c r="D152" s="10" t="s">
        <v>137</v>
      </c>
      <c r="E152" s="10" t="s">
        <v>383</v>
      </c>
      <c r="F152" s="103">
        <f>SUM('3'!G124+'3'!G468)</f>
        <v>2762.6</v>
      </c>
      <c r="G152" s="103">
        <f>SUM('3'!H124+'3'!H468)</f>
        <v>1731.69175</v>
      </c>
      <c r="H152" s="103"/>
      <c r="I152" s="216">
        <f t="shared" si="3"/>
        <v>0</v>
      </c>
      <c r="J152" s="210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</row>
    <row r="153" spans="1:175" s="7" customFormat="1" ht="47.25" hidden="1">
      <c r="A153" s="23" t="s">
        <v>272</v>
      </c>
      <c r="B153" s="10" t="s">
        <v>237</v>
      </c>
      <c r="C153" s="10" t="s">
        <v>242</v>
      </c>
      <c r="D153" s="10" t="s">
        <v>137</v>
      </c>
      <c r="E153" s="10" t="s">
        <v>491</v>
      </c>
      <c r="F153" s="103">
        <f>SUM('3'!G125)</f>
        <v>50</v>
      </c>
      <c r="G153" s="103">
        <f>SUM('3'!H125)</f>
        <v>12.227349999999999</v>
      </c>
      <c r="H153" s="103"/>
      <c r="I153" s="216">
        <f t="shared" si="3"/>
        <v>0</v>
      </c>
      <c r="J153" s="210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</row>
    <row r="154" spans="1:175" s="7" customFormat="1" ht="110.25" hidden="1">
      <c r="A154" s="24" t="s">
        <v>82</v>
      </c>
      <c r="B154" s="10" t="s">
        <v>237</v>
      </c>
      <c r="C154" s="10" t="s">
        <v>242</v>
      </c>
      <c r="D154" s="61" t="s">
        <v>83</v>
      </c>
      <c r="E154" s="10"/>
      <c r="F154" s="103">
        <f>SUM(F155)</f>
        <v>159.02611999999999</v>
      </c>
      <c r="G154" s="103">
        <f>SUM(G155)</f>
        <v>0</v>
      </c>
      <c r="H154" s="103"/>
      <c r="I154" s="216" t="e">
        <f t="shared" si="3"/>
        <v>#DIV/0!</v>
      </c>
      <c r="J154" s="210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</row>
    <row r="155" spans="1:175" s="7" customFormat="1" ht="31.5" hidden="1">
      <c r="A155" s="23" t="s">
        <v>274</v>
      </c>
      <c r="B155" s="10" t="s">
        <v>237</v>
      </c>
      <c r="C155" s="10" t="s">
        <v>242</v>
      </c>
      <c r="D155" s="61" t="s">
        <v>83</v>
      </c>
      <c r="E155" s="10" t="s">
        <v>491</v>
      </c>
      <c r="F155" s="103">
        <f>SUM('3'!G127+'3'!G470)</f>
        <v>159.02611999999999</v>
      </c>
      <c r="G155" s="103">
        <f>SUM('3'!H127+'3'!H470)</f>
        <v>0</v>
      </c>
      <c r="H155" s="103"/>
      <c r="I155" s="216" t="e">
        <f t="shared" si="3"/>
        <v>#DIV/0!</v>
      </c>
      <c r="J155" s="210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</row>
    <row r="156" spans="1:175" s="7" customFormat="1" ht="78.75" hidden="1">
      <c r="A156" s="23" t="s">
        <v>350</v>
      </c>
      <c r="B156" s="10" t="s">
        <v>237</v>
      </c>
      <c r="C156" s="10" t="s">
        <v>242</v>
      </c>
      <c r="D156" s="12" t="s">
        <v>351</v>
      </c>
      <c r="E156" s="10"/>
      <c r="F156" s="103">
        <f>SUM(F157)</f>
        <v>0</v>
      </c>
      <c r="G156" s="103">
        <f>SUM(G157)</f>
        <v>0</v>
      </c>
      <c r="H156" s="103"/>
      <c r="I156" s="216" t="e">
        <f t="shared" si="3"/>
        <v>#DIV/0!</v>
      </c>
      <c r="J156" s="210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</row>
    <row r="157" spans="1:175" s="7" customFormat="1" ht="31.5" hidden="1">
      <c r="A157" s="23" t="s">
        <v>493</v>
      </c>
      <c r="B157" s="10" t="s">
        <v>237</v>
      </c>
      <c r="C157" s="10" t="s">
        <v>242</v>
      </c>
      <c r="D157" s="12" t="s">
        <v>351</v>
      </c>
      <c r="E157" s="10" t="s">
        <v>268</v>
      </c>
      <c r="F157" s="103">
        <f>SUM('3'!G129)</f>
        <v>0</v>
      </c>
      <c r="G157" s="103">
        <f>SUM('3'!H129)</f>
        <v>0</v>
      </c>
      <c r="H157" s="103"/>
      <c r="I157" s="216" t="e">
        <f t="shared" si="3"/>
        <v>#DIV/0!</v>
      </c>
      <c r="J157" s="210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37"/>
      <c r="EC157" s="37"/>
      <c r="ED157" s="37"/>
      <c r="EE157" s="37"/>
      <c r="EF157" s="37"/>
      <c r="EG157" s="37"/>
      <c r="EH157" s="37"/>
      <c r="EI157" s="37"/>
      <c r="EJ157" s="37"/>
      <c r="EK157" s="37"/>
      <c r="EL157" s="37"/>
      <c r="EM157" s="37"/>
      <c r="EN157" s="37"/>
      <c r="EO157" s="37"/>
      <c r="EP157" s="37"/>
      <c r="EQ157" s="37"/>
      <c r="ER157" s="37"/>
      <c r="ES157" s="37"/>
      <c r="ET157" s="37"/>
      <c r="EU157" s="37"/>
      <c r="EV157" s="37"/>
      <c r="EW157" s="37"/>
      <c r="EX157" s="37"/>
      <c r="EY157" s="37"/>
      <c r="EZ157" s="37"/>
      <c r="FA157" s="37"/>
      <c r="FB157" s="37"/>
      <c r="FC157" s="37"/>
      <c r="FD157" s="37"/>
      <c r="FE157" s="37"/>
      <c r="FF157" s="37"/>
      <c r="FG157" s="37"/>
      <c r="FH157" s="37"/>
      <c r="FI157" s="37"/>
      <c r="FJ157" s="37"/>
      <c r="FK157" s="37"/>
      <c r="FL157" s="37"/>
      <c r="FM157" s="37"/>
      <c r="FN157" s="37"/>
      <c r="FO157" s="37"/>
      <c r="FP157" s="37"/>
      <c r="FQ157" s="37"/>
      <c r="FR157" s="37"/>
      <c r="FS157" s="37"/>
    </row>
    <row r="158" spans="1:175" s="7" customFormat="1" ht="110.25" hidden="1">
      <c r="A158" s="23" t="s">
        <v>519</v>
      </c>
      <c r="B158" s="10" t="s">
        <v>237</v>
      </c>
      <c r="C158" s="10" t="s">
        <v>242</v>
      </c>
      <c r="D158" s="12" t="s">
        <v>520</v>
      </c>
      <c r="E158" s="10"/>
      <c r="F158" s="103">
        <f>SUM(F159:F160)</f>
        <v>0</v>
      </c>
      <c r="G158" s="103">
        <f>SUM(G159:G160)</f>
        <v>0</v>
      </c>
      <c r="H158" s="103"/>
      <c r="I158" s="216" t="e">
        <f t="shared" si="3"/>
        <v>#DIV/0!</v>
      </c>
      <c r="J158" s="210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  <c r="FJ158" s="37"/>
      <c r="FK158" s="37"/>
      <c r="FL158" s="37"/>
      <c r="FM158" s="37"/>
      <c r="FN158" s="37"/>
      <c r="FO158" s="37"/>
      <c r="FP158" s="37"/>
      <c r="FQ158" s="37"/>
      <c r="FR158" s="37"/>
      <c r="FS158" s="37"/>
    </row>
    <row r="159" spans="1:175" s="7" customFormat="1" ht="31.5" hidden="1">
      <c r="A159" s="23" t="s">
        <v>494</v>
      </c>
      <c r="B159" s="10" t="s">
        <v>237</v>
      </c>
      <c r="C159" s="10" t="s">
        <v>242</v>
      </c>
      <c r="D159" s="12" t="s">
        <v>520</v>
      </c>
      <c r="E159" s="10" t="s">
        <v>491</v>
      </c>
      <c r="F159" s="103">
        <f>SUM('3'!G472)</f>
        <v>0</v>
      </c>
      <c r="G159" s="103">
        <f>SUM('3'!H472)</f>
        <v>0</v>
      </c>
      <c r="H159" s="103"/>
      <c r="I159" s="216" t="e">
        <f t="shared" si="3"/>
        <v>#DIV/0!</v>
      </c>
      <c r="J159" s="210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  <c r="EI159" s="37"/>
      <c r="EJ159" s="37"/>
      <c r="EK159" s="37"/>
      <c r="EL159" s="37"/>
      <c r="EM159" s="37"/>
      <c r="EN159" s="37"/>
      <c r="EO159" s="37"/>
      <c r="EP159" s="37"/>
      <c r="EQ159" s="37"/>
      <c r="ER159" s="37"/>
      <c r="ES159" s="37"/>
      <c r="ET159" s="37"/>
      <c r="EU159" s="37"/>
      <c r="EV159" s="37"/>
      <c r="EW159" s="37"/>
      <c r="EX159" s="37"/>
      <c r="EY159" s="37"/>
      <c r="EZ159" s="37"/>
      <c r="FA159" s="37"/>
      <c r="FB159" s="37"/>
      <c r="FC159" s="37"/>
      <c r="FD159" s="37"/>
      <c r="FE159" s="37"/>
      <c r="FF159" s="37"/>
      <c r="FG159" s="37"/>
      <c r="FH159" s="37"/>
      <c r="FI159" s="37"/>
      <c r="FJ159" s="37"/>
      <c r="FK159" s="37"/>
      <c r="FL159" s="37"/>
      <c r="FM159" s="37"/>
      <c r="FN159" s="37"/>
      <c r="FO159" s="37"/>
      <c r="FP159" s="37"/>
      <c r="FQ159" s="37"/>
      <c r="FR159" s="37"/>
      <c r="FS159" s="37"/>
    </row>
    <row r="160" spans="1:175" s="7" customFormat="1" hidden="1">
      <c r="A160" s="24" t="s">
        <v>358</v>
      </c>
      <c r="B160" s="10" t="s">
        <v>237</v>
      </c>
      <c r="C160" s="10" t="s">
        <v>242</v>
      </c>
      <c r="D160" s="12" t="s">
        <v>520</v>
      </c>
      <c r="E160" s="10" t="s">
        <v>225</v>
      </c>
      <c r="F160" s="103">
        <f>SUM('3'!G473)</f>
        <v>0</v>
      </c>
      <c r="G160" s="103">
        <f>SUM('3'!H473)</f>
        <v>0</v>
      </c>
      <c r="H160" s="103"/>
      <c r="I160" s="216" t="e">
        <f t="shared" si="3"/>
        <v>#DIV/0!</v>
      </c>
      <c r="J160" s="210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  <c r="EF160" s="37"/>
      <c r="EG160" s="37"/>
      <c r="EH160" s="37"/>
      <c r="EI160" s="37"/>
      <c r="EJ160" s="37"/>
      <c r="EK160" s="37"/>
      <c r="EL160" s="37"/>
      <c r="EM160" s="37"/>
      <c r="EN160" s="37"/>
      <c r="EO160" s="37"/>
      <c r="EP160" s="37"/>
      <c r="EQ160" s="37"/>
      <c r="ER160" s="37"/>
      <c r="ES160" s="37"/>
      <c r="ET160" s="37"/>
      <c r="EU160" s="37"/>
      <c r="EV160" s="37"/>
      <c r="EW160" s="37"/>
      <c r="EX160" s="37"/>
      <c r="EY160" s="37"/>
      <c r="EZ160" s="37"/>
      <c r="FA160" s="37"/>
      <c r="FB160" s="37"/>
      <c r="FC160" s="37"/>
      <c r="FD160" s="37"/>
      <c r="FE160" s="37"/>
      <c r="FF160" s="37"/>
      <c r="FG160" s="37"/>
      <c r="FH160" s="37"/>
      <c r="FI160" s="37"/>
      <c r="FJ160" s="37"/>
      <c r="FK160" s="37"/>
      <c r="FL160" s="37"/>
      <c r="FM160" s="37"/>
      <c r="FN160" s="37"/>
      <c r="FO160" s="37"/>
      <c r="FP160" s="37"/>
      <c r="FQ160" s="37"/>
      <c r="FR160" s="37"/>
      <c r="FS160" s="37"/>
    </row>
    <row r="161" spans="1:175" s="7" customFormat="1" hidden="1">
      <c r="A161" s="23" t="s">
        <v>189</v>
      </c>
      <c r="B161" s="8" t="s">
        <v>237</v>
      </c>
      <c r="C161" s="8" t="s">
        <v>243</v>
      </c>
      <c r="D161" s="8"/>
      <c r="E161" s="8"/>
      <c r="F161" s="186">
        <f>SUM(F162)</f>
        <v>72</v>
      </c>
      <c r="G161" s="186">
        <f>SUM(G162)</f>
        <v>0</v>
      </c>
      <c r="H161" s="186"/>
      <c r="I161" s="216" t="e">
        <f t="shared" si="3"/>
        <v>#DIV/0!</v>
      </c>
      <c r="J161" s="210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  <c r="EF161" s="37"/>
      <c r="EG161" s="37"/>
      <c r="EH161" s="37"/>
      <c r="EI161" s="37"/>
      <c r="EJ161" s="37"/>
      <c r="EK161" s="37"/>
      <c r="EL161" s="37"/>
      <c r="EM161" s="37"/>
      <c r="EN161" s="37"/>
      <c r="EO161" s="37"/>
      <c r="EP161" s="37"/>
      <c r="EQ161" s="37"/>
      <c r="ER161" s="37"/>
      <c r="ES161" s="37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7"/>
      <c r="FS161" s="37"/>
    </row>
    <row r="162" spans="1:175" s="7" customFormat="1" ht="150.75" hidden="1" customHeight="1">
      <c r="A162" s="23" t="s">
        <v>672</v>
      </c>
      <c r="B162" s="10" t="s">
        <v>237</v>
      </c>
      <c r="C162" s="10" t="s">
        <v>243</v>
      </c>
      <c r="D162" s="10" t="s">
        <v>47</v>
      </c>
      <c r="E162" s="10"/>
      <c r="F162" s="103">
        <f>SUM(F163)</f>
        <v>72</v>
      </c>
      <c r="G162" s="103">
        <f>SUM(G163)</f>
        <v>0</v>
      </c>
      <c r="H162" s="103"/>
      <c r="I162" s="216" t="e">
        <f t="shared" si="3"/>
        <v>#DIV/0!</v>
      </c>
      <c r="J162" s="210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  <c r="EI162" s="37"/>
      <c r="EJ162" s="37"/>
      <c r="EK162" s="37"/>
      <c r="EL162" s="37"/>
      <c r="EM162" s="37"/>
      <c r="EN162" s="37"/>
      <c r="EO162" s="37"/>
      <c r="EP162" s="37"/>
      <c r="EQ162" s="37"/>
      <c r="ER162" s="37"/>
      <c r="ES162" s="37"/>
      <c r="ET162" s="37"/>
      <c r="EU162" s="37"/>
      <c r="EV162" s="37"/>
      <c r="EW162" s="37"/>
      <c r="EX162" s="37"/>
      <c r="EY162" s="37"/>
      <c r="EZ162" s="37"/>
      <c r="FA162" s="37"/>
      <c r="FB162" s="37"/>
      <c r="FC162" s="37"/>
      <c r="FD162" s="37"/>
      <c r="FE162" s="37"/>
      <c r="FF162" s="37"/>
      <c r="FG162" s="37"/>
      <c r="FH162" s="37"/>
      <c r="FI162" s="37"/>
      <c r="FJ162" s="37"/>
      <c r="FK162" s="37"/>
      <c r="FL162" s="37"/>
      <c r="FM162" s="37"/>
      <c r="FN162" s="37"/>
      <c r="FO162" s="37"/>
      <c r="FP162" s="37"/>
      <c r="FQ162" s="37"/>
      <c r="FR162" s="37"/>
      <c r="FS162" s="37"/>
    </row>
    <row r="163" spans="1:175" s="7" customFormat="1" hidden="1">
      <c r="A163" s="24" t="s">
        <v>358</v>
      </c>
      <c r="B163" s="10" t="s">
        <v>237</v>
      </c>
      <c r="C163" s="10" t="s">
        <v>243</v>
      </c>
      <c r="D163" s="10" t="s">
        <v>47</v>
      </c>
      <c r="E163" s="10" t="s">
        <v>225</v>
      </c>
      <c r="F163" s="103">
        <f>SUM('3'!G476)</f>
        <v>72</v>
      </c>
      <c r="G163" s="103">
        <f>SUM('3'!H476)</f>
        <v>0</v>
      </c>
      <c r="H163" s="103"/>
      <c r="I163" s="216" t="e">
        <f t="shared" si="3"/>
        <v>#DIV/0!</v>
      </c>
      <c r="J163" s="210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  <c r="EI163" s="37"/>
      <c r="EJ163" s="37"/>
      <c r="EK163" s="37"/>
      <c r="EL163" s="37"/>
      <c r="EM163" s="37"/>
      <c r="EN163" s="37"/>
      <c r="EO163" s="37"/>
      <c r="EP163" s="37"/>
      <c r="EQ163" s="37"/>
      <c r="ER163" s="37"/>
      <c r="ES163" s="37"/>
      <c r="ET163" s="37"/>
      <c r="EU163" s="37"/>
      <c r="EV163" s="37"/>
      <c r="EW163" s="37"/>
      <c r="EX163" s="37"/>
      <c r="EY163" s="37"/>
      <c r="EZ163" s="37"/>
      <c r="FA163" s="37"/>
      <c r="FB163" s="37"/>
      <c r="FC163" s="37"/>
      <c r="FD163" s="37"/>
      <c r="FE163" s="37"/>
      <c r="FF163" s="37"/>
      <c r="FG163" s="37"/>
      <c r="FH163" s="37"/>
      <c r="FI163" s="37"/>
      <c r="FJ163" s="37"/>
      <c r="FK163" s="37"/>
      <c r="FL163" s="37"/>
      <c r="FM163" s="37"/>
      <c r="FN163" s="37"/>
      <c r="FO163" s="37"/>
      <c r="FP163" s="37"/>
      <c r="FQ163" s="37"/>
      <c r="FR163" s="37"/>
      <c r="FS163" s="37"/>
    </row>
    <row r="164" spans="1:175" s="7" customFormat="1" ht="47.25" hidden="1">
      <c r="A164" s="23" t="s">
        <v>288</v>
      </c>
      <c r="B164" s="10" t="s">
        <v>237</v>
      </c>
      <c r="C164" s="10" t="s">
        <v>246</v>
      </c>
      <c r="D164" s="10"/>
      <c r="E164" s="10"/>
      <c r="F164" s="103">
        <f>SUM(F165+F167)</f>
        <v>0</v>
      </c>
      <c r="G164" s="103">
        <f>SUM(G165+G167)</f>
        <v>0</v>
      </c>
      <c r="H164" s="103"/>
      <c r="I164" s="216" t="e">
        <f t="shared" si="3"/>
        <v>#DIV/0!</v>
      </c>
      <c r="J164" s="210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  <c r="EO164" s="37"/>
      <c r="EP164" s="37"/>
      <c r="EQ164" s="37"/>
      <c r="ER164" s="37"/>
      <c r="ES164" s="37"/>
      <c r="ET164" s="37"/>
      <c r="EU164" s="37"/>
      <c r="EV164" s="37"/>
      <c r="EW164" s="37"/>
      <c r="EX164" s="37"/>
      <c r="EY164" s="37"/>
      <c r="EZ164" s="37"/>
      <c r="FA164" s="37"/>
      <c r="FB164" s="37"/>
      <c r="FC164" s="37"/>
      <c r="FD164" s="37"/>
      <c r="FE164" s="37"/>
      <c r="FF164" s="37"/>
      <c r="FG164" s="37"/>
      <c r="FH164" s="37"/>
      <c r="FI164" s="37"/>
      <c r="FJ164" s="37"/>
      <c r="FK164" s="37"/>
      <c r="FL164" s="37"/>
      <c r="FM164" s="37"/>
      <c r="FN164" s="37"/>
      <c r="FO164" s="37"/>
      <c r="FP164" s="37"/>
      <c r="FQ164" s="37"/>
      <c r="FR164" s="37"/>
      <c r="FS164" s="37"/>
    </row>
    <row r="165" spans="1:175" s="7" customFormat="1" ht="126" hidden="1">
      <c r="A165" s="45" t="s">
        <v>617</v>
      </c>
      <c r="B165" s="10" t="s">
        <v>237</v>
      </c>
      <c r="C165" s="10" t="s">
        <v>246</v>
      </c>
      <c r="D165" s="13" t="s">
        <v>461</v>
      </c>
      <c r="E165" s="13"/>
      <c r="F165" s="103">
        <f>SUM(F166)</f>
        <v>0</v>
      </c>
      <c r="G165" s="103">
        <f>SUM(G166)</f>
        <v>0</v>
      </c>
      <c r="H165" s="103"/>
      <c r="I165" s="216" t="e">
        <f t="shared" si="3"/>
        <v>#DIV/0!</v>
      </c>
      <c r="J165" s="210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  <c r="FJ165" s="37"/>
      <c r="FK165" s="37"/>
      <c r="FL165" s="37"/>
      <c r="FM165" s="37"/>
      <c r="FN165" s="37"/>
      <c r="FO165" s="37"/>
      <c r="FP165" s="37"/>
      <c r="FQ165" s="37"/>
      <c r="FR165" s="37"/>
      <c r="FS165" s="37"/>
    </row>
    <row r="166" spans="1:175" s="7" customFormat="1" ht="31.5" hidden="1">
      <c r="A166" s="23" t="s">
        <v>494</v>
      </c>
      <c r="B166" s="10" t="s">
        <v>237</v>
      </c>
      <c r="C166" s="10" t="s">
        <v>246</v>
      </c>
      <c r="D166" s="13" t="s">
        <v>461</v>
      </c>
      <c r="E166" s="13" t="s">
        <v>491</v>
      </c>
      <c r="F166" s="103">
        <f>SUM('3'!G135)</f>
        <v>0</v>
      </c>
      <c r="G166" s="103">
        <f>SUM('3'!H135)</f>
        <v>0</v>
      </c>
      <c r="H166" s="103"/>
      <c r="I166" s="216" t="e">
        <f t="shared" si="3"/>
        <v>#DIV/0!</v>
      </c>
      <c r="J166" s="210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37"/>
      <c r="EW166" s="37"/>
      <c r="EX166" s="37"/>
      <c r="EY166" s="37"/>
      <c r="EZ166" s="37"/>
      <c r="FA166" s="37"/>
      <c r="FB166" s="37"/>
      <c r="FC166" s="37"/>
      <c r="FD166" s="37"/>
      <c r="FE166" s="37"/>
      <c r="FF166" s="37"/>
      <c r="FG166" s="37"/>
      <c r="FH166" s="37"/>
      <c r="FI166" s="37"/>
      <c r="FJ166" s="37"/>
      <c r="FK166" s="37"/>
      <c r="FL166" s="37"/>
      <c r="FM166" s="37"/>
      <c r="FN166" s="37"/>
      <c r="FO166" s="37"/>
      <c r="FP166" s="37"/>
      <c r="FQ166" s="37"/>
      <c r="FR166" s="37"/>
      <c r="FS166" s="37"/>
    </row>
    <row r="167" spans="1:175" s="7" customFormat="1" ht="135.75" hidden="1" customHeight="1">
      <c r="A167" s="23" t="s">
        <v>618</v>
      </c>
      <c r="B167" s="10" t="s">
        <v>237</v>
      </c>
      <c r="C167" s="10" t="s">
        <v>246</v>
      </c>
      <c r="D167" s="10" t="s">
        <v>293</v>
      </c>
      <c r="E167" s="10"/>
      <c r="F167" s="103">
        <f>SUM(F168)</f>
        <v>0</v>
      </c>
      <c r="G167" s="103">
        <f>SUM(G168)</f>
        <v>0</v>
      </c>
      <c r="H167" s="103"/>
      <c r="I167" s="216" t="e">
        <f t="shared" si="3"/>
        <v>#DIV/0!</v>
      </c>
      <c r="J167" s="210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  <c r="EG167" s="37"/>
      <c r="EH167" s="37"/>
      <c r="EI167" s="37"/>
      <c r="EJ167" s="37"/>
      <c r="EK167" s="37"/>
      <c r="EL167" s="37"/>
      <c r="EM167" s="37"/>
      <c r="EN167" s="37"/>
      <c r="EO167" s="37"/>
      <c r="EP167" s="37"/>
      <c r="EQ167" s="37"/>
      <c r="ER167" s="37"/>
      <c r="ES167" s="37"/>
      <c r="ET167" s="37"/>
      <c r="EU167" s="37"/>
      <c r="EV167" s="37"/>
      <c r="EW167" s="37"/>
      <c r="EX167" s="37"/>
      <c r="EY167" s="37"/>
      <c r="EZ167" s="37"/>
      <c r="FA167" s="37"/>
      <c r="FB167" s="37"/>
      <c r="FC167" s="37"/>
      <c r="FD167" s="37"/>
      <c r="FE167" s="37"/>
      <c r="FF167" s="37"/>
      <c r="FG167" s="37"/>
      <c r="FH167" s="37"/>
      <c r="FI167" s="37"/>
      <c r="FJ167" s="37"/>
      <c r="FK167" s="37"/>
      <c r="FL167" s="37"/>
      <c r="FM167" s="37"/>
      <c r="FN167" s="37"/>
      <c r="FO167" s="37"/>
      <c r="FP167" s="37"/>
      <c r="FQ167" s="37"/>
      <c r="FR167" s="37"/>
      <c r="FS167" s="37"/>
    </row>
    <row r="168" spans="1:175" s="7" customFormat="1" ht="31.5" hidden="1">
      <c r="A168" s="23" t="s">
        <v>494</v>
      </c>
      <c r="B168" s="10" t="s">
        <v>237</v>
      </c>
      <c r="C168" s="10" t="s">
        <v>246</v>
      </c>
      <c r="D168" s="10" t="s">
        <v>293</v>
      </c>
      <c r="E168" s="10" t="s">
        <v>491</v>
      </c>
      <c r="F168" s="103">
        <f>SUM('3'!G137)</f>
        <v>0</v>
      </c>
      <c r="G168" s="103">
        <f>SUM('3'!H137)</f>
        <v>0</v>
      </c>
      <c r="H168" s="103"/>
      <c r="I168" s="216" t="e">
        <f t="shared" si="3"/>
        <v>#DIV/0!</v>
      </c>
      <c r="J168" s="210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  <c r="EI168" s="37"/>
      <c r="EJ168" s="37"/>
      <c r="EK168" s="37"/>
      <c r="EL168" s="37"/>
      <c r="EM168" s="37"/>
      <c r="EN168" s="37"/>
      <c r="EO168" s="37"/>
      <c r="EP168" s="37"/>
      <c r="EQ168" s="37"/>
      <c r="ER168" s="37"/>
      <c r="ES168" s="37"/>
      <c r="ET168" s="37"/>
      <c r="EU168" s="37"/>
      <c r="EV168" s="37"/>
      <c r="EW168" s="37"/>
      <c r="EX168" s="37"/>
      <c r="EY168" s="37"/>
      <c r="EZ168" s="37"/>
      <c r="FA168" s="37"/>
      <c r="FB168" s="37"/>
      <c r="FC168" s="37"/>
      <c r="FD168" s="37"/>
      <c r="FE168" s="37"/>
      <c r="FF168" s="37"/>
      <c r="FG168" s="37"/>
      <c r="FH168" s="37"/>
      <c r="FI168" s="37"/>
      <c r="FJ168" s="37"/>
      <c r="FK168" s="37"/>
      <c r="FL168" s="37"/>
      <c r="FM168" s="37"/>
      <c r="FN168" s="37"/>
      <c r="FO168" s="37"/>
      <c r="FP168" s="37"/>
      <c r="FQ168" s="37"/>
      <c r="FR168" s="37"/>
      <c r="FS168" s="37"/>
    </row>
    <row r="169" spans="1:175" s="7" customFormat="1" ht="16.5">
      <c r="A169" s="52" t="s">
        <v>54</v>
      </c>
      <c r="B169" s="18" t="s">
        <v>238</v>
      </c>
      <c r="C169" s="18"/>
      <c r="D169" s="18"/>
      <c r="E169" s="18"/>
      <c r="F169" s="185">
        <v>38047.5</v>
      </c>
      <c r="G169" s="185">
        <v>38047.5</v>
      </c>
      <c r="H169" s="185">
        <v>38964</v>
      </c>
      <c r="I169" s="216">
        <f t="shared" si="3"/>
        <v>102.40883106643012</v>
      </c>
      <c r="J169" s="210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37"/>
      <c r="DN169" s="37"/>
      <c r="DO169" s="37"/>
      <c r="DP169" s="37"/>
      <c r="DQ169" s="37"/>
      <c r="DR169" s="37"/>
      <c r="DS169" s="37"/>
      <c r="DT169" s="37"/>
      <c r="DU169" s="37"/>
      <c r="DV169" s="37"/>
      <c r="DW169" s="37"/>
      <c r="DX169" s="37"/>
      <c r="DY169" s="37"/>
      <c r="DZ169" s="37"/>
      <c r="EA169" s="37"/>
      <c r="EB169" s="37"/>
      <c r="EC169" s="37"/>
      <c r="ED169" s="37"/>
      <c r="EE169" s="37"/>
      <c r="EF169" s="37"/>
      <c r="EG169" s="37"/>
      <c r="EH169" s="37"/>
      <c r="EI169" s="37"/>
      <c r="EJ169" s="37"/>
      <c r="EK169" s="37"/>
      <c r="EL169" s="37"/>
      <c r="EM169" s="37"/>
      <c r="EN169" s="37"/>
      <c r="EO169" s="37"/>
      <c r="EP169" s="37"/>
      <c r="EQ169" s="37"/>
      <c r="ER169" s="37"/>
      <c r="ES169" s="37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7"/>
      <c r="FS169" s="37"/>
    </row>
    <row r="170" spans="1:175" ht="16.5" hidden="1">
      <c r="A170" s="52" t="s">
        <v>79</v>
      </c>
      <c r="B170" s="8" t="s">
        <v>238</v>
      </c>
      <c r="C170" s="8" t="s">
        <v>235</v>
      </c>
      <c r="D170" s="18"/>
      <c r="E170" s="18"/>
      <c r="F170" s="186">
        <f>SUM(F171+F173)</f>
        <v>0</v>
      </c>
      <c r="G170" s="186">
        <f>SUM(G171+G173)</f>
        <v>0</v>
      </c>
      <c r="H170" s="186"/>
      <c r="I170" s="216" t="e">
        <f t="shared" si="3"/>
        <v>#DIV/0!</v>
      </c>
      <c r="J170" s="211"/>
    </row>
    <row r="171" spans="1:175" s="7" customFormat="1" ht="236.25" hidden="1">
      <c r="A171" s="24" t="s">
        <v>798</v>
      </c>
      <c r="B171" s="10" t="s">
        <v>238</v>
      </c>
      <c r="C171" s="10" t="s">
        <v>235</v>
      </c>
      <c r="D171" s="10" t="s">
        <v>803</v>
      </c>
      <c r="E171" s="10"/>
      <c r="F171" s="103">
        <f>SUM(F172)</f>
        <v>0</v>
      </c>
      <c r="G171" s="103">
        <f>SUM(G172)</f>
        <v>0</v>
      </c>
      <c r="H171" s="103"/>
      <c r="I171" s="216" t="e">
        <f t="shared" si="3"/>
        <v>#DIV/0!</v>
      </c>
      <c r="J171" s="210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37"/>
      <c r="DU171" s="37"/>
      <c r="DV171" s="37"/>
      <c r="DW171" s="37"/>
      <c r="DX171" s="37"/>
      <c r="DY171" s="37"/>
      <c r="DZ171" s="37"/>
      <c r="EA171" s="37"/>
      <c r="EB171" s="37"/>
      <c r="EC171" s="37"/>
      <c r="ED171" s="37"/>
      <c r="EE171" s="37"/>
      <c r="EF171" s="37"/>
      <c r="EG171" s="37"/>
      <c r="EH171" s="37"/>
      <c r="EI171" s="37"/>
      <c r="EJ171" s="37"/>
      <c r="EK171" s="37"/>
      <c r="EL171" s="37"/>
      <c r="EM171" s="37"/>
      <c r="EN171" s="37"/>
      <c r="EO171" s="37"/>
      <c r="EP171" s="37"/>
      <c r="EQ171" s="37"/>
      <c r="ER171" s="37"/>
      <c r="ES171" s="37"/>
      <c r="ET171" s="37"/>
      <c r="EU171" s="37"/>
      <c r="EV171" s="37"/>
      <c r="EW171" s="37"/>
      <c r="EX171" s="37"/>
      <c r="EY171" s="37"/>
      <c r="EZ171" s="37"/>
      <c r="FA171" s="37"/>
      <c r="FB171" s="37"/>
      <c r="FC171" s="37"/>
      <c r="FD171" s="37"/>
      <c r="FE171" s="37"/>
      <c r="FF171" s="37"/>
      <c r="FG171" s="37"/>
      <c r="FH171" s="37"/>
      <c r="FI171" s="37"/>
      <c r="FJ171" s="37"/>
      <c r="FK171" s="37"/>
      <c r="FL171" s="37"/>
      <c r="FM171" s="37"/>
      <c r="FN171" s="37"/>
      <c r="FO171" s="37"/>
      <c r="FP171" s="37"/>
      <c r="FQ171" s="37"/>
      <c r="FR171" s="37"/>
      <c r="FS171" s="37"/>
    </row>
    <row r="172" spans="1:175" s="7" customFormat="1" hidden="1">
      <c r="A172" s="73" t="s">
        <v>358</v>
      </c>
      <c r="B172" s="10" t="s">
        <v>238</v>
      </c>
      <c r="C172" s="10" t="s">
        <v>235</v>
      </c>
      <c r="D172" s="10" t="s">
        <v>803</v>
      </c>
      <c r="E172" s="10" t="s">
        <v>225</v>
      </c>
      <c r="F172" s="103">
        <f>SUM('3'!G480)</f>
        <v>0</v>
      </c>
      <c r="G172" s="103">
        <f>SUM('3'!H480)</f>
        <v>0</v>
      </c>
      <c r="H172" s="103"/>
      <c r="I172" s="216" t="e">
        <f t="shared" si="3"/>
        <v>#DIV/0!</v>
      </c>
      <c r="J172" s="210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7"/>
      <c r="CK172" s="37"/>
      <c r="CL172" s="37"/>
      <c r="CM172" s="37"/>
      <c r="CN172" s="37"/>
      <c r="CO172" s="37"/>
      <c r="CP172" s="37"/>
      <c r="CQ172" s="37"/>
      <c r="CR172" s="37"/>
      <c r="CS172" s="37"/>
      <c r="CT172" s="37"/>
      <c r="CU172" s="37"/>
      <c r="CV172" s="37"/>
      <c r="CW172" s="37"/>
      <c r="CX172" s="37"/>
      <c r="CY172" s="37"/>
      <c r="CZ172" s="37"/>
      <c r="DA172" s="37"/>
      <c r="DB172" s="37"/>
      <c r="DC172" s="37"/>
      <c r="DD172" s="37"/>
      <c r="DE172" s="37"/>
      <c r="DF172" s="37"/>
      <c r="DG172" s="37"/>
      <c r="DH172" s="37"/>
      <c r="DI172" s="37"/>
      <c r="DJ172" s="37"/>
      <c r="DK172" s="37"/>
      <c r="DL172" s="37"/>
      <c r="DM172" s="37"/>
      <c r="DN172" s="37"/>
      <c r="DO172" s="37"/>
      <c r="DP172" s="37"/>
      <c r="DQ172" s="37"/>
      <c r="DR172" s="37"/>
      <c r="DS172" s="37"/>
      <c r="DT172" s="37"/>
      <c r="DU172" s="37"/>
      <c r="DV172" s="37"/>
      <c r="DW172" s="37"/>
      <c r="DX172" s="37"/>
      <c r="DY172" s="37"/>
      <c r="DZ172" s="37"/>
      <c r="EA172" s="37"/>
      <c r="EB172" s="37"/>
      <c r="EC172" s="37"/>
      <c r="ED172" s="37"/>
      <c r="EE172" s="37"/>
      <c r="EF172" s="37"/>
      <c r="EG172" s="37"/>
      <c r="EH172" s="37"/>
      <c r="EI172" s="37"/>
      <c r="EJ172" s="37"/>
      <c r="EK172" s="37"/>
      <c r="EL172" s="37"/>
      <c r="EM172" s="37"/>
      <c r="EN172" s="37"/>
      <c r="EO172" s="37"/>
      <c r="EP172" s="37"/>
      <c r="EQ172" s="37"/>
      <c r="ER172" s="37"/>
      <c r="ES172" s="37"/>
      <c r="ET172" s="37"/>
      <c r="EU172" s="37"/>
      <c r="EV172" s="37"/>
      <c r="EW172" s="37"/>
      <c r="EX172" s="37"/>
      <c r="EY172" s="37"/>
      <c r="EZ172" s="37"/>
      <c r="FA172" s="37"/>
      <c r="FB172" s="37"/>
      <c r="FC172" s="37"/>
      <c r="FD172" s="37"/>
      <c r="FE172" s="37"/>
      <c r="FF172" s="37"/>
      <c r="FG172" s="37"/>
      <c r="FH172" s="37"/>
      <c r="FI172" s="37"/>
      <c r="FJ172" s="37"/>
      <c r="FK172" s="37"/>
      <c r="FL172" s="37"/>
      <c r="FM172" s="37"/>
      <c r="FN172" s="37"/>
      <c r="FO172" s="37"/>
      <c r="FP172" s="37"/>
      <c r="FQ172" s="37"/>
      <c r="FR172" s="37"/>
      <c r="FS172" s="37"/>
    </row>
    <row r="173" spans="1:175" s="7" customFormat="1" ht="220.5" hidden="1">
      <c r="A173" s="25" t="s">
        <v>620</v>
      </c>
      <c r="B173" s="10" t="s">
        <v>238</v>
      </c>
      <c r="C173" s="10" t="s">
        <v>235</v>
      </c>
      <c r="D173" s="10" t="s">
        <v>6</v>
      </c>
      <c r="E173" s="10"/>
      <c r="F173" s="103">
        <f>SUM(F174+F175)</f>
        <v>0</v>
      </c>
      <c r="G173" s="103">
        <f>SUM(G174+G175)</f>
        <v>0</v>
      </c>
      <c r="H173" s="103"/>
      <c r="I173" s="216" t="e">
        <f t="shared" si="3"/>
        <v>#DIV/0!</v>
      </c>
      <c r="J173" s="210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37"/>
      <c r="CD173" s="37"/>
      <c r="CE173" s="37"/>
      <c r="CF173" s="37"/>
      <c r="CG173" s="37"/>
      <c r="CH173" s="37"/>
      <c r="CI173" s="37"/>
      <c r="CJ173" s="37"/>
      <c r="CK173" s="37"/>
      <c r="CL173" s="37"/>
      <c r="CM173" s="37"/>
      <c r="CN173" s="37"/>
      <c r="CO173" s="37"/>
      <c r="CP173" s="37"/>
      <c r="CQ173" s="37"/>
      <c r="CR173" s="37"/>
      <c r="CS173" s="37"/>
      <c r="CT173" s="37"/>
      <c r="CU173" s="37"/>
      <c r="CV173" s="37"/>
      <c r="CW173" s="37"/>
      <c r="CX173" s="37"/>
      <c r="CY173" s="37"/>
      <c r="CZ173" s="37"/>
      <c r="DA173" s="37"/>
      <c r="DB173" s="37"/>
      <c r="DC173" s="37"/>
      <c r="DD173" s="37"/>
      <c r="DE173" s="37"/>
      <c r="DF173" s="37"/>
      <c r="DG173" s="37"/>
      <c r="DH173" s="37"/>
      <c r="DI173" s="37"/>
      <c r="DJ173" s="37"/>
      <c r="DK173" s="37"/>
      <c r="DL173" s="37"/>
      <c r="DM173" s="37"/>
      <c r="DN173" s="37"/>
      <c r="DO173" s="37"/>
      <c r="DP173" s="37"/>
      <c r="DQ173" s="37"/>
      <c r="DR173" s="37"/>
      <c r="DS173" s="37"/>
      <c r="DT173" s="37"/>
      <c r="DU173" s="37"/>
      <c r="DV173" s="37"/>
      <c r="DW173" s="37"/>
      <c r="DX173" s="37"/>
      <c r="DY173" s="37"/>
      <c r="DZ173" s="37"/>
      <c r="EA173" s="37"/>
      <c r="EB173" s="37"/>
      <c r="EC173" s="37"/>
      <c r="ED173" s="37"/>
      <c r="EE173" s="37"/>
      <c r="EF173" s="37"/>
      <c r="EG173" s="37"/>
      <c r="EH173" s="37"/>
      <c r="EI173" s="37"/>
      <c r="EJ173" s="37"/>
      <c r="EK173" s="37"/>
      <c r="EL173" s="37"/>
      <c r="EM173" s="37"/>
      <c r="EN173" s="37"/>
      <c r="EO173" s="37"/>
      <c r="EP173" s="37"/>
      <c r="EQ173" s="37"/>
      <c r="ER173" s="37"/>
      <c r="ES173" s="37"/>
      <c r="ET173" s="37"/>
      <c r="EU173" s="37"/>
      <c r="EV173" s="37"/>
      <c r="EW173" s="37"/>
      <c r="EX173" s="37"/>
      <c r="EY173" s="37"/>
      <c r="EZ173" s="37"/>
      <c r="FA173" s="37"/>
      <c r="FB173" s="37"/>
      <c r="FC173" s="37"/>
      <c r="FD173" s="37"/>
      <c r="FE173" s="37"/>
      <c r="FF173" s="37"/>
      <c r="FG173" s="37"/>
      <c r="FH173" s="37"/>
      <c r="FI173" s="37"/>
      <c r="FJ173" s="37"/>
      <c r="FK173" s="37"/>
      <c r="FL173" s="37"/>
      <c r="FM173" s="37"/>
      <c r="FN173" s="37"/>
      <c r="FO173" s="37"/>
      <c r="FP173" s="37"/>
      <c r="FQ173" s="37"/>
      <c r="FR173" s="37"/>
      <c r="FS173" s="37"/>
    </row>
    <row r="174" spans="1:175" s="7" customFormat="1" ht="31.5" hidden="1">
      <c r="A174" s="23" t="s">
        <v>274</v>
      </c>
      <c r="B174" s="10" t="s">
        <v>238</v>
      </c>
      <c r="C174" s="10" t="s">
        <v>235</v>
      </c>
      <c r="D174" s="10" t="s">
        <v>6</v>
      </c>
      <c r="E174" s="10" t="s">
        <v>491</v>
      </c>
      <c r="F174" s="103">
        <f>SUM('3'!G143)</f>
        <v>0</v>
      </c>
      <c r="G174" s="103">
        <f>SUM('3'!H143)</f>
        <v>0</v>
      </c>
      <c r="H174" s="103"/>
      <c r="I174" s="216" t="e">
        <f t="shared" si="3"/>
        <v>#DIV/0!</v>
      </c>
      <c r="J174" s="210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3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37"/>
      <c r="CZ174" s="37"/>
      <c r="DA174" s="37"/>
      <c r="DB174" s="37"/>
      <c r="DC174" s="37"/>
      <c r="DD174" s="37"/>
      <c r="DE174" s="37"/>
      <c r="DF174" s="37"/>
      <c r="DG174" s="37"/>
      <c r="DH174" s="37"/>
      <c r="DI174" s="37"/>
      <c r="DJ174" s="37"/>
      <c r="DK174" s="37"/>
      <c r="DL174" s="37"/>
      <c r="DM174" s="37"/>
      <c r="DN174" s="37"/>
      <c r="DO174" s="37"/>
      <c r="DP174" s="37"/>
      <c r="DQ174" s="37"/>
      <c r="DR174" s="37"/>
      <c r="DS174" s="37"/>
      <c r="DT174" s="37"/>
      <c r="DU174" s="37"/>
      <c r="DV174" s="37"/>
      <c r="DW174" s="37"/>
      <c r="DX174" s="37"/>
      <c r="DY174" s="37"/>
      <c r="DZ174" s="37"/>
      <c r="EA174" s="37"/>
      <c r="EB174" s="37"/>
      <c r="EC174" s="37"/>
      <c r="ED174" s="37"/>
      <c r="EE174" s="37"/>
      <c r="EF174" s="37"/>
      <c r="EG174" s="37"/>
      <c r="EH174" s="37"/>
      <c r="EI174" s="37"/>
      <c r="EJ174" s="37"/>
      <c r="EK174" s="37"/>
      <c r="EL174" s="37"/>
      <c r="EM174" s="37"/>
      <c r="EN174" s="37"/>
      <c r="EO174" s="37"/>
      <c r="EP174" s="37"/>
      <c r="EQ174" s="37"/>
      <c r="ER174" s="37"/>
      <c r="ES174" s="37"/>
      <c r="ET174" s="37"/>
      <c r="EU174" s="37"/>
      <c r="EV174" s="37"/>
      <c r="EW174" s="37"/>
      <c r="EX174" s="37"/>
      <c r="EY174" s="37"/>
      <c r="EZ174" s="37"/>
      <c r="FA174" s="37"/>
      <c r="FB174" s="37"/>
      <c r="FC174" s="37"/>
      <c r="FD174" s="37"/>
      <c r="FE174" s="37"/>
      <c r="FF174" s="37"/>
      <c r="FG174" s="37"/>
      <c r="FH174" s="37"/>
      <c r="FI174" s="37"/>
      <c r="FJ174" s="37"/>
      <c r="FK174" s="37"/>
      <c r="FL174" s="37"/>
      <c r="FM174" s="37"/>
      <c r="FN174" s="37"/>
      <c r="FO174" s="37"/>
      <c r="FP174" s="37"/>
      <c r="FQ174" s="37"/>
      <c r="FR174" s="37"/>
      <c r="FS174" s="37"/>
    </row>
    <row r="175" spans="1:175" s="7" customFormat="1" ht="47.25" hidden="1">
      <c r="A175" s="24" t="s">
        <v>164</v>
      </c>
      <c r="B175" s="10" t="s">
        <v>238</v>
      </c>
      <c r="C175" s="10" t="s">
        <v>235</v>
      </c>
      <c r="D175" s="10" t="s">
        <v>6</v>
      </c>
      <c r="E175" s="10" t="s">
        <v>211</v>
      </c>
      <c r="F175" s="103">
        <f>SUM('3'!G707+'3'!G738)</f>
        <v>0</v>
      </c>
      <c r="G175" s="103">
        <f>SUM('3'!H707+'3'!H738)</f>
        <v>0</v>
      </c>
      <c r="H175" s="103"/>
      <c r="I175" s="216" t="e">
        <f t="shared" si="3"/>
        <v>#DIV/0!</v>
      </c>
      <c r="J175" s="210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37"/>
      <c r="CJ175" s="37"/>
      <c r="CK175" s="37"/>
      <c r="CL175" s="37"/>
      <c r="CM175" s="37"/>
      <c r="CN175" s="37"/>
      <c r="CO175" s="37"/>
      <c r="CP175" s="37"/>
      <c r="CQ175" s="37"/>
      <c r="CR175" s="37"/>
      <c r="CS175" s="37"/>
      <c r="CT175" s="37"/>
      <c r="CU175" s="37"/>
      <c r="CV175" s="37"/>
      <c r="CW175" s="37"/>
      <c r="CX175" s="37"/>
      <c r="CY175" s="37"/>
      <c r="CZ175" s="37"/>
      <c r="DA175" s="37"/>
      <c r="DB175" s="37"/>
      <c r="DC175" s="37"/>
      <c r="DD175" s="37"/>
      <c r="DE175" s="37"/>
      <c r="DF175" s="37"/>
      <c r="DG175" s="37"/>
      <c r="DH175" s="37"/>
      <c r="DI175" s="37"/>
      <c r="DJ175" s="37"/>
      <c r="DK175" s="37"/>
      <c r="DL175" s="37"/>
      <c r="DM175" s="37"/>
      <c r="DN175" s="37"/>
      <c r="DO175" s="37"/>
      <c r="DP175" s="37"/>
      <c r="DQ175" s="37"/>
      <c r="DR175" s="37"/>
      <c r="DS175" s="37"/>
      <c r="DT175" s="37"/>
      <c r="DU175" s="37"/>
      <c r="DV175" s="37"/>
      <c r="DW175" s="37"/>
      <c r="DX175" s="37"/>
      <c r="DY175" s="37"/>
      <c r="DZ175" s="37"/>
      <c r="EA175" s="37"/>
      <c r="EB175" s="37"/>
      <c r="EC175" s="37"/>
      <c r="ED175" s="37"/>
      <c r="EE175" s="37"/>
      <c r="EF175" s="37"/>
      <c r="EG175" s="37"/>
      <c r="EH175" s="37"/>
      <c r="EI175" s="37"/>
      <c r="EJ175" s="37"/>
      <c r="EK175" s="37"/>
      <c r="EL175" s="37"/>
      <c r="EM175" s="37"/>
      <c r="EN175" s="37"/>
      <c r="EO175" s="37"/>
      <c r="EP175" s="37"/>
      <c r="EQ175" s="37"/>
      <c r="ER175" s="37"/>
      <c r="ES175" s="37"/>
      <c r="ET175" s="37"/>
      <c r="EU175" s="37"/>
      <c r="EV175" s="37"/>
      <c r="EW175" s="37"/>
      <c r="EX175" s="37"/>
      <c r="EY175" s="37"/>
      <c r="EZ175" s="37"/>
      <c r="FA175" s="37"/>
      <c r="FB175" s="37"/>
      <c r="FC175" s="37"/>
      <c r="FD175" s="37"/>
      <c r="FE175" s="37"/>
      <c r="FF175" s="37"/>
      <c r="FG175" s="37"/>
      <c r="FH175" s="37"/>
      <c r="FI175" s="37"/>
      <c r="FJ175" s="37"/>
      <c r="FK175" s="37"/>
      <c r="FL175" s="37"/>
      <c r="FM175" s="37"/>
      <c r="FN175" s="37"/>
      <c r="FO175" s="37"/>
      <c r="FP175" s="37"/>
      <c r="FQ175" s="37"/>
      <c r="FR175" s="37"/>
      <c r="FS175" s="37"/>
    </row>
    <row r="176" spans="1:175" s="7" customFormat="1">
      <c r="A176" s="24" t="s">
        <v>79</v>
      </c>
      <c r="B176" s="8" t="s">
        <v>238</v>
      </c>
      <c r="C176" s="8" t="s">
        <v>235</v>
      </c>
      <c r="D176" s="10"/>
      <c r="E176" s="10"/>
      <c r="F176" s="103"/>
      <c r="G176" s="103"/>
      <c r="H176" s="186">
        <v>70</v>
      </c>
      <c r="I176" s="216"/>
      <c r="J176" s="210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37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  <c r="DJ176" s="37"/>
      <c r="DK176" s="37"/>
      <c r="DL176" s="37"/>
      <c r="DM176" s="37"/>
      <c r="DN176" s="37"/>
      <c r="DO176" s="37"/>
      <c r="DP176" s="37"/>
      <c r="DQ176" s="37"/>
      <c r="DR176" s="37"/>
      <c r="DS176" s="37"/>
      <c r="DT176" s="37"/>
      <c r="DU176" s="37"/>
      <c r="DV176" s="37"/>
      <c r="DW176" s="37"/>
      <c r="DX176" s="37"/>
      <c r="DY176" s="37"/>
      <c r="DZ176" s="37"/>
      <c r="EA176" s="37"/>
      <c r="EB176" s="37"/>
      <c r="EC176" s="37"/>
      <c r="ED176" s="37"/>
      <c r="EE176" s="37"/>
      <c r="EF176" s="37"/>
      <c r="EG176" s="37"/>
      <c r="EH176" s="37"/>
      <c r="EI176" s="37"/>
      <c r="EJ176" s="37"/>
      <c r="EK176" s="37"/>
      <c r="EL176" s="37"/>
      <c r="EM176" s="37"/>
      <c r="EN176" s="37"/>
      <c r="EO176" s="37"/>
      <c r="EP176" s="37"/>
      <c r="EQ176" s="37"/>
      <c r="ER176" s="37"/>
      <c r="ES176" s="37"/>
      <c r="ET176" s="37"/>
      <c r="EU176" s="37"/>
      <c r="EV176" s="37"/>
      <c r="EW176" s="37"/>
      <c r="EX176" s="37"/>
      <c r="EY176" s="37"/>
      <c r="EZ176" s="37"/>
      <c r="FA176" s="37"/>
      <c r="FB176" s="37"/>
      <c r="FC176" s="37"/>
      <c r="FD176" s="37"/>
      <c r="FE176" s="37"/>
      <c r="FF176" s="37"/>
      <c r="FG176" s="37"/>
      <c r="FH176" s="37"/>
      <c r="FI176" s="37"/>
      <c r="FJ176" s="37"/>
      <c r="FK176" s="37"/>
      <c r="FL176" s="37"/>
      <c r="FM176" s="37"/>
      <c r="FN176" s="37"/>
      <c r="FO176" s="37"/>
      <c r="FP176" s="37"/>
      <c r="FQ176" s="37"/>
      <c r="FR176" s="37"/>
      <c r="FS176" s="37"/>
    </row>
    <row r="177" spans="1:175" s="7" customFormat="1">
      <c r="A177" s="51" t="s">
        <v>515</v>
      </c>
      <c r="B177" s="8" t="s">
        <v>238</v>
      </c>
      <c r="C177" s="8" t="s">
        <v>239</v>
      </c>
      <c r="D177" s="10"/>
      <c r="E177" s="10"/>
      <c r="F177" s="186">
        <v>872</v>
      </c>
      <c r="G177" s="186">
        <v>872</v>
      </c>
      <c r="H177" s="186">
        <v>973.5</v>
      </c>
      <c r="I177" s="216">
        <f t="shared" si="3"/>
        <v>111.63990825688073</v>
      </c>
      <c r="J177" s="210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7"/>
      <c r="CB177" s="37"/>
      <c r="CC177" s="37"/>
      <c r="CD177" s="37"/>
      <c r="CE177" s="37"/>
      <c r="CF177" s="37"/>
      <c r="CG177" s="37"/>
      <c r="CH177" s="37"/>
      <c r="CI177" s="37"/>
      <c r="CJ177" s="37"/>
      <c r="CK177" s="37"/>
      <c r="CL177" s="37"/>
      <c r="CM177" s="37"/>
      <c r="CN177" s="37"/>
      <c r="CO177" s="37"/>
      <c r="CP177" s="37"/>
      <c r="CQ177" s="37"/>
      <c r="CR177" s="37"/>
      <c r="CS177" s="37"/>
      <c r="CT177" s="37"/>
      <c r="CU177" s="37"/>
      <c r="CV177" s="37"/>
      <c r="CW177" s="37"/>
      <c r="CX177" s="37"/>
      <c r="CY177" s="37"/>
      <c r="CZ177" s="37"/>
      <c r="DA177" s="37"/>
      <c r="DB177" s="37"/>
      <c r="DC177" s="37"/>
      <c r="DD177" s="37"/>
      <c r="DE177" s="37"/>
      <c r="DF177" s="37"/>
      <c r="DG177" s="37"/>
      <c r="DH177" s="37"/>
      <c r="DI177" s="37"/>
      <c r="DJ177" s="37"/>
      <c r="DK177" s="37"/>
      <c r="DL177" s="37"/>
      <c r="DM177" s="37"/>
      <c r="DN177" s="37"/>
      <c r="DO177" s="37"/>
      <c r="DP177" s="37"/>
      <c r="DQ177" s="37"/>
      <c r="DR177" s="37"/>
      <c r="DS177" s="37"/>
      <c r="DT177" s="37"/>
      <c r="DU177" s="37"/>
      <c r="DV177" s="37"/>
      <c r="DW177" s="37"/>
      <c r="DX177" s="37"/>
      <c r="DY177" s="37"/>
      <c r="DZ177" s="37"/>
      <c r="EA177" s="37"/>
      <c r="EB177" s="37"/>
      <c r="EC177" s="37"/>
      <c r="ED177" s="37"/>
      <c r="EE177" s="37"/>
      <c r="EF177" s="37"/>
      <c r="EG177" s="37"/>
      <c r="EH177" s="37"/>
      <c r="EI177" s="37"/>
      <c r="EJ177" s="37"/>
      <c r="EK177" s="37"/>
      <c r="EL177" s="37"/>
      <c r="EM177" s="37"/>
      <c r="EN177" s="37"/>
      <c r="EO177" s="37"/>
      <c r="EP177" s="37"/>
      <c r="EQ177" s="37"/>
      <c r="ER177" s="37"/>
      <c r="ES177" s="37"/>
      <c r="ET177" s="37"/>
      <c r="EU177" s="37"/>
      <c r="EV177" s="37"/>
      <c r="EW177" s="37"/>
      <c r="EX177" s="37"/>
      <c r="EY177" s="37"/>
      <c r="EZ177" s="37"/>
      <c r="FA177" s="37"/>
      <c r="FB177" s="37"/>
      <c r="FC177" s="37"/>
      <c r="FD177" s="37"/>
      <c r="FE177" s="37"/>
      <c r="FF177" s="37"/>
      <c r="FG177" s="37"/>
      <c r="FH177" s="37"/>
      <c r="FI177" s="37"/>
      <c r="FJ177" s="37"/>
      <c r="FK177" s="37"/>
      <c r="FL177" s="37"/>
      <c r="FM177" s="37"/>
      <c r="FN177" s="37"/>
      <c r="FO177" s="37"/>
      <c r="FP177" s="37"/>
      <c r="FQ177" s="37"/>
      <c r="FR177" s="37"/>
      <c r="FS177" s="37"/>
    </row>
    <row r="178" spans="1:175" s="7" customFormat="1" ht="173.25" hidden="1">
      <c r="A178" s="73" t="s">
        <v>673</v>
      </c>
      <c r="B178" s="10" t="s">
        <v>238</v>
      </c>
      <c r="C178" s="10" t="s">
        <v>239</v>
      </c>
      <c r="D178" s="10" t="s">
        <v>594</v>
      </c>
      <c r="E178" s="10"/>
      <c r="F178" s="103">
        <f>SUM(F179)</f>
        <v>486</v>
      </c>
      <c r="G178" s="103">
        <f>SUM(G179)</f>
        <v>486</v>
      </c>
      <c r="H178" s="103"/>
      <c r="I178" s="216">
        <f t="shared" si="3"/>
        <v>0</v>
      </c>
      <c r="J178" s="210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  <c r="DJ178" s="37"/>
      <c r="DK178" s="37"/>
      <c r="DL178" s="37"/>
      <c r="DM178" s="37"/>
      <c r="DN178" s="37"/>
      <c r="DO178" s="37"/>
      <c r="DP178" s="37"/>
      <c r="DQ178" s="37"/>
      <c r="DR178" s="37"/>
      <c r="DS178" s="37"/>
      <c r="DT178" s="37"/>
      <c r="DU178" s="37"/>
      <c r="DV178" s="37"/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  <c r="EG178" s="37"/>
      <c r="EH178" s="37"/>
      <c r="EI178" s="37"/>
      <c r="EJ178" s="37"/>
      <c r="EK178" s="37"/>
      <c r="EL178" s="37"/>
      <c r="EM178" s="37"/>
      <c r="EN178" s="37"/>
      <c r="EO178" s="37"/>
      <c r="EP178" s="37"/>
      <c r="EQ178" s="37"/>
      <c r="ER178" s="37"/>
      <c r="ES178" s="37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7"/>
      <c r="FS178" s="37"/>
    </row>
    <row r="179" spans="1:175" s="7" customFormat="1" hidden="1">
      <c r="A179" s="73" t="s">
        <v>358</v>
      </c>
      <c r="B179" s="10" t="s">
        <v>238</v>
      </c>
      <c r="C179" s="10" t="s">
        <v>239</v>
      </c>
      <c r="D179" s="10" t="s">
        <v>594</v>
      </c>
      <c r="E179" s="10" t="s">
        <v>225</v>
      </c>
      <c r="F179" s="103">
        <f>SUM('3'!G482)</f>
        <v>486</v>
      </c>
      <c r="G179" s="103">
        <f>SUM('3'!H482)</f>
        <v>486</v>
      </c>
      <c r="H179" s="103"/>
      <c r="I179" s="216">
        <f t="shared" si="3"/>
        <v>0</v>
      </c>
      <c r="J179" s="210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37"/>
      <c r="CF179" s="37"/>
      <c r="CG179" s="37"/>
      <c r="CH179" s="37"/>
      <c r="CI179" s="37"/>
      <c r="CJ179" s="37"/>
      <c r="CK179" s="37"/>
      <c r="CL179" s="37"/>
      <c r="CM179" s="37"/>
      <c r="CN179" s="37"/>
      <c r="CO179" s="37"/>
      <c r="CP179" s="37"/>
      <c r="CQ179" s="37"/>
      <c r="CR179" s="37"/>
      <c r="CS179" s="37"/>
      <c r="CT179" s="37"/>
      <c r="CU179" s="37"/>
      <c r="CV179" s="37"/>
      <c r="CW179" s="37"/>
      <c r="CX179" s="37"/>
      <c r="CY179" s="37"/>
      <c r="CZ179" s="37"/>
      <c r="DA179" s="37"/>
      <c r="DB179" s="37"/>
      <c r="DC179" s="37"/>
      <c r="DD179" s="37"/>
      <c r="DE179" s="37"/>
      <c r="DF179" s="37"/>
      <c r="DG179" s="37"/>
      <c r="DH179" s="37"/>
      <c r="DI179" s="37"/>
      <c r="DJ179" s="37"/>
      <c r="DK179" s="37"/>
      <c r="DL179" s="37"/>
      <c r="DM179" s="37"/>
      <c r="DN179" s="37"/>
      <c r="DO179" s="37"/>
      <c r="DP179" s="37"/>
      <c r="DQ179" s="37"/>
      <c r="DR179" s="37"/>
      <c r="DS179" s="37"/>
      <c r="DT179" s="37"/>
      <c r="DU179" s="37"/>
      <c r="DV179" s="37"/>
      <c r="DW179" s="37"/>
      <c r="DX179" s="37"/>
      <c r="DY179" s="37"/>
      <c r="DZ179" s="37"/>
      <c r="EA179" s="37"/>
      <c r="EB179" s="37"/>
      <c r="EC179" s="37"/>
      <c r="ED179" s="37"/>
      <c r="EE179" s="37"/>
      <c r="EF179" s="37"/>
      <c r="EG179" s="37"/>
      <c r="EH179" s="37"/>
      <c r="EI179" s="37"/>
      <c r="EJ179" s="37"/>
      <c r="EK179" s="37"/>
      <c r="EL179" s="37"/>
      <c r="EM179" s="37"/>
      <c r="EN179" s="37"/>
      <c r="EO179" s="37"/>
      <c r="EP179" s="37"/>
      <c r="EQ179" s="37"/>
      <c r="ER179" s="37"/>
      <c r="ES179" s="37"/>
      <c r="ET179" s="37"/>
      <c r="EU179" s="37"/>
      <c r="EV179" s="37"/>
      <c r="EW179" s="37"/>
      <c r="EX179" s="37"/>
      <c r="EY179" s="37"/>
      <c r="EZ179" s="37"/>
      <c r="FA179" s="37"/>
      <c r="FB179" s="37"/>
      <c r="FC179" s="37"/>
      <c r="FD179" s="37"/>
      <c r="FE179" s="37"/>
      <c r="FF179" s="37"/>
      <c r="FG179" s="37"/>
      <c r="FH179" s="37"/>
      <c r="FI179" s="37"/>
      <c r="FJ179" s="37"/>
      <c r="FK179" s="37"/>
      <c r="FL179" s="37"/>
      <c r="FM179" s="37"/>
      <c r="FN179" s="37"/>
      <c r="FO179" s="37"/>
      <c r="FP179" s="37"/>
      <c r="FQ179" s="37"/>
      <c r="FR179" s="37"/>
      <c r="FS179" s="37"/>
    </row>
    <row r="180" spans="1:175" s="7" customFormat="1" ht="47.25" hidden="1">
      <c r="A180" s="73" t="s">
        <v>900</v>
      </c>
      <c r="B180" s="10" t="s">
        <v>238</v>
      </c>
      <c r="C180" s="10" t="s">
        <v>239</v>
      </c>
      <c r="D180" s="10" t="s">
        <v>901</v>
      </c>
      <c r="E180" s="10"/>
      <c r="F180" s="103">
        <f>SUM(F181+F182)</f>
        <v>579.65300000000002</v>
      </c>
      <c r="G180" s="103">
        <f>SUM(G181+G182)</f>
        <v>0</v>
      </c>
      <c r="H180" s="103"/>
      <c r="I180" s="216" t="e">
        <f t="shared" si="3"/>
        <v>#DIV/0!</v>
      </c>
      <c r="J180" s="210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  <c r="CA180" s="37"/>
      <c r="CB180" s="37"/>
      <c r="CC180" s="37"/>
      <c r="CD180" s="37"/>
      <c r="CE180" s="37"/>
      <c r="CF180" s="37"/>
      <c r="CG180" s="37"/>
      <c r="CH180" s="37"/>
      <c r="CI180" s="37"/>
      <c r="CJ180" s="37"/>
      <c r="CK180" s="37"/>
      <c r="CL180" s="37"/>
      <c r="CM180" s="37"/>
      <c r="CN180" s="37"/>
      <c r="CO180" s="37"/>
      <c r="CP180" s="37"/>
      <c r="CQ180" s="37"/>
      <c r="CR180" s="37"/>
      <c r="CS180" s="37"/>
      <c r="CT180" s="37"/>
      <c r="CU180" s="37"/>
      <c r="CV180" s="37"/>
      <c r="CW180" s="37"/>
      <c r="CX180" s="37"/>
      <c r="CY180" s="37"/>
      <c r="CZ180" s="37"/>
      <c r="DA180" s="37"/>
      <c r="DB180" s="37"/>
      <c r="DC180" s="37"/>
      <c r="DD180" s="37"/>
      <c r="DE180" s="37"/>
      <c r="DF180" s="37"/>
      <c r="DG180" s="37"/>
      <c r="DH180" s="37"/>
      <c r="DI180" s="37"/>
      <c r="DJ180" s="37"/>
      <c r="DK180" s="37"/>
      <c r="DL180" s="37"/>
      <c r="DM180" s="37"/>
      <c r="DN180" s="37"/>
      <c r="DO180" s="37"/>
      <c r="DP180" s="37"/>
      <c r="DQ180" s="37"/>
      <c r="DR180" s="37"/>
      <c r="DS180" s="37"/>
      <c r="DT180" s="37"/>
      <c r="DU180" s="37"/>
      <c r="DV180" s="37"/>
      <c r="DW180" s="37"/>
      <c r="DX180" s="37"/>
      <c r="DY180" s="37"/>
      <c r="DZ180" s="37"/>
      <c r="EA180" s="37"/>
      <c r="EB180" s="37"/>
      <c r="EC180" s="37"/>
      <c r="ED180" s="37"/>
      <c r="EE180" s="37"/>
      <c r="EF180" s="37"/>
      <c r="EG180" s="37"/>
      <c r="EH180" s="37"/>
      <c r="EI180" s="37"/>
      <c r="EJ180" s="37"/>
      <c r="EK180" s="37"/>
      <c r="EL180" s="37"/>
      <c r="EM180" s="37"/>
      <c r="EN180" s="37"/>
      <c r="EO180" s="37"/>
      <c r="EP180" s="37"/>
      <c r="EQ180" s="37"/>
      <c r="ER180" s="37"/>
      <c r="ES180" s="37"/>
      <c r="ET180" s="37"/>
      <c r="EU180" s="37"/>
      <c r="EV180" s="37"/>
      <c r="EW180" s="37"/>
      <c r="EX180" s="37"/>
      <c r="EY180" s="37"/>
      <c r="EZ180" s="37"/>
      <c r="FA180" s="37"/>
      <c r="FB180" s="37"/>
      <c r="FC180" s="37"/>
      <c r="FD180" s="37"/>
      <c r="FE180" s="37"/>
      <c r="FF180" s="37"/>
      <c r="FG180" s="37"/>
      <c r="FH180" s="37"/>
      <c r="FI180" s="37"/>
      <c r="FJ180" s="37"/>
      <c r="FK180" s="37"/>
      <c r="FL180" s="37"/>
      <c r="FM180" s="37"/>
      <c r="FN180" s="37"/>
      <c r="FO180" s="37"/>
      <c r="FP180" s="37"/>
      <c r="FQ180" s="37"/>
      <c r="FR180" s="37"/>
      <c r="FS180" s="37"/>
    </row>
    <row r="181" spans="1:175" s="7" customFormat="1" ht="31.5" hidden="1">
      <c r="A181" s="23" t="s">
        <v>494</v>
      </c>
      <c r="B181" s="10" t="s">
        <v>238</v>
      </c>
      <c r="C181" s="10" t="s">
        <v>239</v>
      </c>
      <c r="D181" s="10" t="s">
        <v>901</v>
      </c>
      <c r="E181" s="10" t="s">
        <v>491</v>
      </c>
      <c r="F181" s="103">
        <f>SUM('3'!G148)</f>
        <v>579.65300000000002</v>
      </c>
      <c r="G181" s="103">
        <f>SUM('3'!H148)</f>
        <v>0</v>
      </c>
      <c r="H181" s="103"/>
      <c r="I181" s="216" t="e">
        <f t="shared" si="3"/>
        <v>#DIV/0!</v>
      </c>
      <c r="J181" s="210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  <c r="CA181" s="37"/>
      <c r="CB181" s="37"/>
      <c r="CC181" s="37"/>
      <c r="CD181" s="37"/>
      <c r="CE181" s="37"/>
      <c r="CF181" s="37"/>
      <c r="CG181" s="37"/>
      <c r="CH181" s="37"/>
      <c r="CI181" s="37"/>
      <c r="CJ181" s="37"/>
      <c r="CK181" s="37"/>
      <c r="CL181" s="37"/>
      <c r="CM181" s="37"/>
      <c r="CN181" s="37"/>
      <c r="CO181" s="37"/>
      <c r="CP181" s="37"/>
      <c r="CQ181" s="37"/>
      <c r="CR181" s="37"/>
      <c r="CS181" s="37"/>
      <c r="CT181" s="37"/>
      <c r="CU181" s="37"/>
      <c r="CV181" s="37"/>
      <c r="CW181" s="37"/>
      <c r="CX181" s="37"/>
      <c r="CY181" s="37"/>
      <c r="CZ181" s="37"/>
      <c r="DA181" s="37"/>
      <c r="DB181" s="37"/>
      <c r="DC181" s="37"/>
      <c r="DD181" s="37"/>
      <c r="DE181" s="37"/>
      <c r="DF181" s="37"/>
      <c r="DG181" s="37"/>
      <c r="DH181" s="37"/>
      <c r="DI181" s="37"/>
      <c r="DJ181" s="37"/>
      <c r="DK181" s="37"/>
      <c r="DL181" s="37"/>
      <c r="DM181" s="37"/>
      <c r="DN181" s="37"/>
      <c r="DO181" s="37"/>
      <c r="DP181" s="37"/>
      <c r="DQ181" s="37"/>
      <c r="DR181" s="37"/>
      <c r="DS181" s="37"/>
      <c r="DT181" s="37"/>
      <c r="DU181" s="37"/>
      <c r="DV181" s="37"/>
      <c r="DW181" s="37"/>
      <c r="DX181" s="37"/>
      <c r="DY181" s="37"/>
      <c r="DZ181" s="37"/>
      <c r="EA181" s="37"/>
      <c r="EB181" s="37"/>
      <c r="EC181" s="37"/>
      <c r="ED181" s="37"/>
      <c r="EE181" s="37"/>
      <c r="EF181" s="37"/>
      <c r="EG181" s="37"/>
      <c r="EH181" s="37"/>
      <c r="EI181" s="37"/>
      <c r="EJ181" s="37"/>
      <c r="EK181" s="37"/>
      <c r="EL181" s="37"/>
      <c r="EM181" s="37"/>
      <c r="EN181" s="37"/>
      <c r="EO181" s="37"/>
      <c r="EP181" s="37"/>
      <c r="EQ181" s="37"/>
      <c r="ER181" s="37"/>
      <c r="ES181" s="37"/>
      <c r="ET181" s="37"/>
      <c r="EU181" s="37"/>
      <c r="EV181" s="37"/>
      <c r="EW181" s="37"/>
      <c r="EX181" s="37"/>
      <c r="EY181" s="37"/>
      <c r="EZ181" s="37"/>
      <c r="FA181" s="37"/>
      <c r="FB181" s="37"/>
      <c r="FC181" s="37"/>
      <c r="FD181" s="37"/>
      <c r="FE181" s="37"/>
      <c r="FF181" s="37"/>
      <c r="FG181" s="37"/>
      <c r="FH181" s="37"/>
      <c r="FI181" s="37"/>
      <c r="FJ181" s="37"/>
      <c r="FK181" s="37"/>
      <c r="FL181" s="37"/>
      <c r="FM181" s="37"/>
      <c r="FN181" s="37"/>
      <c r="FO181" s="37"/>
      <c r="FP181" s="37"/>
      <c r="FQ181" s="37"/>
      <c r="FR181" s="37"/>
      <c r="FS181" s="37"/>
    </row>
    <row r="182" spans="1:175" s="7" customFormat="1" hidden="1">
      <c r="A182" s="73" t="s">
        <v>358</v>
      </c>
      <c r="B182" s="10" t="s">
        <v>238</v>
      </c>
      <c r="C182" s="10" t="s">
        <v>239</v>
      </c>
      <c r="D182" s="10" t="s">
        <v>901</v>
      </c>
      <c r="E182" s="10" t="s">
        <v>225</v>
      </c>
      <c r="F182" s="103">
        <f>SUM('3'!G484)</f>
        <v>0</v>
      </c>
      <c r="G182" s="103">
        <f>SUM('3'!H484)</f>
        <v>0</v>
      </c>
      <c r="H182" s="103"/>
      <c r="I182" s="216" t="e">
        <f t="shared" si="3"/>
        <v>#DIV/0!</v>
      </c>
      <c r="J182" s="210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/>
      <c r="BQ182" s="37"/>
      <c r="BR182" s="37"/>
      <c r="BS182" s="37"/>
      <c r="BT182" s="37"/>
      <c r="BU182" s="37"/>
      <c r="BV182" s="37"/>
      <c r="BW182" s="37"/>
      <c r="BX182" s="37"/>
      <c r="BY182" s="37"/>
      <c r="BZ182" s="37"/>
      <c r="CA182" s="37"/>
      <c r="CB182" s="37"/>
      <c r="CC182" s="37"/>
      <c r="CD182" s="37"/>
      <c r="CE182" s="37"/>
      <c r="CF182" s="37"/>
      <c r="CG182" s="37"/>
      <c r="CH182" s="37"/>
      <c r="CI182" s="37"/>
      <c r="CJ182" s="37"/>
      <c r="CK182" s="37"/>
      <c r="CL182" s="37"/>
      <c r="CM182" s="37"/>
      <c r="CN182" s="37"/>
      <c r="CO182" s="37"/>
      <c r="CP182" s="37"/>
      <c r="CQ182" s="37"/>
      <c r="CR182" s="37"/>
      <c r="CS182" s="37"/>
      <c r="CT182" s="37"/>
      <c r="CU182" s="37"/>
      <c r="CV182" s="37"/>
      <c r="CW182" s="37"/>
      <c r="CX182" s="37"/>
      <c r="CY182" s="37"/>
      <c r="CZ182" s="37"/>
      <c r="DA182" s="37"/>
      <c r="DB182" s="37"/>
      <c r="DC182" s="37"/>
      <c r="DD182" s="37"/>
      <c r="DE182" s="37"/>
      <c r="DF182" s="37"/>
      <c r="DG182" s="37"/>
      <c r="DH182" s="37"/>
      <c r="DI182" s="37"/>
      <c r="DJ182" s="37"/>
      <c r="DK182" s="37"/>
      <c r="DL182" s="37"/>
      <c r="DM182" s="37"/>
      <c r="DN182" s="37"/>
      <c r="DO182" s="37"/>
      <c r="DP182" s="37"/>
      <c r="DQ182" s="37"/>
      <c r="DR182" s="37"/>
      <c r="DS182" s="37"/>
      <c r="DT182" s="37"/>
      <c r="DU182" s="37"/>
      <c r="DV182" s="37"/>
      <c r="DW182" s="37"/>
      <c r="DX182" s="37"/>
      <c r="DY182" s="37"/>
      <c r="DZ182" s="37"/>
      <c r="EA182" s="37"/>
      <c r="EB182" s="37"/>
      <c r="EC182" s="37"/>
      <c r="ED182" s="37"/>
      <c r="EE182" s="37"/>
      <c r="EF182" s="37"/>
      <c r="EG182" s="37"/>
      <c r="EH182" s="37"/>
      <c r="EI182" s="37"/>
      <c r="EJ182" s="37"/>
      <c r="EK182" s="37"/>
      <c r="EL182" s="37"/>
      <c r="EM182" s="37"/>
      <c r="EN182" s="37"/>
      <c r="EO182" s="37"/>
      <c r="EP182" s="37"/>
      <c r="EQ182" s="37"/>
      <c r="ER182" s="37"/>
      <c r="ES182" s="37"/>
      <c r="ET182" s="37"/>
      <c r="EU182" s="37"/>
      <c r="EV182" s="37"/>
      <c r="EW182" s="37"/>
      <c r="EX182" s="37"/>
      <c r="EY182" s="37"/>
      <c r="EZ182" s="37"/>
      <c r="FA182" s="37"/>
      <c r="FB182" s="37"/>
      <c r="FC182" s="37"/>
      <c r="FD182" s="37"/>
      <c r="FE182" s="37"/>
      <c r="FF182" s="37"/>
      <c r="FG182" s="37"/>
      <c r="FH182" s="37"/>
      <c r="FI182" s="37"/>
      <c r="FJ182" s="37"/>
      <c r="FK182" s="37"/>
      <c r="FL182" s="37"/>
      <c r="FM182" s="37"/>
      <c r="FN182" s="37"/>
      <c r="FO182" s="37"/>
      <c r="FP182" s="37"/>
      <c r="FQ182" s="37"/>
      <c r="FR182" s="37"/>
      <c r="FS182" s="37"/>
    </row>
    <row r="183" spans="1:175" s="7" customFormat="1" ht="94.5" hidden="1">
      <c r="A183" s="23" t="s">
        <v>796</v>
      </c>
      <c r="B183" s="10" t="s">
        <v>238</v>
      </c>
      <c r="C183" s="10" t="s">
        <v>239</v>
      </c>
      <c r="D183" s="10" t="s">
        <v>872</v>
      </c>
      <c r="E183" s="10"/>
      <c r="F183" s="103">
        <f>SUM(F184)</f>
        <v>53</v>
      </c>
      <c r="G183" s="103">
        <f>SUM(G184)</f>
        <v>0</v>
      </c>
      <c r="H183" s="103"/>
      <c r="I183" s="216" t="e">
        <f t="shared" si="3"/>
        <v>#DIV/0!</v>
      </c>
      <c r="J183" s="210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  <c r="CA183" s="37"/>
      <c r="CB183" s="37"/>
      <c r="CC183" s="37"/>
      <c r="CD183" s="37"/>
      <c r="CE183" s="37"/>
      <c r="CF183" s="37"/>
      <c r="CG183" s="37"/>
      <c r="CH183" s="37"/>
      <c r="CI183" s="37"/>
      <c r="CJ183" s="37"/>
      <c r="CK183" s="37"/>
      <c r="CL183" s="37"/>
      <c r="CM183" s="37"/>
      <c r="CN183" s="37"/>
      <c r="CO183" s="37"/>
      <c r="CP183" s="37"/>
      <c r="CQ183" s="37"/>
      <c r="CR183" s="37"/>
      <c r="CS183" s="37"/>
      <c r="CT183" s="37"/>
      <c r="CU183" s="37"/>
      <c r="CV183" s="37"/>
      <c r="CW183" s="37"/>
      <c r="CX183" s="37"/>
      <c r="CY183" s="37"/>
      <c r="CZ183" s="37"/>
      <c r="DA183" s="37"/>
      <c r="DB183" s="37"/>
      <c r="DC183" s="37"/>
      <c r="DD183" s="37"/>
      <c r="DE183" s="37"/>
      <c r="DF183" s="37"/>
      <c r="DG183" s="37"/>
      <c r="DH183" s="37"/>
      <c r="DI183" s="37"/>
      <c r="DJ183" s="37"/>
      <c r="DK183" s="37"/>
      <c r="DL183" s="37"/>
      <c r="DM183" s="37"/>
      <c r="DN183" s="37"/>
      <c r="DO183" s="37"/>
      <c r="DP183" s="37"/>
      <c r="DQ183" s="37"/>
      <c r="DR183" s="37"/>
      <c r="DS183" s="37"/>
      <c r="DT183" s="37"/>
      <c r="DU183" s="37"/>
      <c r="DV183" s="37"/>
      <c r="DW183" s="37"/>
      <c r="DX183" s="37"/>
      <c r="DY183" s="37"/>
      <c r="DZ183" s="37"/>
      <c r="EA183" s="37"/>
      <c r="EB183" s="37"/>
      <c r="EC183" s="37"/>
      <c r="ED183" s="37"/>
      <c r="EE183" s="37"/>
      <c r="EF183" s="37"/>
      <c r="EG183" s="37"/>
      <c r="EH183" s="37"/>
      <c r="EI183" s="37"/>
      <c r="EJ183" s="37"/>
      <c r="EK183" s="37"/>
      <c r="EL183" s="37"/>
      <c r="EM183" s="37"/>
      <c r="EN183" s="37"/>
      <c r="EO183" s="37"/>
      <c r="EP183" s="37"/>
      <c r="EQ183" s="37"/>
      <c r="ER183" s="37"/>
      <c r="ES183" s="37"/>
      <c r="ET183" s="37"/>
      <c r="EU183" s="37"/>
      <c r="EV183" s="37"/>
      <c r="EW183" s="37"/>
      <c r="EX183" s="37"/>
      <c r="EY183" s="37"/>
      <c r="EZ183" s="37"/>
      <c r="FA183" s="37"/>
      <c r="FB183" s="37"/>
      <c r="FC183" s="37"/>
      <c r="FD183" s="37"/>
      <c r="FE183" s="37"/>
      <c r="FF183" s="37"/>
      <c r="FG183" s="37"/>
      <c r="FH183" s="37"/>
      <c r="FI183" s="37"/>
      <c r="FJ183" s="37"/>
      <c r="FK183" s="37"/>
      <c r="FL183" s="37"/>
      <c r="FM183" s="37"/>
      <c r="FN183" s="37"/>
      <c r="FO183" s="37"/>
      <c r="FP183" s="37"/>
      <c r="FQ183" s="37"/>
      <c r="FR183" s="37"/>
      <c r="FS183" s="37"/>
    </row>
    <row r="184" spans="1:175" s="7" customFormat="1" ht="31.5" hidden="1">
      <c r="A184" s="23" t="s">
        <v>494</v>
      </c>
      <c r="B184" s="10" t="s">
        <v>238</v>
      </c>
      <c r="C184" s="10" t="s">
        <v>239</v>
      </c>
      <c r="D184" s="10" t="s">
        <v>872</v>
      </c>
      <c r="E184" s="10" t="s">
        <v>491</v>
      </c>
      <c r="F184" s="103">
        <f>SUM('3'!G146)</f>
        <v>53</v>
      </c>
      <c r="G184" s="103">
        <f>SUM('3'!H146)</f>
        <v>0</v>
      </c>
      <c r="H184" s="103"/>
      <c r="I184" s="216" t="e">
        <f t="shared" si="3"/>
        <v>#DIV/0!</v>
      </c>
      <c r="J184" s="210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37"/>
      <c r="BT184" s="37"/>
      <c r="BU184" s="37"/>
      <c r="BV184" s="37"/>
      <c r="BW184" s="37"/>
      <c r="BX184" s="37"/>
      <c r="BY184" s="37"/>
      <c r="BZ184" s="37"/>
      <c r="CA184" s="37"/>
      <c r="CB184" s="37"/>
      <c r="CC184" s="37"/>
      <c r="CD184" s="37"/>
      <c r="CE184" s="37"/>
      <c r="CF184" s="37"/>
      <c r="CG184" s="37"/>
      <c r="CH184" s="37"/>
      <c r="CI184" s="37"/>
      <c r="CJ184" s="37"/>
      <c r="CK184" s="37"/>
      <c r="CL184" s="37"/>
      <c r="CM184" s="37"/>
      <c r="CN184" s="37"/>
      <c r="CO184" s="37"/>
      <c r="CP184" s="37"/>
      <c r="CQ184" s="37"/>
      <c r="CR184" s="37"/>
      <c r="CS184" s="37"/>
      <c r="CT184" s="37"/>
      <c r="CU184" s="37"/>
      <c r="CV184" s="37"/>
      <c r="CW184" s="37"/>
      <c r="CX184" s="37"/>
      <c r="CY184" s="37"/>
      <c r="CZ184" s="37"/>
      <c r="DA184" s="37"/>
      <c r="DB184" s="37"/>
      <c r="DC184" s="37"/>
      <c r="DD184" s="37"/>
      <c r="DE184" s="37"/>
      <c r="DF184" s="37"/>
      <c r="DG184" s="37"/>
      <c r="DH184" s="37"/>
      <c r="DI184" s="37"/>
      <c r="DJ184" s="37"/>
      <c r="DK184" s="37"/>
      <c r="DL184" s="37"/>
      <c r="DM184" s="37"/>
      <c r="DN184" s="37"/>
      <c r="DO184" s="37"/>
      <c r="DP184" s="37"/>
      <c r="DQ184" s="37"/>
      <c r="DR184" s="37"/>
      <c r="DS184" s="37"/>
      <c r="DT184" s="37"/>
      <c r="DU184" s="37"/>
      <c r="DV184" s="37"/>
      <c r="DW184" s="37"/>
      <c r="DX184" s="37"/>
      <c r="DY184" s="37"/>
      <c r="DZ184" s="37"/>
      <c r="EA184" s="37"/>
      <c r="EB184" s="37"/>
      <c r="EC184" s="37"/>
      <c r="ED184" s="37"/>
      <c r="EE184" s="37"/>
      <c r="EF184" s="37"/>
      <c r="EG184" s="37"/>
      <c r="EH184" s="37"/>
      <c r="EI184" s="37"/>
      <c r="EJ184" s="37"/>
      <c r="EK184" s="37"/>
      <c r="EL184" s="37"/>
      <c r="EM184" s="37"/>
      <c r="EN184" s="37"/>
      <c r="EO184" s="37"/>
      <c r="EP184" s="37"/>
      <c r="EQ184" s="37"/>
      <c r="ER184" s="37"/>
      <c r="ES184" s="37"/>
      <c r="ET184" s="37"/>
      <c r="EU184" s="37"/>
      <c r="EV184" s="37"/>
      <c r="EW184" s="37"/>
      <c r="EX184" s="37"/>
      <c r="EY184" s="37"/>
      <c r="EZ184" s="37"/>
      <c r="FA184" s="37"/>
      <c r="FB184" s="37"/>
      <c r="FC184" s="37"/>
      <c r="FD184" s="37"/>
      <c r="FE184" s="37"/>
      <c r="FF184" s="37"/>
      <c r="FG184" s="37"/>
      <c r="FH184" s="37"/>
      <c r="FI184" s="37"/>
      <c r="FJ184" s="37"/>
      <c r="FK184" s="37"/>
      <c r="FL184" s="37"/>
      <c r="FM184" s="37"/>
      <c r="FN184" s="37"/>
      <c r="FO184" s="37"/>
      <c r="FP184" s="37"/>
      <c r="FQ184" s="37"/>
      <c r="FR184" s="37"/>
      <c r="FS184" s="37"/>
    </row>
    <row r="185" spans="1:175" hidden="1">
      <c r="A185" s="52" t="s">
        <v>28</v>
      </c>
      <c r="B185" s="8" t="s">
        <v>238</v>
      </c>
      <c r="C185" s="8" t="s">
        <v>241</v>
      </c>
      <c r="D185" s="8"/>
      <c r="E185" s="8"/>
      <c r="F185" s="186">
        <f>SUM(F186+F191+F193+F189)</f>
        <v>0</v>
      </c>
      <c r="G185" s="186">
        <f>SUM(G186+G191+G193+G189)</f>
        <v>0</v>
      </c>
      <c r="H185" s="186"/>
      <c r="I185" s="216" t="e">
        <f t="shared" si="3"/>
        <v>#DIV/0!</v>
      </c>
      <c r="J185" s="211"/>
    </row>
    <row r="186" spans="1:175" s="7" customFormat="1" ht="220.5" hidden="1">
      <c r="A186" s="24" t="s">
        <v>621</v>
      </c>
      <c r="B186" s="10" t="s">
        <v>64</v>
      </c>
      <c r="C186" s="10" t="s">
        <v>241</v>
      </c>
      <c r="D186" s="61" t="s">
        <v>436</v>
      </c>
      <c r="E186" s="10"/>
      <c r="F186" s="103">
        <f>SUM(F187+F188)</f>
        <v>0</v>
      </c>
      <c r="G186" s="103">
        <f>SUM(G187+G188)</f>
        <v>0</v>
      </c>
      <c r="H186" s="103"/>
      <c r="I186" s="216" t="e">
        <f t="shared" si="3"/>
        <v>#DIV/0!</v>
      </c>
      <c r="J186" s="210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37"/>
      <c r="CH186" s="37"/>
      <c r="CI186" s="37"/>
      <c r="CJ186" s="37"/>
      <c r="CK186" s="37"/>
      <c r="CL186" s="37"/>
      <c r="CM186" s="37"/>
      <c r="CN186" s="37"/>
      <c r="CO186" s="37"/>
      <c r="CP186" s="37"/>
      <c r="CQ186" s="37"/>
      <c r="CR186" s="37"/>
      <c r="CS186" s="37"/>
      <c r="CT186" s="37"/>
      <c r="CU186" s="37"/>
      <c r="CV186" s="37"/>
      <c r="CW186" s="37"/>
      <c r="CX186" s="37"/>
      <c r="CY186" s="37"/>
      <c r="CZ186" s="37"/>
      <c r="DA186" s="37"/>
      <c r="DB186" s="37"/>
      <c r="DC186" s="37"/>
      <c r="DD186" s="37"/>
      <c r="DE186" s="37"/>
      <c r="DF186" s="37"/>
      <c r="DG186" s="37"/>
      <c r="DH186" s="37"/>
      <c r="DI186" s="37"/>
      <c r="DJ186" s="37"/>
      <c r="DK186" s="37"/>
      <c r="DL186" s="37"/>
      <c r="DM186" s="37"/>
      <c r="DN186" s="37"/>
      <c r="DO186" s="37"/>
      <c r="DP186" s="37"/>
      <c r="DQ186" s="37"/>
      <c r="DR186" s="37"/>
      <c r="DS186" s="37"/>
      <c r="DT186" s="37"/>
      <c r="DU186" s="37"/>
      <c r="DV186" s="37"/>
      <c r="DW186" s="37"/>
      <c r="DX186" s="37"/>
      <c r="DY186" s="37"/>
      <c r="DZ186" s="37"/>
      <c r="EA186" s="37"/>
      <c r="EB186" s="37"/>
      <c r="EC186" s="37"/>
      <c r="ED186" s="37"/>
      <c r="EE186" s="37"/>
      <c r="EF186" s="37"/>
      <c r="EG186" s="37"/>
      <c r="EH186" s="37"/>
      <c r="EI186" s="37"/>
      <c r="EJ186" s="37"/>
      <c r="EK186" s="37"/>
      <c r="EL186" s="37"/>
      <c r="EM186" s="37"/>
      <c r="EN186" s="37"/>
      <c r="EO186" s="37"/>
      <c r="EP186" s="37"/>
      <c r="EQ186" s="37"/>
      <c r="ER186" s="37"/>
      <c r="ES186" s="37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7"/>
      <c r="FS186" s="37"/>
    </row>
    <row r="187" spans="1:175" s="7" customFormat="1" ht="31.5" hidden="1">
      <c r="A187" s="23" t="s">
        <v>147</v>
      </c>
      <c r="B187" s="10" t="s">
        <v>238</v>
      </c>
      <c r="C187" s="10" t="s">
        <v>241</v>
      </c>
      <c r="D187" s="61" t="s">
        <v>125</v>
      </c>
      <c r="E187" s="10" t="s">
        <v>491</v>
      </c>
      <c r="F187" s="103">
        <f>SUM('3'!G151)</f>
        <v>0</v>
      </c>
      <c r="G187" s="103">
        <f>SUM('3'!H151)</f>
        <v>0</v>
      </c>
      <c r="H187" s="103"/>
      <c r="I187" s="216" t="e">
        <f t="shared" si="3"/>
        <v>#DIV/0!</v>
      </c>
      <c r="J187" s="210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37"/>
      <c r="BT187" s="37"/>
      <c r="BU187" s="37"/>
      <c r="BV187" s="37"/>
      <c r="BW187" s="37"/>
      <c r="BX187" s="37"/>
      <c r="BY187" s="37"/>
      <c r="BZ187" s="37"/>
      <c r="CA187" s="37"/>
      <c r="CB187" s="37"/>
      <c r="CC187" s="37"/>
      <c r="CD187" s="37"/>
      <c r="CE187" s="37"/>
      <c r="CF187" s="37"/>
      <c r="CG187" s="37"/>
      <c r="CH187" s="37"/>
      <c r="CI187" s="37"/>
      <c r="CJ187" s="37"/>
      <c r="CK187" s="37"/>
      <c r="CL187" s="37"/>
      <c r="CM187" s="37"/>
      <c r="CN187" s="37"/>
      <c r="CO187" s="37"/>
      <c r="CP187" s="37"/>
      <c r="CQ187" s="37"/>
      <c r="CR187" s="37"/>
      <c r="CS187" s="37"/>
      <c r="CT187" s="37"/>
      <c r="CU187" s="37"/>
      <c r="CV187" s="37"/>
      <c r="CW187" s="37"/>
      <c r="CX187" s="37"/>
      <c r="CY187" s="37"/>
      <c r="CZ187" s="37"/>
      <c r="DA187" s="37"/>
      <c r="DB187" s="37"/>
      <c r="DC187" s="37"/>
      <c r="DD187" s="37"/>
      <c r="DE187" s="37"/>
      <c r="DF187" s="37"/>
      <c r="DG187" s="37"/>
      <c r="DH187" s="37"/>
      <c r="DI187" s="37"/>
      <c r="DJ187" s="37"/>
      <c r="DK187" s="37"/>
      <c r="DL187" s="37"/>
      <c r="DM187" s="37"/>
      <c r="DN187" s="37"/>
      <c r="DO187" s="37"/>
      <c r="DP187" s="37"/>
      <c r="DQ187" s="37"/>
      <c r="DR187" s="37"/>
      <c r="DS187" s="37"/>
      <c r="DT187" s="37"/>
      <c r="DU187" s="37"/>
      <c r="DV187" s="37"/>
      <c r="DW187" s="37"/>
      <c r="DX187" s="37"/>
      <c r="DY187" s="37"/>
      <c r="DZ187" s="37"/>
      <c r="EA187" s="37"/>
      <c r="EB187" s="37"/>
      <c r="EC187" s="37"/>
      <c r="ED187" s="37"/>
      <c r="EE187" s="37"/>
      <c r="EF187" s="37"/>
      <c r="EG187" s="37"/>
      <c r="EH187" s="37"/>
      <c r="EI187" s="37"/>
      <c r="EJ187" s="37"/>
      <c r="EK187" s="37"/>
      <c r="EL187" s="37"/>
      <c r="EM187" s="37"/>
      <c r="EN187" s="37"/>
      <c r="EO187" s="37"/>
      <c r="EP187" s="37"/>
      <c r="EQ187" s="37"/>
      <c r="ER187" s="37"/>
      <c r="ES187" s="37"/>
      <c r="ET187" s="37"/>
      <c r="EU187" s="37"/>
      <c r="EV187" s="37"/>
      <c r="EW187" s="37"/>
      <c r="EX187" s="37"/>
      <c r="EY187" s="37"/>
      <c r="EZ187" s="37"/>
      <c r="FA187" s="37"/>
      <c r="FB187" s="37"/>
      <c r="FC187" s="37"/>
      <c r="FD187" s="37"/>
      <c r="FE187" s="37"/>
      <c r="FF187" s="37"/>
      <c r="FG187" s="37"/>
      <c r="FH187" s="37"/>
      <c r="FI187" s="37"/>
      <c r="FJ187" s="37"/>
      <c r="FK187" s="37"/>
      <c r="FL187" s="37"/>
      <c r="FM187" s="37"/>
      <c r="FN187" s="37"/>
      <c r="FO187" s="37"/>
      <c r="FP187" s="37"/>
      <c r="FQ187" s="37"/>
      <c r="FR187" s="37"/>
      <c r="FS187" s="37"/>
    </row>
    <row r="188" spans="1:175" s="7" customFormat="1" ht="47.25" hidden="1">
      <c r="A188" s="24" t="s">
        <v>164</v>
      </c>
      <c r="B188" s="10" t="s">
        <v>238</v>
      </c>
      <c r="C188" s="10" t="s">
        <v>241</v>
      </c>
      <c r="D188" s="61" t="s">
        <v>436</v>
      </c>
      <c r="E188" s="10" t="s">
        <v>211</v>
      </c>
      <c r="F188" s="103">
        <f>SUM('3'!G741)</f>
        <v>0</v>
      </c>
      <c r="G188" s="103">
        <f>SUM('3'!H741)</f>
        <v>0</v>
      </c>
      <c r="H188" s="103"/>
      <c r="I188" s="216" t="e">
        <f t="shared" si="3"/>
        <v>#DIV/0!</v>
      </c>
      <c r="J188" s="210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37"/>
      <c r="BT188" s="37"/>
      <c r="BU188" s="37"/>
      <c r="BV188" s="37"/>
      <c r="BW188" s="37"/>
      <c r="BX188" s="37"/>
      <c r="BY188" s="37"/>
      <c r="BZ188" s="37"/>
      <c r="CA188" s="37"/>
      <c r="CB188" s="37"/>
      <c r="CC188" s="37"/>
      <c r="CD188" s="37"/>
      <c r="CE188" s="37"/>
      <c r="CF188" s="37"/>
      <c r="CG188" s="37"/>
      <c r="CH188" s="37"/>
      <c r="CI188" s="37"/>
      <c r="CJ188" s="37"/>
      <c r="CK188" s="37"/>
      <c r="CL188" s="37"/>
      <c r="CM188" s="37"/>
      <c r="CN188" s="37"/>
      <c r="CO188" s="37"/>
      <c r="CP188" s="37"/>
      <c r="CQ188" s="37"/>
      <c r="CR188" s="37"/>
      <c r="CS188" s="37"/>
      <c r="CT188" s="37"/>
      <c r="CU188" s="37"/>
      <c r="CV188" s="37"/>
      <c r="CW188" s="37"/>
      <c r="CX188" s="37"/>
      <c r="CY188" s="37"/>
      <c r="CZ188" s="37"/>
      <c r="DA188" s="37"/>
      <c r="DB188" s="37"/>
      <c r="DC188" s="37"/>
      <c r="DD188" s="37"/>
      <c r="DE188" s="37"/>
      <c r="DF188" s="37"/>
      <c r="DG188" s="37"/>
      <c r="DH188" s="37"/>
      <c r="DI188" s="37"/>
      <c r="DJ188" s="37"/>
      <c r="DK188" s="37"/>
      <c r="DL188" s="37"/>
      <c r="DM188" s="37"/>
      <c r="DN188" s="37"/>
      <c r="DO188" s="37"/>
      <c r="DP188" s="37"/>
      <c r="DQ188" s="37"/>
      <c r="DR188" s="37"/>
      <c r="DS188" s="37"/>
      <c r="DT188" s="37"/>
      <c r="DU188" s="37"/>
      <c r="DV188" s="37"/>
      <c r="DW188" s="37"/>
      <c r="DX188" s="37"/>
      <c r="DY188" s="37"/>
      <c r="DZ188" s="37"/>
      <c r="EA188" s="37"/>
      <c r="EB188" s="37"/>
      <c r="EC188" s="37"/>
      <c r="ED188" s="37"/>
      <c r="EE188" s="37"/>
      <c r="EF188" s="37"/>
      <c r="EG188" s="37"/>
      <c r="EH188" s="37"/>
      <c r="EI188" s="37"/>
      <c r="EJ188" s="37"/>
      <c r="EK188" s="37"/>
      <c r="EL188" s="37"/>
      <c r="EM188" s="37"/>
      <c r="EN188" s="37"/>
      <c r="EO188" s="37"/>
      <c r="EP188" s="37"/>
      <c r="EQ188" s="37"/>
      <c r="ER188" s="37"/>
      <c r="ES188" s="37"/>
      <c r="ET188" s="37"/>
      <c r="EU188" s="37"/>
      <c r="EV188" s="37"/>
      <c r="EW188" s="37"/>
      <c r="EX188" s="37"/>
      <c r="EY188" s="37"/>
      <c r="EZ188" s="37"/>
      <c r="FA188" s="37"/>
      <c r="FB188" s="37"/>
      <c r="FC188" s="37"/>
      <c r="FD188" s="37"/>
      <c r="FE188" s="37"/>
      <c r="FF188" s="37"/>
      <c r="FG188" s="37"/>
      <c r="FH188" s="37"/>
      <c r="FI188" s="37"/>
      <c r="FJ188" s="37"/>
      <c r="FK188" s="37"/>
      <c r="FL188" s="37"/>
      <c r="FM188" s="37"/>
      <c r="FN188" s="37"/>
      <c r="FO188" s="37"/>
      <c r="FP188" s="37"/>
      <c r="FQ188" s="37"/>
      <c r="FR188" s="37"/>
      <c r="FS188" s="37"/>
    </row>
    <row r="189" spans="1:175" s="7" customFormat="1" ht="236.25" hidden="1">
      <c r="A189" s="23" t="s">
        <v>622</v>
      </c>
      <c r="B189" s="10" t="s">
        <v>238</v>
      </c>
      <c r="C189" s="10" t="s">
        <v>241</v>
      </c>
      <c r="D189" s="61" t="s">
        <v>356</v>
      </c>
      <c r="E189" s="10"/>
      <c r="F189" s="103">
        <f>SUM(F190)</f>
        <v>0</v>
      </c>
      <c r="G189" s="103">
        <f>SUM(G190)</f>
        <v>0</v>
      </c>
      <c r="H189" s="103"/>
      <c r="I189" s="216" t="e">
        <f t="shared" si="3"/>
        <v>#DIV/0!</v>
      </c>
      <c r="J189" s="210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  <c r="BI189" s="37"/>
      <c r="BJ189" s="37"/>
      <c r="BK189" s="37"/>
      <c r="BL189" s="37"/>
      <c r="BM189" s="37"/>
      <c r="BN189" s="37"/>
      <c r="BO189" s="37"/>
      <c r="BP189" s="37"/>
      <c r="BQ189" s="37"/>
      <c r="BR189" s="37"/>
      <c r="BS189" s="37"/>
      <c r="BT189" s="37"/>
      <c r="BU189" s="37"/>
      <c r="BV189" s="37"/>
      <c r="BW189" s="37"/>
      <c r="BX189" s="37"/>
      <c r="BY189" s="37"/>
      <c r="BZ189" s="37"/>
      <c r="CA189" s="37"/>
      <c r="CB189" s="37"/>
      <c r="CC189" s="37"/>
      <c r="CD189" s="37"/>
      <c r="CE189" s="37"/>
      <c r="CF189" s="37"/>
      <c r="CG189" s="37"/>
      <c r="CH189" s="37"/>
      <c r="CI189" s="37"/>
      <c r="CJ189" s="37"/>
      <c r="CK189" s="37"/>
      <c r="CL189" s="37"/>
      <c r="CM189" s="37"/>
      <c r="CN189" s="37"/>
      <c r="CO189" s="37"/>
      <c r="CP189" s="37"/>
      <c r="CQ189" s="37"/>
      <c r="CR189" s="37"/>
      <c r="CS189" s="37"/>
      <c r="CT189" s="37"/>
      <c r="CU189" s="37"/>
      <c r="CV189" s="37"/>
      <c r="CW189" s="37"/>
      <c r="CX189" s="37"/>
      <c r="CY189" s="37"/>
      <c r="CZ189" s="37"/>
      <c r="DA189" s="37"/>
      <c r="DB189" s="37"/>
      <c r="DC189" s="37"/>
      <c r="DD189" s="37"/>
      <c r="DE189" s="37"/>
      <c r="DF189" s="37"/>
      <c r="DG189" s="37"/>
      <c r="DH189" s="37"/>
      <c r="DI189" s="37"/>
      <c r="DJ189" s="37"/>
      <c r="DK189" s="37"/>
      <c r="DL189" s="37"/>
      <c r="DM189" s="37"/>
      <c r="DN189" s="37"/>
      <c r="DO189" s="37"/>
      <c r="DP189" s="37"/>
      <c r="DQ189" s="37"/>
      <c r="DR189" s="37"/>
      <c r="DS189" s="37"/>
      <c r="DT189" s="37"/>
      <c r="DU189" s="37"/>
      <c r="DV189" s="37"/>
      <c r="DW189" s="37"/>
      <c r="DX189" s="37"/>
      <c r="DY189" s="37"/>
      <c r="DZ189" s="37"/>
      <c r="EA189" s="37"/>
      <c r="EB189" s="37"/>
      <c r="EC189" s="37"/>
      <c r="ED189" s="37"/>
      <c r="EE189" s="37"/>
      <c r="EF189" s="37"/>
      <c r="EG189" s="37"/>
      <c r="EH189" s="37"/>
      <c r="EI189" s="37"/>
      <c r="EJ189" s="37"/>
      <c r="EK189" s="37"/>
      <c r="EL189" s="37"/>
      <c r="EM189" s="37"/>
      <c r="EN189" s="37"/>
      <c r="EO189" s="37"/>
      <c r="EP189" s="37"/>
      <c r="EQ189" s="37"/>
      <c r="ER189" s="37"/>
      <c r="ES189" s="37"/>
      <c r="ET189" s="37"/>
      <c r="EU189" s="37"/>
      <c r="EV189" s="37"/>
      <c r="EW189" s="37"/>
      <c r="EX189" s="37"/>
      <c r="EY189" s="37"/>
      <c r="EZ189" s="37"/>
      <c r="FA189" s="37"/>
      <c r="FB189" s="37"/>
      <c r="FC189" s="37"/>
      <c r="FD189" s="37"/>
      <c r="FE189" s="37"/>
      <c r="FF189" s="37"/>
      <c r="FG189" s="37"/>
      <c r="FH189" s="37"/>
      <c r="FI189" s="37"/>
      <c r="FJ189" s="37"/>
      <c r="FK189" s="37"/>
      <c r="FL189" s="37"/>
      <c r="FM189" s="37"/>
      <c r="FN189" s="37"/>
      <c r="FO189" s="37"/>
      <c r="FP189" s="37"/>
      <c r="FQ189" s="37"/>
      <c r="FR189" s="37"/>
      <c r="FS189" s="37"/>
    </row>
    <row r="190" spans="1:175" s="7" customFormat="1" ht="47.25" hidden="1">
      <c r="A190" s="24" t="s">
        <v>164</v>
      </c>
      <c r="B190" s="10" t="s">
        <v>238</v>
      </c>
      <c r="C190" s="10" t="s">
        <v>241</v>
      </c>
      <c r="D190" s="61" t="s">
        <v>437</v>
      </c>
      <c r="E190" s="10" t="s">
        <v>211</v>
      </c>
      <c r="F190" s="103">
        <f>SUM('3'!G743)</f>
        <v>0</v>
      </c>
      <c r="G190" s="103">
        <f>SUM('3'!H743)</f>
        <v>0</v>
      </c>
      <c r="H190" s="103"/>
      <c r="I190" s="216" t="e">
        <f t="shared" si="3"/>
        <v>#DIV/0!</v>
      </c>
      <c r="J190" s="210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37"/>
      <c r="BW190" s="37"/>
      <c r="BX190" s="37"/>
      <c r="BY190" s="37"/>
      <c r="BZ190" s="37"/>
      <c r="CA190" s="37"/>
      <c r="CB190" s="37"/>
      <c r="CC190" s="37"/>
      <c r="CD190" s="37"/>
      <c r="CE190" s="37"/>
      <c r="CF190" s="37"/>
      <c r="CG190" s="37"/>
      <c r="CH190" s="37"/>
      <c r="CI190" s="37"/>
      <c r="CJ190" s="37"/>
      <c r="CK190" s="37"/>
      <c r="CL190" s="37"/>
      <c r="CM190" s="37"/>
      <c r="CN190" s="37"/>
      <c r="CO190" s="37"/>
      <c r="CP190" s="37"/>
      <c r="CQ190" s="37"/>
      <c r="CR190" s="37"/>
      <c r="CS190" s="37"/>
      <c r="CT190" s="37"/>
      <c r="CU190" s="37"/>
      <c r="CV190" s="37"/>
      <c r="CW190" s="37"/>
      <c r="CX190" s="37"/>
      <c r="CY190" s="37"/>
      <c r="CZ190" s="37"/>
      <c r="DA190" s="37"/>
      <c r="DB190" s="37"/>
      <c r="DC190" s="37"/>
      <c r="DD190" s="37"/>
      <c r="DE190" s="37"/>
      <c r="DF190" s="37"/>
      <c r="DG190" s="37"/>
      <c r="DH190" s="37"/>
      <c r="DI190" s="37"/>
      <c r="DJ190" s="37"/>
      <c r="DK190" s="37"/>
      <c r="DL190" s="37"/>
      <c r="DM190" s="37"/>
      <c r="DN190" s="37"/>
      <c r="DO190" s="37"/>
      <c r="DP190" s="37"/>
      <c r="DQ190" s="37"/>
      <c r="DR190" s="37"/>
      <c r="DS190" s="37"/>
      <c r="DT190" s="37"/>
      <c r="DU190" s="37"/>
      <c r="DV190" s="37"/>
      <c r="DW190" s="37"/>
      <c r="DX190" s="37"/>
      <c r="DY190" s="37"/>
      <c r="DZ190" s="37"/>
      <c r="EA190" s="37"/>
      <c r="EB190" s="37"/>
      <c r="EC190" s="37"/>
      <c r="ED190" s="37"/>
      <c r="EE190" s="37"/>
      <c r="EF190" s="37"/>
      <c r="EG190" s="37"/>
      <c r="EH190" s="37"/>
      <c r="EI190" s="37"/>
      <c r="EJ190" s="37"/>
      <c r="EK190" s="37"/>
      <c r="EL190" s="37"/>
      <c r="EM190" s="37"/>
      <c r="EN190" s="37"/>
      <c r="EO190" s="37"/>
      <c r="EP190" s="37"/>
      <c r="EQ190" s="37"/>
      <c r="ER190" s="37"/>
      <c r="ES190" s="37"/>
      <c r="ET190" s="37"/>
      <c r="EU190" s="37"/>
      <c r="EV190" s="37"/>
      <c r="EW190" s="37"/>
      <c r="EX190" s="37"/>
      <c r="EY190" s="37"/>
      <c r="EZ190" s="37"/>
      <c r="FA190" s="37"/>
      <c r="FB190" s="37"/>
      <c r="FC190" s="37"/>
      <c r="FD190" s="37"/>
      <c r="FE190" s="37"/>
      <c r="FF190" s="37"/>
      <c r="FG190" s="37"/>
      <c r="FH190" s="37"/>
      <c r="FI190" s="37"/>
      <c r="FJ190" s="37"/>
      <c r="FK190" s="37"/>
      <c r="FL190" s="37"/>
      <c r="FM190" s="37"/>
      <c r="FN190" s="37"/>
      <c r="FO190" s="37"/>
      <c r="FP190" s="37"/>
      <c r="FQ190" s="37"/>
      <c r="FR190" s="37"/>
      <c r="FS190" s="37"/>
    </row>
    <row r="191" spans="1:175" s="7" customFormat="1" ht="204.75" hidden="1">
      <c r="A191" s="24" t="s">
        <v>623</v>
      </c>
      <c r="B191" s="10" t="s">
        <v>238</v>
      </c>
      <c r="C191" s="10" t="s">
        <v>241</v>
      </c>
      <c r="D191" s="61" t="s">
        <v>438</v>
      </c>
      <c r="E191" s="10"/>
      <c r="F191" s="103">
        <f>SUM(F192)</f>
        <v>0</v>
      </c>
      <c r="G191" s="103">
        <f>SUM(G192)</f>
        <v>0</v>
      </c>
      <c r="H191" s="103"/>
      <c r="I191" s="216" t="e">
        <f t="shared" si="3"/>
        <v>#DIV/0!</v>
      </c>
      <c r="J191" s="210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37"/>
      <c r="BT191" s="37"/>
      <c r="BU191" s="37"/>
      <c r="BV191" s="37"/>
      <c r="BW191" s="37"/>
      <c r="BX191" s="37"/>
      <c r="BY191" s="37"/>
      <c r="BZ191" s="37"/>
      <c r="CA191" s="37"/>
      <c r="CB191" s="37"/>
      <c r="CC191" s="37"/>
      <c r="CD191" s="37"/>
      <c r="CE191" s="37"/>
      <c r="CF191" s="37"/>
      <c r="CG191" s="37"/>
      <c r="CH191" s="37"/>
      <c r="CI191" s="37"/>
      <c r="CJ191" s="37"/>
      <c r="CK191" s="37"/>
      <c r="CL191" s="37"/>
      <c r="CM191" s="37"/>
      <c r="CN191" s="37"/>
      <c r="CO191" s="37"/>
      <c r="CP191" s="37"/>
      <c r="CQ191" s="37"/>
      <c r="CR191" s="37"/>
      <c r="CS191" s="37"/>
      <c r="CT191" s="37"/>
      <c r="CU191" s="37"/>
      <c r="CV191" s="37"/>
      <c r="CW191" s="37"/>
      <c r="CX191" s="37"/>
      <c r="CY191" s="37"/>
      <c r="CZ191" s="37"/>
      <c r="DA191" s="37"/>
      <c r="DB191" s="37"/>
      <c r="DC191" s="37"/>
      <c r="DD191" s="37"/>
      <c r="DE191" s="37"/>
      <c r="DF191" s="37"/>
      <c r="DG191" s="37"/>
      <c r="DH191" s="37"/>
      <c r="DI191" s="37"/>
      <c r="DJ191" s="37"/>
      <c r="DK191" s="37"/>
      <c r="DL191" s="37"/>
      <c r="DM191" s="37"/>
      <c r="DN191" s="37"/>
      <c r="DO191" s="37"/>
      <c r="DP191" s="37"/>
      <c r="DQ191" s="37"/>
      <c r="DR191" s="37"/>
      <c r="DS191" s="37"/>
      <c r="DT191" s="37"/>
      <c r="DU191" s="37"/>
      <c r="DV191" s="37"/>
      <c r="DW191" s="37"/>
      <c r="DX191" s="37"/>
      <c r="DY191" s="37"/>
      <c r="DZ191" s="37"/>
      <c r="EA191" s="37"/>
      <c r="EB191" s="37"/>
      <c r="EC191" s="37"/>
      <c r="ED191" s="37"/>
      <c r="EE191" s="37"/>
      <c r="EF191" s="37"/>
      <c r="EG191" s="37"/>
      <c r="EH191" s="37"/>
      <c r="EI191" s="37"/>
      <c r="EJ191" s="37"/>
      <c r="EK191" s="37"/>
      <c r="EL191" s="37"/>
      <c r="EM191" s="37"/>
      <c r="EN191" s="37"/>
      <c r="EO191" s="37"/>
      <c r="EP191" s="37"/>
      <c r="EQ191" s="37"/>
      <c r="ER191" s="37"/>
      <c r="ES191" s="37"/>
      <c r="ET191" s="37"/>
      <c r="EU191" s="37"/>
      <c r="EV191" s="37"/>
      <c r="EW191" s="37"/>
      <c r="EX191" s="37"/>
      <c r="EY191" s="37"/>
      <c r="EZ191" s="37"/>
      <c r="FA191" s="37"/>
      <c r="FB191" s="37"/>
      <c r="FC191" s="37"/>
      <c r="FD191" s="37"/>
      <c r="FE191" s="37"/>
      <c r="FF191" s="37"/>
      <c r="FG191" s="37"/>
      <c r="FH191" s="37"/>
      <c r="FI191" s="37"/>
      <c r="FJ191" s="37"/>
      <c r="FK191" s="37"/>
      <c r="FL191" s="37"/>
      <c r="FM191" s="37"/>
      <c r="FN191" s="37"/>
      <c r="FO191" s="37"/>
      <c r="FP191" s="37"/>
      <c r="FQ191" s="37"/>
      <c r="FR191" s="37"/>
      <c r="FS191" s="37"/>
    </row>
    <row r="192" spans="1:175" s="7" customFormat="1" hidden="1">
      <c r="A192" s="24" t="s">
        <v>492</v>
      </c>
      <c r="B192" s="10" t="s">
        <v>238</v>
      </c>
      <c r="C192" s="10" t="s">
        <v>241</v>
      </c>
      <c r="D192" s="61" t="s">
        <v>438</v>
      </c>
      <c r="E192" s="10" t="s">
        <v>384</v>
      </c>
      <c r="F192" s="103">
        <f>SUM('3'!G155)</f>
        <v>0</v>
      </c>
      <c r="G192" s="103">
        <f>SUM('3'!H155)</f>
        <v>0</v>
      </c>
      <c r="H192" s="103"/>
      <c r="I192" s="216" t="e">
        <f t="shared" si="3"/>
        <v>#DIV/0!</v>
      </c>
      <c r="J192" s="210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37"/>
      <c r="BW192" s="37"/>
      <c r="BX192" s="37"/>
      <c r="BY192" s="37"/>
      <c r="BZ192" s="37"/>
      <c r="CA192" s="37"/>
      <c r="CB192" s="37"/>
      <c r="CC192" s="37"/>
      <c r="CD192" s="37"/>
      <c r="CE192" s="37"/>
      <c r="CF192" s="37"/>
      <c r="CG192" s="37"/>
      <c r="CH192" s="37"/>
      <c r="CI192" s="37"/>
      <c r="CJ192" s="37"/>
      <c r="CK192" s="37"/>
      <c r="CL192" s="37"/>
      <c r="CM192" s="37"/>
      <c r="CN192" s="37"/>
      <c r="CO192" s="37"/>
      <c r="CP192" s="37"/>
      <c r="CQ192" s="37"/>
      <c r="CR192" s="37"/>
      <c r="CS192" s="37"/>
      <c r="CT192" s="37"/>
      <c r="CU192" s="37"/>
      <c r="CV192" s="37"/>
      <c r="CW192" s="37"/>
      <c r="CX192" s="37"/>
      <c r="CY192" s="37"/>
      <c r="CZ192" s="37"/>
      <c r="DA192" s="37"/>
      <c r="DB192" s="37"/>
      <c r="DC192" s="37"/>
      <c r="DD192" s="37"/>
      <c r="DE192" s="37"/>
      <c r="DF192" s="37"/>
      <c r="DG192" s="37"/>
      <c r="DH192" s="37"/>
      <c r="DI192" s="37"/>
      <c r="DJ192" s="37"/>
      <c r="DK192" s="37"/>
      <c r="DL192" s="37"/>
      <c r="DM192" s="37"/>
      <c r="DN192" s="37"/>
      <c r="DO192" s="37"/>
      <c r="DP192" s="37"/>
      <c r="DQ192" s="37"/>
      <c r="DR192" s="37"/>
      <c r="DS192" s="37"/>
      <c r="DT192" s="37"/>
      <c r="DU192" s="37"/>
      <c r="DV192" s="37"/>
      <c r="DW192" s="37"/>
      <c r="DX192" s="37"/>
      <c r="DY192" s="37"/>
      <c r="DZ192" s="37"/>
      <c r="EA192" s="37"/>
      <c r="EB192" s="37"/>
      <c r="EC192" s="37"/>
      <c r="ED192" s="37"/>
      <c r="EE192" s="37"/>
      <c r="EF192" s="37"/>
      <c r="EG192" s="37"/>
      <c r="EH192" s="37"/>
      <c r="EI192" s="37"/>
      <c r="EJ192" s="37"/>
      <c r="EK192" s="37"/>
      <c r="EL192" s="37"/>
      <c r="EM192" s="37"/>
      <c r="EN192" s="37"/>
      <c r="EO192" s="37"/>
      <c r="EP192" s="37"/>
      <c r="EQ192" s="37"/>
      <c r="ER192" s="37"/>
      <c r="ES192" s="37"/>
      <c r="ET192" s="37"/>
      <c r="EU192" s="37"/>
      <c r="EV192" s="37"/>
      <c r="EW192" s="37"/>
      <c r="EX192" s="37"/>
      <c r="EY192" s="37"/>
      <c r="EZ192" s="37"/>
      <c r="FA192" s="37"/>
      <c r="FB192" s="37"/>
      <c r="FC192" s="37"/>
      <c r="FD192" s="37"/>
      <c r="FE192" s="37"/>
      <c r="FF192" s="37"/>
      <c r="FG192" s="37"/>
      <c r="FH192" s="37"/>
      <c r="FI192" s="37"/>
      <c r="FJ192" s="37"/>
      <c r="FK192" s="37"/>
      <c r="FL192" s="37"/>
      <c r="FM192" s="37"/>
      <c r="FN192" s="37"/>
      <c r="FO192" s="37"/>
      <c r="FP192" s="37"/>
      <c r="FQ192" s="37"/>
      <c r="FR192" s="37"/>
      <c r="FS192" s="37"/>
    </row>
    <row r="193" spans="1:175" s="7" customFormat="1" ht="220.5" hidden="1">
      <c r="A193" s="23" t="s">
        <v>624</v>
      </c>
      <c r="B193" s="10" t="s">
        <v>238</v>
      </c>
      <c r="C193" s="10" t="s">
        <v>241</v>
      </c>
      <c r="D193" s="61" t="s">
        <v>439</v>
      </c>
      <c r="E193" s="10"/>
      <c r="F193" s="103">
        <f>SUM(F194)</f>
        <v>0</v>
      </c>
      <c r="G193" s="103">
        <f>SUM(G194)</f>
        <v>0</v>
      </c>
      <c r="H193" s="103"/>
      <c r="I193" s="216" t="e">
        <f t="shared" si="3"/>
        <v>#DIV/0!</v>
      </c>
      <c r="J193" s="210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  <c r="CD193" s="37"/>
      <c r="CE193" s="37"/>
      <c r="CF193" s="37"/>
      <c r="CG193" s="37"/>
      <c r="CH193" s="37"/>
      <c r="CI193" s="37"/>
      <c r="CJ193" s="37"/>
      <c r="CK193" s="37"/>
      <c r="CL193" s="37"/>
      <c r="CM193" s="37"/>
      <c r="CN193" s="37"/>
      <c r="CO193" s="37"/>
      <c r="CP193" s="37"/>
      <c r="CQ193" s="37"/>
      <c r="CR193" s="37"/>
      <c r="CS193" s="37"/>
      <c r="CT193" s="37"/>
      <c r="CU193" s="37"/>
      <c r="CV193" s="37"/>
      <c r="CW193" s="37"/>
      <c r="CX193" s="37"/>
      <c r="CY193" s="37"/>
      <c r="CZ193" s="37"/>
      <c r="DA193" s="37"/>
      <c r="DB193" s="37"/>
      <c r="DC193" s="37"/>
      <c r="DD193" s="37"/>
      <c r="DE193" s="37"/>
      <c r="DF193" s="37"/>
      <c r="DG193" s="37"/>
      <c r="DH193" s="37"/>
      <c r="DI193" s="37"/>
      <c r="DJ193" s="37"/>
      <c r="DK193" s="37"/>
      <c r="DL193" s="37"/>
      <c r="DM193" s="37"/>
      <c r="DN193" s="37"/>
      <c r="DO193" s="37"/>
      <c r="DP193" s="37"/>
      <c r="DQ193" s="37"/>
      <c r="DR193" s="37"/>
      <c r="DS193" s="37"/>
      <c r="DT193" s="37"/>
      <c r="DU193" s="37"/>
      <c r="DV193" s="37"/>
      <c r="DW193" s="37"/>
      <c r="DX193" s="37"/>
      <c r="DY193" s="37"/>
      <c r="DZ193" s="37"/>
      <c r="EA193" s="37"/>
      <c r="EB193" s="37"/>
      <c r="EC193" s="37"/>
      <c r="ED193" s="37"/>
      <c r="EE193" s="37"/>
      <c r="EF193" s="37"/>
      <c r="EG193" s="37"/>
      <c r="EH193" s="37"/>
      <c r="EI193" s="37"/>
      <c r="EJ193" s="37"/>
      <c r="EK193" s="37"/>
      <c r="EL193" s="37"/>
      <c r="EM193" s="37"/>
      <c r="EN193" s="37"/>
      <c r="EO193" s="37"/>
      <c r="EP193" s="37"/>
      <c r="EQ193" s="37"/>
      <c r="ER193" s="37"/>
      <c r="ES193" s="37"/>
      <c r="ET193" s="37"/>
      <c r="EU193" s="37"/>
      <c r="EV193" s="37"/>
      <c r="EW193" s="37"/>
      <c r="EX193" s="37"/>
      <c r="EY193" s="37"/>
      <c r="EZ193" s="37"/>
      <c r="FA193" s="37"/>
      <c r="FB193" s="37"/>
      <c r="FC193" s="37"/>
      <c r="FD193" s="37"/>
      <c r="FE193" s="37"/>
      <c r="FF193" s="37"/>
      <c r="FG193" s="37"/>
      <c r="FH193" s="37"/>
      <c r="FI193" s="37"/>
      <c r="FJ193" s="37"/>
      <c r="FK193" s="37"/>
      <c r="FL193" s="37"/>
      <c r="FM193" s="37"/>
      <c r="FN193" s="37"/>
      <c r="FO193" s="37"/>
      <c r="FP193" s="37"/>
      <c r="FQ193" s="37"/>
      <c r="FR193" s="37"/>
      <c r="FS193" s="37"/>
    </row>
    <row r="194" spans="1:175" s="7" customFormat="1" hidden="1">
      <c r="A194" s="23" t="s">
        <v>492</v>
      </c>
      <c r="B194" s="10" t="s">
        <v>238</v>
      </c>
      <c r="C194" s="10" t="s">
        <v>241</v>
      </c>
      <c r="D194" s="61" t="s">
        <v>439</v>
      </c>
      <c r="E194" s="10" t="s">
        <v>384</v>
      </c>
      <c r="F194" s="103">
        <f>SUM('3'!G157)</f>
        <v>0</v>
      </c>
      <c r="G194" s="103">
        <f>SUM('3'!H157)</f>
        <v>0</v>
      </c>
      <c r="H194" s="103"/>
      <c r="I194" s="216" t="e">
        <f t="shared" si="3"/>
        <v>#DIV/0!</v>
      </c>
      <c r="J194" s="210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37"/>
      <c r="CJ194" s="37"/>
      <c r="CK194" s="37"/>
      <c r="CL194" s="37"/>
      <c r="CM194" s="37"/>
      <c r="CN194" s="37"/>
      <c r="CO194" s="37"/>
      <c r="CP194" s="37"/>
      <c r="CQ194" s="37"/>
      <c r="CR194" s="37"/>
      <c r="CS194" s="37"/>
      <c r="CT194" s="37"/>
      <c r="CU194" s="37"/>
      <c r="CV194" s="37"/>
      <c r="CW194" s="37"/>
      <c r="CX194" s="37"/>
      <c r="CY194" s="37"/>
      <c r="CZ194" s="37"/>
      <c r="DA194" s="37"/>
      <c r="DB194" s="37"/>
      <c r="DC194" s="37"/>
      <c r="DD194" s="37"/>
      <c r="DE194" s="37"/>
      <c r="DF194" s="37"/>
      <c r="DG194" s="37"/>
      <c r="DH194" s="37"/>
      <c r="DI194" s="37"/>
      <c r="DJ194" s="37"/>
      <c r="DK194" s="37"/>
      <c r="DL194" s="37"/>
      <c r="DM194" s="37"/>
      <c r="DN194" s="37"/>
      <c r="DO194" s="37"/>
      <c r="DP194" s="37"/>
      <c r="DQ194" s="37"/>
      <c r="DR194" s="37"/>
      <c r="DS194" s="37"/>
      <c r="DT194" s="37"/>
      <c r="DU194" s="37"/>
      <c r="DV194" s="37"/>
      <c r="DW194" s="37"/>
      <c r="DX194" s="37"/>
      <c r="DY194" s="37"/>
      <c r="DZ194" s="37"/>
      <c r="EA194" s="37"/>
      <c r="EB194" s="37"/>
      <c r="EC194" s="37"/>
      <c r="ED194" s="37"/>
      <c r="EE194" s="37"/>
      <c r="EF194" s="37"/>
      <c r="EG194" s="37"/>
      <c r="EH194" s="37"/>
      <c r="EI194" s="37"/>
      <c r="EJ194" s="37"/>
      <c r="EK194" s="37"/>
      <c r="EL194" s="37"/>
      <c r="EM194" s="37"/>
      <c r="EN194" s="37"/>
      <c r="EO194" s="37"/>
      <c r="EP194" s="37"/>
      <c r="EQ194" s="37"/>
      <c r="ER194" s="37"/>
      <c r="ES194" s="37"/>
      <c r="ET194" s="37"/>
      <c r="EU194" s="37"/>
      <c r="EV194" s="37"/>
      <c r="EW194" s="37"/>
      <c r="EX194" s="37"/>
      <c r="EY194" s="37"/>
      <c r="EZ194" s="37"/>
      <c r="FA194" s="37"/>
      <c r="FB194" s="37"/>
      <c r="FC194" s="37"/>
      <c r="FD194" s="37"/>
      <c r="FE194" s="37"/>
      <c r="FF194" s="37"/>
      <c r="FG194" s="37"/>
      <c r="FH194" s="37"/>
      <c r="FI194" s="37"/>
      <c r="FJ194" s="37"/>
      <c r="FK194" s="37"/>
      <c r="FL194" s="37"/>
      <c r="FM194" s="37"/>
      <c r="FN194" s="37"/>
      <c r="FO194" s="37"/>
      <c r="FP194" s="37"/>
      <c r="FQ194" s="37"/>
      <c r="FR194" s="37"/>
      <c r="FS194" s="37"/>
    </row>
    <row r="195" spans="1:175">
      <c r="A195" s="51" t="s">
        <v>254</v>
      </c>
      <c r="B195" s="8" t="s">
        <v>238</v>
      </c>
      <c r="C195" s="8" t="s">
        <v>242</v>
      </c>
      <c r="D195" s="8"/>
      <c r="E195" s="8"/>
      <c r="F195" s="186">
        <v>36923</v>
      </c>
      <c r="G195" s="186">
        <v>36923</v>
      </c>
      <c r="H195" s="186">
        <v>37668</v>
      </c>
      <c r="I195" s="216">
        <f t="shared" si="3"/>
        <v>102.01771253690113</v>
      </c>
      <c r="J195" s="211"/>
    </row>
    <row r="196" spans="1:175" s="7" customFormat="1" ht="220.5" hidden="1">
      <c r="A196" s="24" t="s">
        <v>625</v>
      </c>
      <c r="B196" s="10" t="s">
        <v>238</v>
      </c>
      <c r="C196" s="10" t="s">
        <v>242</v>
      </c>
      <c r="D196" s="10" t="s">
        <v>482</v>
      </c>
      <c r="E196" s="10"/>
      <c r="F196" s="103">
        <f>SUM(F197+F198)</f>
        <v>12303</v>
      </c>
      <c r="G196" s="103">
        <f>SUM(G197+G198)</f>
        <v>5627.0136400000001</v>
      </c>
      <c r="H196" s="103"/>
      <c r="I196" s="216">
        <f t="shared" si="3"/>
        <v>0</v>
      </c>
      <c r="J196" s="210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  <c r="BH196" s="37"/>
      <c r="BI196" s="37"/>
      <c r="BJ196" s="37"/>
      <c r="BK196" s="37"/>
      <c r="BL196" s="37"/>
      <c r="BM196" s="37"/>
      <c r="BN196" s="37"/>
      <c r="BO196" s="37"/>
      <c r="BP196" s="37"/>
      <c r="BQ196" s="37"/>
      <c r="BR196" s="37"/>
      <c r="BS196" s="37"/>
      <c r="BT196" s="37"/>
      <c r="BU196" s="37"/>
      <c r="BV196" s="37"/>
      <c r="BW196" s="37"/>
      <c r="BX196" s="37"/>
      <c r="BY196" s="37"/>
      <c r="BZ196" s="37"/>
      <c r="CA196" s="37"/>
      <c r="CB196" s="37"/>
      <c r="CC196" s="37"/>
      <c r="CD196" s="37"/>
      <c r="CE196" s="37"/>
      <c r="CF196" s="37"/>
      <c r="CG196" s="37"/>
      <c r="CH196" s="37"/>
      <c r="CI196" s="37"/>
      <c r="CJ196" s="37"/>
      <c r="CK196" s="37"/>
      <c r="CL196" s="37"/>
      <c r="CM196" s="37"/>
      <c r="CN196" s="37"/>
      <c r="CO196" s="37"/>
      <c r="CP196" s="37"/>
      <c r="CQ196" s="37"/>
      <c r="CR196" s="37"/>
      <c r="CS196" s="37"/>
      <c r="CT196" s="37"/>
      <c r="CU196" s="37"/>
      <c r="CV196" s="37"/>
      <c r="CW196" s="37"/>
      <c r="CX196" s="37"/>
      <c r="CY196" s="37"/>
      <c r="CZ196" s="37"/>
      <c r="DA196" s="37"/>
      <c r="DB196" s="37"/>
      <c r="DC196" s="37"/>
      <c r="DD196" s="37"/>
      <c r="DE196" s="37"/>
      <c r="DF196" s="37"/>
      <c r="DG196" s="37"/>
      <c r="DH196" s="37"/>
      <c r="DI196" s="37"/>
      <c r="DJ196" s="37"/>
      <c r="DK196" s="37"/>
      <c r="DL196" s="37"/>
      <c r="DM196" s="37"/>
      <c r="DN196" s="37"/>
      <c r="DO196" s="37"/>
      <c r="DP196" s="37"/>
      <c r="DQ196" s="37"/>
      <c r="DR196" s="37"/>
      <c r="DS196" s="37"/>
      <c r="DT196" s="37"/>
      <c r="DU196" s="37"/>
      <c r="DV196" s="37"/>
      <c r="DW196" s="37"/>
      <c r="DX196" s="37"/>
      <c r="DY196" s="37"/>
      <c r="DZ196" s="37"/>
      <c r="EA196" s="37"/>
      <c r="EB196" s="37"/>
      <c r="EC196" s="37"/>
      <c r="ED196" s="37"/>
      <c r="EE196" s="37"/>
      <c r="EF196" s="37"/>
      <c r="EG196" s="37"/>
      <c r="EH196" s="37"/>
      <c r="EI196" s="37"/>
      <c r="EJ196" s="37"/>
      <c r="EK196" s="37"/>
      <c r="EL196" s="37"/>
      <c r="EM196" s="37"/>
      <c r="EN196" s="37"/>
      <c r="EO196" s="37"/>
      <c r="EP196" s="37"/>
      <c r="EQ196" s="37"/>
      <c r="ER196" s="37"/>
      <c r="ES196" s="37"/>
      <c r="ET196" s="37"/>
      <c r="EU196" s="37"/>
      <c r="EV196" s="37"/>
      <c r="EW196" s="37"/>
      <c r="EX196" s="37"/>
      <c r="EY196" s="37"/>
      <c r="EZ196" s="37"/>
      <c r="FA196" s="37"/>
      <c r="FB196" s="37"/>
      <c r="FC196" s="37"/>
      <c r="FD196" s="37"/>
      <c r="FE196" s="37"/>
      <c r="FF196" s="37"/>
      <c r="FG196" s="37"/>
      <c r="FH196" s="37"/>
      <c r="FI196" s="37"/>
      <c r="FJ196" s="37"/>
      <c r="FK196" s="37"/>
      <c r="FL196" s="37"/>
      <c r="FM196" s="37"/>
      <c r="FN196" s="37"/>
      <c r="FO196" s="37"/>
      <c r="FP196" s="37"/>
      <c r="FQ196" s="37"/>
      <c r="FR196" s="37"/>
      <c r="FS196" s="37"/>
    </row>
    <row r="197" spans="1:175" s="7" customFormat="1" ht="31.5" hidden="1">
      <c r="A197" s="23" t="s">
        <v>494</v>
      </c>
      <c r="B197" s="10" t="s">
        <v>238</v>
      </c>
      <c r="C197" s="10" t="s">
        <v>242</v>
      </c>
      <c r="D197" s="10" t="s">
        <v>482</v>
      </c>
      <c r="E197" s="10" t="s">
        <v>491</v>
      </c>
      <c r="F197" s="103">
        <f>SUM('3'!G160)</f>
        <v>12303</v>
      </c>
      <c r="G197" s="103">
        <f>SUM('3'!H160)</f>
        <v>5627.0136400000001</v>
      </c>
      <c r="H197" s="103"/>
      <c r="I197" s="216">
        <f t="shared" si="3"/>
        <v>0</v>
      </c>
      <c r="J197" s="210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  <c r="BG197" s="37"/>
      <c r="BH197" s="37"/>
      <c r="BI197" s="37"/>
      <c r="BJ197" s="37"/>
      <c r="BK197" s="37"/>
      <c r="BL197" s="37"/>
      <c r="BM197" s="37"/>
      <c r="BN197" s="37"/>
      <c r="BO197" s="37"/>
      <c r="BP197" s="37"/>
      <c r="BQ197" s="37"/>
      <c r="BR197" s="37"/>
      <c r="BS197" s="37"/>
      <c r="BT197" s="37"/>
      <c r="BU197" s="37"/>
      <c r="BV197" s="37"/>
      <c r="BW197" s="37"/>
      <c r="BX197" s="37"/>
      <c r="BY197" s="37"/>
      <c r="BZ197" s="37"/>
      <c r="CA197" s="37"/>
      <c r="CB197" s="37"/>
      <c r="CC197" s="37"/>
      <c r="CD197" s="37"/>
      <c r="CE197" s="37"/>
      <c r="CF197" s="37"/>
      <c r="CG197" s="37"/>
      <c r="CH197" s="37"/>
      <c r="CI197" s="37"/>
      <c r="CJ197" s="37"/>
      <c r="CK197" s="37"/>
      <c r="CL197" s="37"/>
      <c r="CM197" s="37"/>
      <c r="CN197" s="37"/>
      <c r="CO197" s="37"/>
      <c r="CP197" s="37"/>
      <c r="CQ197" s="37"/>
      <c r="CR197" s="37"/>
      <c r="CS197" s="37"/>
      <c r="CT197" s="37"/>
      <c r="CU197" s="37"/>
      <c r="CV197" s="37"/>
      <c r="CW197" s="37"/>
      <c r="CX197" s="37"/>
      <c r="CY197" s="37"/>
      <c r="CZ197" s="37"/>
      <c r="DA197" s="37"/>
      <c r="DB197" s="37"/>
      <c r="DC197" s="37"/>
      <c r="DD197" s="37"/>
      <c r="DE197" s="37"/>
      <c r="DF197" s="37"/>
      <c r="DG197" s="37"/>
      <c r="DH197" s="37"/>
      <c r="DI197" s="37"/>
      <c r="DJ197" s="37"/>
      <c r="DK197" s="37"/>
      <c r="DL197" s="37"/>
      <c r="DM197" s="37"/>
      <c r="DN197" s="37"/>
      <c r="DO197" s="37"/>
      <c r="DP197" s="37"/>
      <c r="DQ197" s="37"/>
      <c r="DR197" s="37"/>
      <c r="DS197" s="37"/>
      <c r="DT197" s="37"/>
      <c r="DU197" s="37"/>
      <c r="DV197" s="37"/>
      <c r="DW197" s="37"/>
      <c r="DX197" s="37"/>
      <c r="DY197" s="37"/>
      <c r="DZ197" s="37"/>
      <c r="EA197" s="37"/>
      <c r="EB197" s="37"/>
      <c r="EC197" s="37"/>
      <c r="ED197" s="37"/>
      <c r="EE197" s="37"/>
      <c r="EF197" s="37"/>
      <c r="EG197" s="37"/>
      <c r="EH197" s="37"/>
      <c r="EI197" s="37"/>
      <c r="EJ197" s="37"/>
      <c r="EK197" s="37"/>
      <c r="EL197" s="37"/>
      <c r="EM197" s="37"/>
      <c r="EN197" s="37"/>
      <c r="EO197" s="37"/>
      <c r="EP197" s="37"/>
      <c r="EQ197" s="37"/>
      <c r="ER197" s="37"/>
      <c r="ES197" s="37"/>
      <c r="ET197" s="37"/>
      <c r="EU197" s="37"/>
      <c r="EV197" s="37"/>
      <c r="EW197" s="37"/>
      <c r="EX197" s="37"/>
      <c r="EY197" s="37"/>
      <c r="EZ197" s="37"/>
      <c r="FA197" s="37"/>
      <c r="FB197" s="37"/>
      <c r="FC197" s="37"/>
      <c r="FD197" s="37"/>
      <c r="FE197" s="37"/>
      <c r="FF197" s="37"/>
      <c r="FG197" s="37"/>
      <c r="FH197" s="37"/>
      <c r="FI197" s="37"/>
      <c r="FJ197" s="37"/>
      <c r="FK197" s="37"/>
      <c r="FL197" s="37"/>
      <c r="FM197" s="37"/>
      <c r="FN197" s="37"/>
      <c r="FO197" s="37"/>
      <c r="FP197" s="37"/>
      <c r="FQ197" s="37"/>
      <c r="FR197" s="37"/>
      <c r="FS197" s="37"/>
    </row>
    <row r="198" spans="1:175" s="7" customFormat="1" hidden="1">
      <c r="A198" s="24" t="s">
        <v>358</v>
      </c>
      <c r="B198" s="10" t="s">
        <v>238</v>
      </c>
      <c r="C198" s="10" t="s">
        <v>242</v>
      </c>
      <c r="D198" s="10" t="s">
        <v>482</v>
      </c>
      <c r="E198" s="10" t="s">
        <v>225</v>
      </c>
      <c r="F198" s="103">
        <f>SUM('3'!G161+'3'!G488)</f>
        <v>0</v>
      </c>
      <c r="G198" s="103">
        <f>SUM('3'!H161+'3'!H488)</f>
        <v>0</v>
      </c>
      <c r="H198" s="103"/>
      <c r="I198" s="216" t="e">
        <f t="shared" si="3"/>
        <v>#DIV/0!</v>
      </c>
      <c r="J198" s="210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37"/>
      <c r="BS198" s="37"/>
      <c r="BT198" s="37"/>
      <c r="BU198" s="37"/>
      <c r="BV198" s="37"/>
      <c r="BW198" s="37"/>
      <c r="BX198" s="37"/>
      <c r="BY198" s="37"/>
      <c r="BZ198" s="37"/>
      <c r="CA198" s="37"/>
      <c r="CB198" s="37"/>
      <c r="CC198" s="37"/>
      <c r="CD198" s="37"/>
      <c r="CE198" s="37"/>
      <c r="CF198" s="37"/>
      <c r="CG198" s="37"/>
      <c r="CH198" s="37"/>
      <c r="CI198" s="37"/>
      <c r="CJ198" s="37"/>
      <c r="CK198" s="37"/>
      <c r="CL198" s="37"/>
      <c r="CM198" s="37"/>
      <c r="CN198" s="37"/>
      <c r="CO198" s="37"/>
      <c r="CP198" s="37"/>
      <c r="CQ198" s="37"/>
      <c r="CR198" s="37"/>
      <c r="CS198" s="37"/>
      <c r="CT198" s="37"/>
      <c r="CU198" s="37"/>
      <c r="CV198" s="37"/>
      <c r="CW198" s="37"/>
      <c r="CX198" s="37"/>
      <c r="CY198" s="37"/>
      <c r="CZ198" s="37"/>
      <c r="DA198" s="37"/>
      <c r="DB198" s="37"/>
      <c r="DC198" s="37"/>
      <c r="DD198" s="37"/>
      <c r="DE198" s="37"/>
      <c r="DF198" s="37"/>
      <c r="DG198" s="37"/>
      <c r="DH198" s="37"/>
      <c r="DI198" s="37"/>
      <c r="DJ198" s="37"/>
      <c r="DK198" s="37"/>
      <c r="DL198" s="37"/>
      <c r="DM198" s="37"/>
      <c r="DN198" s="37"/>
      <c r="DO198" s="37"/>
      <c r="DP198" s="37"/>
      <c r="DQ198" s="37"/>
      <c r="DR198" s="37"/>
      <c r="DS198" s="37"/>
      <c r="DT198" s="37"/>
      <c r="DU198" s="37"/>
      <c r="DV198" s="37"/>
      <c r="DW198" s="37"/>
      <c r="DX198" s="37"/>
      <c r="DY198" s="37"/>
      <c r="DZ198" s="37"/>
      <c r="EA198" s="37"/>
      <c r="EB198" s="37"/>
      <c r="EC198" s="37"/>
      <c r="ED198" s="37"/>
      <c r="EE198" s="37"/>
      <c r="EF198" s="37"/>
      <c r="EG198" s="37"/>
      <c r="EH198" s="37"/>
      <c r="EI198" s="37"/>
      <c r="EJ198" s="37"/>
      <c r="EK198" s="37"/>
      <c r="EL198" s="37"/>
      <c r="EM198" s="37"/>
      <c r="EN198" s="37"/>
      <c r="EO198" s="37"/>
      <c r="EP198" s="37"/>
      <c r="EQ198" s="37"/>
      <c r="ER198" s="37"/>
      <c r="ES198" s="37"/>
      <c r="ET198" s="37"/>
      <c r="EU198" s="37"/>
      <c r="EV198" s="37"/>
      <c r="EW198" s="37"/>
      <c r="EX198" s="37"/>
      <c r="EY198" s="37"/>
      <c r="EZ198" s="37"/>
      <c r="FA198" s="37"/>
      <c r="FB198" s="37"/>
      <c r="FC198" s="37"/>
      <c r="FD198" s="37"/>
      <c r="FE198" s="37"/>
      <c r="FF198" s="37"/>
      <c r="FG198" s="37"/>
      <c r="FH198" s="37"/>
      <c r="FI198" s="37"/>
      <c r="FJ198" s="37"/>
      <c r="FK198" s="37"/>
      <c r="FL198" s="37"/>
      <c r="FM198" s="37"/>
      <c r="FN198" s="37"/>
      <c r="FO198" s="37"/>
      <c r="FP198" s="37"/>
      <c r="FQ198" s="37"/>
      <c r="FR198" s="37"/>
      <c r="FS198" s="37"/>
    </row>
    <row r="199" spans="1:175" s="7" customFormat="1" ht="220.5" hidden="1">
      <c r="A199" s="25" t="s">
        <v>626</v>
      </c>
      <c r="B199" s="10" t="s">
        <v>238</v>
      </c>
      <c r="C199" s="10" t="s">
        <v>242</v>
      </c>
      <c r="D199" s="61" t="s">
        <v>309</v>
      </c>
      <c r="E199" s="10"/>
      <c r="F199" s="103">
        <f>SUM(F200)</f>
        <v>5471</v>
      </c>
      <c r="G199" s="103">
        <f>SUM(G200)</f>
        <v>4245.7296399999996</v>
      </c>
      <c r="H199" s="103"/>
      <c r="I199" s="216">
        <f t="shared" si="3"/>
        <v>0</v>
      </c>
      <c r="J199" s="210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37"/>
      <c r="CD199" s="37"/>
      <c r="CE199" s="37"/>
      <c r="CF199" s="37"/>
      <c r="CG199" s="37"/>
      <c r="CH199" s="37"/>
      <c r="CI199" s="37"/>
      <c r="CJ199" s="37"/>
      <c r="CK199" s="37"/>
      <c r="CL199" s="37"/>
      <c r="CM199" s="37"/>
      <c r="CN199" s="37"/>
      <c r="CO199" s="37"/>
      <c r="CP199" s="37"/>
      <c r="CQ199" s="37"/>
      <c r="CR199" s="37"/>
      <c r="CS199" s="37"/>
      <c r="CT199" s="37"/>
      <c r="CU199" s="37"/>
      <c r="CV199" s="37"/>
      <c r="CW199" s="37"/>
      <c r="CX199" s="37"/>
      <c r="CY199" s="37"/>
      <c r="CZ199" s="37"/>
      <c r="DA199" s="37"/>
      <c r="DB199" s="37"/>
      <c r="DC199" s="37"/>
      <c r="DD199" s="37"/>
      <c r="DE199" s="37"/>
      <c r="DF199" s="37"/>
      <c r="DG199" s="37"/>
      <c r="DH199" s="37"/>
      <c r="DI199" s="37"/>
      <c r="DJ199" s="37"/>
      <c r="DK199" s="37"/>
      <c r="DL199" s="37"/>
      <c r="DM199" s="37"/>
      <c r="DN199" s="37"/>
      <c r="DO199" s="37"/>
      <c r="DP199" s="37"/>
      <c r="DQ199" s="37"/>
      <c r="DR199" s="37"/>
      <c r="DS199" s="37"/>
      <c r="DT199" s="37"/>
      <c r="DU199" s="37"/>
      <c r="DV199" s="37"/>
      <c r="DW199" s="37"/>
      <c r="DX199" s="37"/>
      <c r="DY199" s="37"/>
      <c r="DZ199" s="37"/>
      <c r="EA199" s="37"/>
      <c r="EB199" s="37"/>
      <c r="EC199" s="37"/>
      <c r="ED199" s="37"/>
      <c r="EE199" s="37"/>
      <c r="EF199" s="37"/>
      <c r="EG199" s="37"/>
      <c r="EH199" s="37"/>
      <c r="EI199" s="37"/>
      <c r="EJ199" s="37"/>
      <c r="EK199" s="37"/>
      <c r="EL199" s="37"/>
      <c r="EM199" s="37"/>
      <c r="EN199" s="37"/>
      <c r="EO199" s="37"/>
      <c r="EP199" s="37"/>
      <c r="EQ199" s="37"/>
      <c r="ER199" s="37"/>
      <c r="ES199" s="37"/>
      <c r="ET199" s="37"/>
      <c r="EU199" s="37"/>
      <c r="EV199" s="37"/>
      <c r="EW199" s="37"/>
      <c r="EX199" s="37"/>
      <c r="EY199" s="37"/>
      <c r="EZ199" s="37"/>
      <c r="FA199" s="37"/>
      <c r="FB199" s="37"/>
      <c r="FC199" s="37"/>
      <c r="FD199" s="37"/>
      <c r="FE199" s="37"/>
      <c r="FF199" s="37"/>
      <c r="FG199" s="37"/>
      <c r="FH199" s="37"/>
      <c r="FI199" s="37"/>
      <c r="FJ199" s="37"/>
      <c r="FK199" s="37"/>
      <c r="FL199" s="37"/>
      <c r="FM199" s="37"/>
      <c r="FN199" s="37"/>
      <c r="FO199" s="37"/>
      <c r="FP199" s="37"/>
      <c r="FQ199" s="37"/>
      <c r="FR199" s="37"/>
      <c r="FS199" s="37"/>
    </row>
    <row r="200" spans="1:175" s="7" customFormat="1" ht="31.5" hidden="1">
      <c r="A200" s="23" t="s">
        <v>494</v>
      </c>
      <c r="B200" s="10" t="s">
        <v>238</v>
      </c>
      <c r="C200" s="10" t="s">
        <v>242</v>
      </c>
      <c r="D200" s="61" t="s">
        <v>309</v>
      </c>
      <c r="E200" s="10" t="s">
        <v>491</v>
      </c>
      <c r="F200" s="103">
        <f>SUM('3'!G163)</f>
        <v>5471</v>
      </c>
      <c r="G200" s="103">
        <f>SUM('3'!H163)</f>
        <v>4245.7296399999996</v>
      </c>
      <c r="H200" s="103"/>
      <c r="I200" s="216">
        <f t="shared" si="3"/>
        <v>0</v>
      </c>
      <c r="J200" s="210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37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  <c r="DJ200" s="37"/>
      <c r="DK200" s="37"/>
      <c r="DL200" s="37"/>
      <c r="DM200" s="37"/>
      <c r="DN200" s="37"/>
      <c r="DO200" s="37"/>
      <c r="DP200" s="37"/>
      <c r="DQ200" s="37"/>
      <c r="DR200" s="37"/>
      <c r="DS200" s="37"/>
      <c r="DT200" s="37"/>
      <c r="DU200" s="37"/>
      <c r="DV200" s="37"/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  <c r="EG200" s="37"/>
      <c r="EH200" s="37"/>
      <c r="EI200" s="37"/>
      <c r="EJ200" s="37"/>
      <c r="EK200" s="37"/>
      <c r="EL200" s="37"/>
      <c r="EM200" s="37"/>
      <c r="EN200" s="37"/>
      <c r="EO200" s="37"/>
      <c r="EP200" s="37"/>
      <c r="EQ200" s="37"/>
      <c r="ER200" s="37"/>
      <c r="ES200" s="37"/>
      <c r="ET200" s="37"/>
      <c r="EU200" s="37"/>
      <c r="EV200" s="37"/>
      <c r="EW200" s="37"/>
      <c r="EX200" s="37"/>
      <c r="EY200" s="37"/>
      <c r="EZ200" s="37"/>
      <c r="FA200" s="37"/>
      <c r="FB200" s="37"/>
      <c r="FC200" s="37"/>
      <c r="FD200" s="37"/>
      <c r="FE200" s="37"/>
      <c r="FF200" s="37"/>
      <c r="FG200" s="37"/>
      <c r="FH200" s="37"/>
      <c r="FI200" s="37"/>
      <c r="FJ200" s="37"/>
      <c r="FK200" s="37"/>
      <c r="FL200" s="37"/>
      <c r="FM200" s="37"/>
      <c r="FN200" s="37"/>
      <c r="FO200" s="37"/>
      <c r="FP200" s="37"/>
      <c r="FQ200" s="37"/>
      <c r="FR200" s="37"/>
      <c r="FS200" s="37"/>
    </row>
    <row r="201" spans="1:175" s="7" customFormat="1" ht="220.5" hidden="1">
      <c r="A201" s="25" t="s">
        <v>627</v>
      </c>
      <c r="B201" s="10" t="s">
        <v>238</v>
      </c>
      <c r="C201" s="10" t="s">
        <v>242</v>
      </c>
      <c r="D201" s="61" t="s">
        <v>310</v>
      </c>
      <c r="E201" s="10"/>
      <c r="F201" s="103">
        <f>SUM(F202)</f>
        <v>3918.2876999999999</v>
      </c>
      <c r="G201" s="103">
        <f>SUM(G202)</f>
        <v>2092.9224100000001</v>
      </c>
      <c r="H201" s="103"/>
      <c r="I201" s="216">
        <f t="shared" si="3"/>
        <v>0</v>
      </c>
      <c r="J201" s="210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37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  <c r="DJ201" s="37"/>
      <c r="DK201" s="37"/>
      <c r="DL201" s="37"/>
      <c r="DM201" s="37"/>
      <c r="DN201" s="37"/>
      <c r="DO201" s="37"/>
      <c r="DP201" s="37"/>
      <c r="DQ201" s="37"/>
      <c r="DR201" s="37"/>
      <c r="DS201" s="37"/>
      <c r="DT201" s="37"/>
      <c r="DU201" s="37"/>
      <c r="DV201" s="37"/>
      <c r="DW201" s="37"/>
      <c r="DX201" s="37"/>
      <c r="DY201" s="37"/>
      <c r="DZ201" s="37"/>
      <c r="EA201" s="37"/>
      <c r="EB201" s="37"/>
      <c r="EC201" s="37"/>
      <c r="ED201" s="37"/>
      <c r="EE201" s="37"/>
      <c r="EF201" s="37"/>
      <c r="EG201" s="37"/>
      <c r="EH201" s="37"/>
      <c r="EI201" s="37"/>
      <c r="EJ201" s="37"/>
      <c r="EK201" s="37"/>
      <c r="EL201" s="37"/>
      <c r="EM201" s="37"/>
      <c r="EN201" s="37"/>
      <c r="EO201" s="37"/>
      <c r="EP201" s="37"/>
      <c r="EQ201" s="37"/>
      <c r="ER201" s="37"/>
      <c r="ES201" s="37"/>
      <c r="ET201" s="37"/>
      <c r="EU201" s="37"/>
      <c r="EV201" s="37"/>
      <c r="EW201" s="37"/>
      <c r="EX201" s="37"/>
      <c r="EY201" s="37"/>
      <c r="EZ201" s="37"/>
      <c r="FA201" s="37"/>
      <c r="FB201" s="37"/>
      <c r="FC201" s="37"/>
      <c r="FD201" s="37"/>
      <c r="FE201" s="37"/>
      <c r="FF201" s="37"/>
      <c r="FG201" s="37"/>
      <c r="FH201" s="37"/>
      <c r="FI201" s="37"/>
      <c r="FJ201" s="37"/>
      <c r="FK201" s="37"/>
      <c r="FL201" s="37"/>
      <c r="FM201" s="37"/>
      <c r="FN201" s="37"/>
      <c r="FO201" s="37"/>
      <c r="FP201" s="37"/>
      <c r="FQ201" s="37"/>
      <c r="FR201" s="37"/>
      <c r="FS201" s="37"/>
    </row>
    <row r="202" spans="1:175" s="7" customFormat="1" ht="31.5" hidden="1">
      <c r="A202" s="24" t="s">
        <v>147</v>
      </c>
      <c r="B202" s="10" t="s">
        <v>238</v>
      </c>
      <c r="C202" s="10" t="s">
        <v>242</v>
      </c>
      <c r="D202" s="61" t="s">
        <v>310</v>
      </c>
      <c r="E202" s="10" t="s">
        <v>491</v>
      </c>
      <c r="F202" s="103">
        <f>SUM('3'!G165)</f>
        <v>3918.2876999999999</v>
      </c>
      <c r="G202" s="103">
        <f>SUM('3'!H165)</f>
        <v>2092.9224100000001</v>
      </c>
      <c r="H202" s="103"/>
      <c r="I202" s="216">
        <f t="shared" si="3"/>
        <v>0</v>
      </c>
      <c r="J202" s="210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  <c r="BZ202" s="37"/>
      <c r="CA202" s="37"/>
      <c r="CB202" s="37"/>
      <c r="CC202" s="37"/>
      <c r="CD202" s="37"/>
      <c r="CE202" s="37"/>
      <c r="CF202" s="37"/>
      <c r="CG202" s="37"/>
      <c r="CH202" s="37"/>
      <c r="CI202" s="37"/>
      <c r="CJ202" s="37"/>
      <c r="CK202" s="37"/>
      <c r="CL202" s="37"/>
      <c r="CM202" s="37"/>
      <c r="CN202" s="37"/>
      <c r="CO202" s="37"/>
      <c r="CP202" s="37"/>
      <c r="CQ202" s="37"/>
      <c r="CR202" s="37"/>
      <c r="CS202" s="37"/>
      <c r="CT202" s="37"/>
      <c r="CU202" s="37"/>
      <c r="CV202" s="37"/>
      <c r="CW202" s="37"/>
      <c r="CX202" s="37"/>
      <c r="CY202" s="37"/>
      <c r="CZ202" s="37"/>
      <c r="DA202" s="37"/>
      <c r="DB202" s="37"/>
      <c r="DC202" s="37"/>
      <c r="DD202" s="37"/>
      <c r="DE202" s="37"/>
      <c r="DF202" s="37"/>
      <c r="DG202" s="37"/>
      <c r="DH202" s="37"/>
      <c r="DI202" s="37"/>
      <c r="DJ202" s="37"/>
      <c r="DK202" s="37"/>
      <c r="DL202" s="37"/>
      <c r="DM202" s="37"/>
      <c r="DN202" s="37"/>
      <c r="DO202" s="37"/>
      <c r="DP202" s="37"/>
      <c r="DQ202" s="37"/>
      <c r="DR202" s="37"/>
      <c r="DS202" s="37"/>
      <c r="DT202" s="37"/>
      <c r="DU202" s="37"/>
      <c r="DV202" s="37"/>
      <c r="DW202" s="37"/>
      <c r="DX202" s="37"/>
      <c r="DY202" s="37"/>
      <c r="DZ202" s="37"/>
      <c r="EA202" s="37"/>
      <c r="EB202" s="37"/>
      <c r="EC202" s="37"/>
      <c r="ED202" s="37"/>
      <c r="EE202" s="37"/>
      <c r="EF202" s="37"/>
      <c r="EG202" s="37"/>
      <c r="EH202" s="37"/>
      <c r="EI202" s="37"/>
      <c r="EJ202" s="37"/>
      <c r="EK202" s="37"/>
      <c r="EL202" s="37"/>
      <c r="EM202" s="37"/>
      <c r="EN202" s="37"/>
      <c r="EO202" s="37"/>
      <c r="EP202" s="37"/>
      <c r="EQ202" s="37"/>
      <c r="ER202" s="37"/>
      <c r="ES202" s="37"/>
      <c r="ET202" s="37"/>
      <c r="EU202" s="37"/>
      <c r="EV202" s="37"/>
      <c r="EW202" s="37"/>
      <c r="EX202" s="37"/>
      <c r="EY202" s="37"/>
      <c r="EZ202" s="37"/>
      <c r="FA202" s="37"/>
      <c r="FB202" s="37"/>
      <c r="FC202" s="37"/>
      <c r="FD202" s="37"/>
      <c r="FE202" s="37"/>
      <c r="FF202" s="37"/>
      <c r="FG202" s="37"/>
      <c r="FH202" s="37"/>
      <c r="FI202" s="37"/>
      <c r="FJ202" s="37"/>
      <c r="FK202" s="37"/>
      <c r="FL202" s="37"/>
      <c r="FM202" s="37"/>
      <c r="FN202" s="37"/>
      <c r="FO202" s="37"/>
      <c r="FP202" s="37"/>
      <c r="FQ202" s="37"/>
      <c r="FR202" s="37"/>
      <c r="FS202" s="37"/>
    </row>
    <row r="203" spans="1:175" s="7" customFormat="1" ht="110.25" hidden="1">
      <c r="A203" s="24" t="s">
        <v>173</v>
      </c>
      <c r="B203" s="10" t="s">
        <v>238</v>
      </c>
      <c r="C203" s="10" t="s">
        <v>242</v>
      </c>
      <c r="D203" s="10" t="s">
        <v>143</v>
      </c>
      <c r="E203" s="10"/>
      <c r="F203" s="103">
        <f>SUM(F204)</f>
        <v>0</v>
      </c>
      <c r="G203" s="103">
        <f>SUM(G204)</f>
        <v>0</v>
      </c>
      <c r="H203" s="103"/>
      <c r="I203" s="216" t="e">
        <f t="shared" si="3"/>
        <v>#DIV/0!</v>
      </c>
      <c r="J203" s="210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  <c r="BZ203" s="37"/>
      <c r="CA203" s="37"/>
      <c r="CB203" s="37"/>
      <c r="CC203" s="37"/>
      <c r="CD203" s="37"/>
      <c r="CE203" s="37"/>
      <c r="CF203" s="37"/>
      <c r="CG203" s="37"/>
      <c r="CH203" s="37"/>
      <c r="CI203" s="37"/>
      <c r="CJ203" s="37"/>
      <c r="CK203" s="37"/>
      <c r="CL203" s="37"/>
      <c r="CM203" s="37"/>
      <c r="CN203" s="37"/>
      <c r="CO203" s="37"/>
      <c r="CP203" s="37"/>
      <c r="CQ203" s="37"/>
      <c r="CR203" s="37"/>
      <c r="CS203" s="37"/>
      <c r="CT203" s="37"/>
      <c r="CU203" s="37"/>
      <c r="CV203" s="37"/>
      <c r="CW203" s="37"/>
      <c r="CX203" s="37"/>
      <c r="CY203" s="37"/>
      <c r="CZ203" s="37"/>
      <c r="DA203" s="37"/>
      <c r="DB203" s="37"/>
      <c r="DC203" s="37"/>
      <c r="DD203" s="37"/>
      <c r="DE203" s="37"/>
      <c r="DF203" s="37"/>
      <c r="DG203" s="37"/>
      <c r="DH203" s="37"/>
      <c r="DI203" s="37"/>
      <c r="DJ203" s="37"/>
      <c r="DK203" s="37"/>
      <c r="DL203" s="37"/>
      <c r="DM203" s="37"/>
      <c r="DN203" s="37"/>
      <c r="DO203" s="37"/>
      <c r="DP203" s="37"/>
      <c r="DQ203" s="37"/>
      <c r="DR203" s="37"/>
      <c r="DS203" s="37"/>
      <c r="DT203" s="37"/>
      <c r="DU203" s="37"/>
      <c r="DV203" s="37"/>
      <c r="DW203" s="37"/>
      <c r="DX203" s="37"/>
      <c r="DY203" s="37"/>
      <c r="DZ203" s="37"/>
      <c r="EA203" s="37"/>
      <c r="EB203" s="37"/>
      <c r="EC203" s="37"/>
      <c r="ED203" s="37"/>
      <c r="EE203" s="37"/>
      <c r="EF203" s="37"/>
      <c r="EG203" s="37"/>
      <c r="EH203" s="37"/>
      <c r="EI203" s="37"/>
      <c r="EJ203" s="37"/>
      <c r="EK203" s="37"/>
      <c r="EL203" s="37"/>
      <c r="EM203" s="37"/>
      <c r="EN203" s="37"/>
      <c r="EO203" s="37"/>
      <c r="EP203" s="37"/>
      <c r="EQ203" s="37"/>
      <c r="ER203" s="37"/>
      <c r="ES203" s="37"/>
      <c r="ET203" s="37"/>
      <c r="EU203" s="37"/>
      <c r="EV203" s="37"/>
      <c r="EW203" s="37"/>
      <c r="EX203" s="37"/>
      <c r="EY203" s="37"/>
      <c r="EZ203" s="37"/>
      <c r="FA203" s="37"/>
      <c r="FB203" s="37"/>
      <c r="FC203" s="37"/>
      <c r="FD203" s="37"/>
      <c r="FE203" s="37"/>
      <c r="FF203" s="37"/>
      <c r="FG203" s="37"/>
      <c r="FH203" s="37"/>
      <c r="FI203" s="37"/>
      <c r="FJ203" s="37"/>
      <c r="FK203" s="37"/>
      <c r="FL203" s="37"/>
      <c r="FM203" s="37"/>
      <c r="FN203" s="37"/>
      <c r="FO203" s="37"/>
      <c r="FP203" s="37"/>
      <c r="FQ203" s="37"/>
      <c r="FR203" s="37"/>
      <c r="FS203" s="37"/>
    </row>
    <row r="204" spans="1:175" s="7" customFormat="1" ht="63" hidden="1">
      <c r="A204" s="24" t="s">
        <v>277</v>
      </c>
      <c r="B204" s="10" t="s">
        <v>238</v>
      </c>
      <c r="C204" s="10" t="s">
        <v>242</v>
      </c>
      <c r="D204" s="10" t="s">
        <v>143</v>
      </c>
      <c r="E204" s="10" t="s">
        <v>276</v>
      </c>
      <c r="F204" s="103">
        <f>SUM('3'!G167)</f>
        <v>0</v>
      </c>
      <c r="G204" s="103">
        <f>SUM('3'!H167)</f>
        <v>0</v>
      </c>
      <c r="H204" s="103"/>
      <c r="I204" s="216" t="e">
        <f t="shared" si="3"/>
        <v>#DIV/0!</v>
      </c>
      <c r="J204" s="210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37"/>
      <c r="BZ204" s="37"/>
      <c r="CA204" s="37"/>
      <c r="CB204" s="37"/>
      <c r="CC204" s="37"/>
      <c r="CD204" s="37"/>
      <c r="CE204" s="37"/>
      <c r="CF204" s="37"/>
      <c r="CG204" s="37"/>
      <c r="CH204" s="37"/>
      <c r="CI204" s="37"/>
      <c r="CJ204" s="37"/>
      <c r="CK204" s="37"/>
      <c r="CL204" s="37"/>
      <c r="CM204" s="37"/>
      <c r="CN204" s="37"/>
      <c r="CO204" s="37"/>
      <c r="CP204" s="37"/>
      <c r="CQ204" s="37"/>
      <c r="CR204" s="37"/>
      <c r="CS204" s="37"/>
      <c r="CT204" s="37"/>
      <c r="CU204" s="37"/>
      <c r="CV204" s="37"/>
      <c r="CW204" s="37"/>
      <c r="CX204" s="37"/>
      <c r="CY204" s="37"/>
      <c r="CZ204" s="37"/>
      <c r="DA204" s="37"/>
      <c r="DB204" s="37"/>
      <c r="DC204" s="37"/>
      <c r="DD204" s="37"/>
      <c r="DE204" s="37"/>
      <c r="DF204" s="37"/>
      <c r="DG204" s="37"/>
      <c r="DH204" s="37"/>
      <c r="DI204" s="37"/>
      <c r="DJ204" s="37"/>
      <c r="DK204" s="37"/>
      <c r="DL204" s="37"/>
      <c r="DM204" s="37"/>
      <c r="DN204" s="37"/>
      <c r="DO204" s="37"/>
      <c r="DP204" s="37"/>
      <c r="DQ204" s="37"/>
      <c r="DR204" s="37"/>
      <c r="DS204" s="37"/>
      <c r="DT204" s="37"/>
      <c r="DU204" s="37"/>
      <c r="DV204" s="37"/>
      <c r="DW204" s="37"/>
      <c r="DX204" s="37"/>
      <c r="DY204" s="37"/>
      <c r="DZ204" s="37"/>
      <c r="EA204" s="37"/>
      <c r="EB204" s="37"/>
      <c r="EC204" s="37"/>
      <c r="ED204" s="37"/>
      <c r="EE204" s="37"/>
      <c r="EF204" s="37"/>
      <c r="EG204" s="37"/>
      <c r="EH204" s="37"/>
      <c r="EI204" s="37"/>
      <c r="EJ204" s="37"/>
      <c r="EK204" s="37"/>
      <c r="EL204" s="37"/>
      <c r="EM204" s="37"/>
      <c r="EN204" s="37"/>
      <c r="EO204" s="37"/>
      <c r="EP204" s="37"/>
      <c r="EQ204" s="37"/>
      <c r="ER204" s="37"/>
      <c r="ES204" s="37"/>
      <c r="ET204" s="37"/>
      <c r="EU204" s="37"/>
      <c r="EV204" s="37"/>
      <c r="EW204" s="37"/>
      <c r="EX204" s="37"/>
      <c r="EY204" s="37"/>
      <c r="EZ204" s="37"/>
      <c r="FA204" s="37"/>
      <c r="FB204" s="37"/>
      <c r="FC204" s="37"/>
      <c r="FD204" s="37"/>
      <c r="FE204" s="37"/>
      <c r="FF204" s="37"/>
      <c r="FG204" s="37"/>
      <c r="FH204" s="37"/>
      <c r="FI204" s="37"/>
      <c r="FJ204" s="37"/>
      <c r="FK204" s="37"/>
      <c r="FL204" s="37"/>
      <c r="FM204" s="37"/>
      <c r="FN204" s="37"/>
      <c r="FO204" s="37"/>
      <c r="FP204" s="37"/>
      <c r="FQ204" s="37"/>
      <c r="FR204" s="37"/>
      <c r="FS204" s="37"/>
    </row>
    <row r="205" spans="1:175" s="7" customFormat="1" ht="236.25" hidden="1">
      <c r="A205" s="24" t="s">
        <v>628</v>
      </c>
      <c r="B205" s="10" t="s">
        <v>64</v>
      </c>
      <c r="C205" s="10" t="s">
        <v>242</v>
      </c>
      <c r="D205" s="61" t="s">
        <v>434</v>
      </c>
      <c r="E205" s="10"/>
      <c r="F205" s="103">
        <f>SUM(F206+F207)</f>
        <v>10361</v>
      </c>
      <c r="G205" s="103">
        <f>SUM(G206+G207)</f>
        <v>10361</v>
      </c>
      <c r="H205" s="103"/>
      <c r="I205" s="216">
        <f t="shared" si="3"/>
        <v>0</v>
      </c>
      <c r="J205" s="210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  <c r="EG205" s="37"/>
      <c r="EH205" s="37"/>
      <c r="EI205" s="37"/>
      <c r="EJ205" s="37"/>
      <c r="EK205" s="37"/>
      <c r="EL205" s="37"/>
      <c r="EM205" s="37"/>
      <c r="EN205" s="37"/>
      <c r="EO205" s="37"/>
      <c r="EP205" s="37"/>
      <c r="EQ205" s="37"/>
      <c r="ER205" s="37"/>
      <c r="ES205" s="37"/>
      <c r="ET205" s="37"/>
      <c r="EU205" s="37"/>
      <c r="EV205" s="37"/>
      <c r="EW205" s="37"/>
      <c r="EX205" s="37"/>
      <c r="EY205" s="37"/>
      <c r="EZ205" s="37"/>
      <c r="FA205" s="37"/>
      <c r="FB205" s="37"/>
      <c r="FC205" s="37"/>
      <c r="FD205" s="37"/>
      <c r="FE205" s="37"/>
      <c r="FF205" s="37"/>
      <c r="FG205" s="37"/>
      <c r="FH205" s="37"/>
      <c r="FI205" s="37"/>
      <c r="FJ205" s="37"/>
      <c r="FK205" s="37"/>
      <c r="FL205" s="37"/>
      <c r="FM205" s="37"/>
      <c r="FN205" s="37"/>
      <c r="FO205" s="37"/>
      <c r="FP205" s="37"/>
      <c r="FQ205" s="37"/>
      <c r="FR205" s="37"/>
      <c r="FS205" s="37"/>
    </row>
    <row r="206" spans="1:175" s="7" customFormat="1" ht="31.5" hidden="1">
      <c r="A206" s="23" t="s">
        <v>494</v>
      </c>
      <c r="B206" s="10" t="s">
        <v>64</v>
      </c>
      <c r="C206" s="10" t="s">
        <v>242</v>
      </c>
      <c r="D206" s="61" t="s">
        <v>434</v>
      </c>
      <c r="E206" s="10" t="s">
        <v>491</v>
      </c>
      <c r="F206" s="103">
        <f>SUM('3'!G169)</f>
        <v>10361</v>
      </c>
      <c r="G206" s="103">
        <f>SUM('3'!H169)</f>
        <v>10361</v>
      </c>
      <c r="H206" s="103"/>
      <c r="I206" s="216">
        <f t="shared" si="3"/>
        <v>0</v>
      </c>
      <c r="J206" s="210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7"/>
      <c r="CB206" s="37"/>
      <c r="CC206" s="37"/>
      <c r="CD206" s="37"/>
      <c r="CE206" s="37"/>
      <c r="CF206" s="37"/>
      <c r="CG206" s="37"/>
      <c r="CH206" s="37"/>
      <c r="CI206" s="37"/>
      <c r="CJ206" s="37"/>
      <c r="CK206" s="37"/>
      <c r="CL206" s="37"/>
      <c r="CM206" s="37"/>
      <c r="CN206" s="37"/>
      <c r="CO206" s="37"/>
      <c r="CP206" s="37"/>
      <c r="CQ206" s="37"/>
      <c r="CR206" s="37"/>
      <c r="CS206" s="37"/>
      <c r="CT206" s="37"/>
      <c r="CU206" s="37"/>
      <c r="CV206" s="37"/>
      <c r="CW206" s="37"/>
      <c r="CX206" s="37"/>
      <c r="CY206" s="37"/>
      <c r="CZ206" s="37"/>
      <c r="DA206" s="37"/>
      <c r="DB206" s="37"/>
      <c r="DC206" s="37"/>
      <c r="DD206" s="37"/>
      <c r="DE206" s="37"/>
      <c r="DF206" s="37"/>
      <c r="DG206" s="37"/>
      <c r="DH206" s="37"/>
      <c r="DI206" s="37"/>
      <c r="DJ206" s="37"/>
      <c r="DK206" s="37"/>
      <c r="DL206" s="37"/>
      <c r="DM206" s="37"/>
      <c r="DN206" s="37"/>
      <c r="DO206" s="37"/>
      <c r="DP206" s="37"/>
      <c r="DQ206" s="37"/>
      <c r="DR206" s="37"/>
      <c r="DS206" s="37"/>
      <c r="DT206" s="37"/>
      <c r="DU206" s="37"/>
      <c r="DV206" s="37"/>
      <c r="DW206" s="37"/>
      <c r="DX206" s="37"/>
      <c r="DY206" s="37"/>
      <c r="DZ206" s="37"/>
      <c r="EA206" s="37"/>
      <c r="EB206" s="37"/>
      <c r="EC206" s="37"/>
      <c r="ED206" s="37"/>
      <c r="EE206" s="37"/>
      <c r="EF206" s="37"/>
      <c r="EG206" s="37"/>
      <c r="EH206" s="37"/>
      <c r="EI206" s="37"/>
      <c r="EJ206" s="37"/>
      <c r="EK206" s="37"/>
      <c r="EL206" s="37"/>
      <c r="EM206" s="37"/>
      <c r="EN206" s="37"/>
      <c r="EO206" s="37"/>
      <c r="EP206" s="37"/>
      <c r="EQ206" s="37"/>
      <c r="ER206" s="37"/>
      <c r="ES206" s="37"/>
      <c r="ET206" s="37"/>
      <c r="EU206" s="37"/>
      <c r="EV206" s="37"/>
      <c r="EW206" s="37"/>
      <c r="EX206" s="37"/>
      <c r="EY206" s="37"/>
      <c r="EZ206" s="37"/>
      <c r="FA206" s="37"/>
      <c r="FB206" s="37"/>
      <c r="FC206" s="37"/>
      <c r="FD206" s="37"/>
      <c r="FE206" s="37"/>
      <c r="FF206" s="37"/>
      <c r="FG206" s="37"/>
      <c r="FH206" s="37"/>
      <c r="FI206" s="37"/>
      <c r="FJ206" s="37"/>
      <c r="FK206" s="37"/>
      <c r="FL206" s="37"/>
      <c r="FM206" s="37"/>
      <c r="FN206" s="37"/>
      <c r="FO206" s="37"/>
      <c r="FP206" s="37"/>
      <c r="FQ206" s="37"/>
      <c r="FR206" s="37"/>
      <c r="FS206" s="37"/>
    </row>
    <row r="207" spans="1:175" s="7" customFormat="1" hidden="1">
      <c r="A207" s="23" t="s">
        <v>358</v>
      </c>
      <c r="B207" s="10" t="s">
        <v>64</v>
      </c>
      <c r="C207" s="10" t="s">
        <v>242</v>
      </c>
      <c r="D207" s="61" t="s">
        <v>434</v>
      </c>
      <c r="E207" s="10" t="s">
        <v>225</v>
      </c>
      <c r="F207" s="103">
        <f>SUM('3'!G170+'3'!G497)</f>
        <v>0</v>
      </c>
      <c r="G207" s="103">
        <f>SUM('3'!H170+'3'!H497)</f>
        <v>0</v>
      </c>
      <c r="H207" s="103"/>
      <c r="I207" s="216" t="e">
        <f t="shared" si="3"/>
        <v>#DIV/0!</v>
      </c>
      <c r="J207" s="210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7"/>
      <c r="CB207" s="37"/>
      <c r="CC207" s="37"/>
      <c r="CD207" s="37"/>
      <c r="CE207" s="37"/>
      <c r="CF207" s="37"/>
      <c r="CG207" s="37"/>
      <c r="CH207" s="37"/>
      <c r="CI207" s="37"/>
      <c r="CJ207" s="37"/>
      <c r="CK207" s="37"/>
      <c r="CL207" s="37"/>
      <c r="CM207" s="37"/>
      <c r="CN207" s="37"/>
      <c r="CO207" s="37"/>
      <c r="CP207" s="37"/>
      <c r="CQ207" s="37"/>
      <c r="CR207" s="37"/>
      <c r="CS207" s="37"/>
      <c r="CT207" s="37"/>
      <c r="CU207" s="37"/>
      <c r="CV207" s="37"/>
      <c r="CW207" s="37"/>
      <c r="CX207" s="37"/>
      <c r="CY207" s="37"/>
      <c r="CZ207" s="37"/>
      <c r="DA207" s="37"/>
      <c r="DB207" s="37"/>
      <c r="DC207" s="37"/>
      <c r="DD207" s="37"/>
      <c r="DE207" s="37"/>
      <c r="DF207" s="37"/>
      <c r="DG207" s="37"/>
      <c r="DH207" s="37"/>
      <c r="DI207" s="37"/>
      <c r="DJ207" s="37"/>
      <c r="DK207" s="37"/>
      <c r="DL207" s="37"/>
      <c r="DM207" s="37"/>
      <c r="DN207" s="37"/>
      <c r="DO207" s="37"/>
      <c r="DP207" s="37"/>
      <c r="DQ207" s="37"/>
      <c r="DR207" s="37"/>
      <c r="DS207" s="37"/>
      <c r="DT207" s="37"/>
      <c r="DU207" s="37"/>
      <c r="DV207" s="37"/>
      <c r="DW207" s="37"/>
      <c r="DX207" s="37"/>
      <c r="DY207" s="37"/>
      <c r="DZ207" s="37"/>
      <c r="EA207" s="37"/>
      <c r="EB207" s="37"/>
      <c r="EC207" s="37"/>
      <c r="ED207" s="37"/>
      <c r="EE207" s="37"/>
      <c r="EF207" s="37"/>
      <c r="EG207" s="37"/>
      <c r="EH207" s="37"/>
      <c r="EI207" s="37"/>
      <c r="EJ207" s="37"/>
      <c r="EK207" s="37"/>
      <c r="EL207" s="37"/>
      <c r="EM207" s="37"/>
      <c r="EN207" s="37"/>
      <c r="EO207" s="37"/>
      <c r="EP207" s="37"/>
      <c r="EQ207" s="37"/>
      <c r="ER207" s="37"/>
      <c r="ES207" s="37"/>
      <c r="ET207" s="37"/>
      <c r="EU207" s="37"/>
      <c r="EV207" s="37"/>
      <c r="EW207" s="37"/>
      <c r="EX207" s="37"/>
      <c r="EY207" s="37"/>
      <c r="EZ207" s="37"/>
      <c r="FA207" s="37"/>
      <c r="FB207" s="37"/>
      <c r="FC207" s="37"/>
      <c r="FD207" s="37"/>
      <c r="FE207" s="37"/>
      <c r="FF207" s="37"/>
      <c r="FG207" s="37"/>
      <c r="FH207" s="37"/>
      <c r="FI207" s="37"/>
      <c r="FJ207" s="37"/>
      <c r="FK207" s="37"/>
      <c r="FL207" s="37"/>
      <c r="FM207" s="37"/>
      <c r="FN207" s="37"/>
      <c r="FO207" s="37"/>
      <c r="FP207" s="37"/>
      <c r="FQ207" s="37"/>
      <c r="FR207" s="37"/>
      <c r="FS207" s="37"/>
    </row>
    <row r="208" spans="1:175" s="7" customFormat="1" ht="110.25" hidden="1">
      <c r="A208" s="24" t="s">
        <v>824</v>
      </c>
      <c r="B208" s="10" t="s">
        <v>64</v>
      </c>
      <c r="C208" s="10" t="s">
        <v>242</v>
      </c>
      <c r="D208" s="10" t="s">
        <v>825</v>
      </c>
      <c r="E208" s="10"/>
      <c r="F208" s="103">
        <f>SUM(F209:F210)</f>
        <v>0</v>
      </c>
      <c r="G208" s="103">
        <f>SUM(G209:G210)</f>
        <v>0</v>
      </c>
      <c r="H208" s="103"/>
      <c r="I208" s="216" t="e">
        <f t="shared" si="3"/>
        <v>#DIV/0!</v>
      </c>
      <c r="J208" s="210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37"/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37"/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  <c r="DJ208" s="37"/>
      <c r="DK208" s="37"/>
      <c r="DL208" s="37"/>
      <c r="DM208" s="37"/>
      <c r="DN208" s="37"/>
      <c r="DO208" s="37"/>
      <c r="DP208" s="37"/>
      <c r="DQ208" s="37"/>
      <c r="DR208" s="37"/>
      <c r="DS208" s="37"/>
      <c r="DT208" s="37"/>
      <c r="DU208" s="37"/>
      <c r="DV208" s="37"/>
      <c r="DW208" s="37"/>
      <c r="DX208" s="37"/>
      <c r="DY208" s="37"/>
      <c r="DZ208" s="37"/>
      <c r="EA208" s="37"/>
      <c r="EB208" s="37"/>
      <c r="EC208" s="37"/>
      <c r="ED208" s="37"/>
      <c r="EE208" s="37"/>
      <c r="EF208" s="37"/>
      <c r="EG208" s="37"/>
      <c r="EH208" s="37"/>
      <c r="EI208" s="37"/>
      <c r="EJ208" s="37"/>
      <c r="EK208" s="37"/>
      <c r="EL208" s="37"/>
      <c r="EM208" s="37"/>
      <c r="EN208" s="37"/>
      <c r="EO208" s="37"/>
      <c r="EP208" s="37"/>
      <c r="EQ208" s="37"/>
      <c r="ER208" s="37"/>
      <c r="ES208" s="37"/>
      <c r="ET208" s="37"/>
      <c r="EU208" s="37"/>
      <c r="EV208" s="37"/>
      <c r="EW208" s="37"/>
      <c r="EX208" s="37"/>
      <c r="EY208" s="37"/>
      <c r="EZ208" s="37"/>
      <c r="FA208" s="37"/>
      <c r="FB208" s="37"/>
      <c r="FC208" s="37"/>
      <c r="FD208" s="37"/>
      <c r="FE208" s="37"/>
      <c r="FF208" s="37"/>
      <c r="FG208" s="37"/>
      <c r="FH208" s="37"/>
      <c r="FI208" s="37"/>
      <c r="FJ208" s="37"/>
      <c r="FK208" s="37"/>
      <c r="FL208" s="37"/>
      <c r="FM208" s="37"/>
      <c r="FN208" s="37"/>
      <c r="FO208" s="37"/>
      <c r="FP208" s="37"/>
      <c r="FQ208" s="37"/>
      <c r="FR208" s="37"/>
      <c r="FS208" s="37"/>
    </row>
    <row r="209" spans="1:175" s="7" customFormat="1" ht="31.5" hidden="1">
      <c r="A209" s="24" t="s">
        <v>147</v>
      </c>
      <c r="B209" s="10" t="s">
        <v>64</v>
      </c>
      <c r="C209" s="10" t="s">
        <v>242</v>
      </c>
      <c r="D209" s="10" t="s">
        <v>825</v>
      </c>
      <c r="E209" s="10" t="s">
        <v>491</v>
      </c>
      <c r="F209" s="103">
        <f>SUM('3'!G172)</f>
        <v>0</v>
      </c>
      <c r="G209" s="103">
        <f>SUM('3'!H172)</f>
        <v>0</v>
      </c>
      <c r="H209" s="103"/>
      <c r="I209" s="216" t="e">
        <f t="shared" si="3"/>
        <v>#DIV/0!</v>
      </c>
      <c r="J209" s="210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37"/>
      <c r="CL209" s="37"/>
      <c r="CM209" s="37"/>
      <c r="CN209" s="37"/>
      <c r="CO209" s="37"/>
      <c r="CP209" s="37"/>
      <c r="CQ209" s="37"/>
      <c r="CR209" s="37"/>
      <c r="CS209" s="37"/>
      <c r="CT209" s="37"/>
      <c r="CU209" s="37"/>
      <c r="CV209" s="37"/>
      <c r="CW209" s="37"/>
      <c r="CX209" s="37"/>
      <c r="CY209" s="37"/>
      <c r="CZ209" s="37"/>
      <c r="DA209" s="37"/>
      <c r="DB209" s="37"/>
      <c r="DC209" s="37"/>
      <c r="DD209" s="37"/>
      <c r="DE209" s="37"/>
      <c r="DF209" s="37"/>
      <c r="DG209" s="37"/>
      <c r="DH209" s="37"/>
      <c r="DI209" s="37"/>
      <c r="DJ209" s="37"/>
      <c r="DK209" s="37"/>
      <c r="DL209" s="37"/>
      <c r="DM209" s="37"/>
      <c r="DN209" s="37"/>
      <c r="DO209" s="37"/>
      <c r="DP209" s="37"/>
      <c r="DQ209" s="37"/>
      <c r="DR209" s="37"/>
      <c r="DS209" s="37"/>
      <c r="DT209" s="37"/>
      <c r="DU209" s="37"/>
      <c r="DV209" s="37"/>
      <c r="DW209" s="37"/>
      <c r="DX209" s="37"/>
      <c r="DY209" s="37"/>
      <c r="DZ209" s="37"/>
      <c r="EA209" s="37"/>
      <c r="EB209" s="37"/>
      <c r="EC209" s="37"/>
      <c r="ED209" s="37"/>
      <c r="EE209" s="37"/>
      <c r="EF209" s="37"/>
      <c r="EG209" s="37"/>
      <c r="EH209" s="37"/>
      <c r="EI209" s="37"/>
      <c r="EJ209" s="37"/>
      <c r="EK209" s="37"/>
      <c r="EL209" s="37"/>
      <c r="EM209" s="37"/>
      <c r="EN209" s="37"/>
      <c r="EO209" s="37"/>
      <c r="EP209" s="37"/>
      <c r="EQ209" s="37"/>
      <c r="ER209" s="37"/>
      <c r="ES209" s="37"/>
      <c r="ET209" s="37"/>
      <c r="EU209" s="37"/>
      <c r="EV209" s="37"/>
      <c r="EW209" s="37"/>
      <c r="EX209" s="37"/>
      <c r="EY209" s="37"/>
      <c r="EZ209" s="37"/>
      <c r="FA209" s="37"/>
      <c r="FB209" s="37"/>
      <c r="FC209" s="37"/>
      <c r="FD209" s="37"/>
      <c r="FE209" s="37"/>
      <c r="FF209" s="37"/>
      <c r="FG209" s="37"/>
      <c r="FH209" s="37"/>
      <c r="FI209" s="37"/>
      <c r="FJ209" s="37"/>
      <c r="FK209" s="37"/>
      <c r="FL209" s="37"/>
      <c r="FM209" s="37"/>
      <c r="FN209" s="37"/>
      <c r="FO209" s="37"/>
      <c r="FP209" s="37"/>
      <c r="FQ209" s="37"/>
      <c r="FR209" s="37"/>
      <c r="FS209" s="37"/>
    </row>
    <row r="210" spans="1:175" s="7" customFormat="1" hidden="1">
      <c r="A210" s="24" t="s">
        <v>358</v>
      </c>
      <c r="B210" s="10" t="s">
        <v>64</v>
      </c>
      <c r="C210" s="10" t="s">
        <v>242</v>
      </c>
      <c r="D210" s="10" t="s">
        <v>825</v>
      </c>
      <c r="E210" s="10" t="s">
        <v>225</v>
      </c>
      <c r="F210" s="103">
        <f>SUM('3'!G500)</f>
        <v>0</v>
      </c>
      <c r="G210" s="103">
        <f>SUM('3'!H500)</f>
        <v>0</v>
      </c>
      <c r="H210" s="103"/>
      <c r="I210" s="216" t="e">
        <f t="shared" ref="I210:I273" si="4">SUM(H210/G210*100)</f>
        <v>#DIV/0!</v>
      </c>
      <c r="J210" s="210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  <c r="CC210" s="37"/>
      <c r="CD210" s="37"/>
      <c r="CE210" s="37"/>
      <c r="CF210" s="37"/>
      <c r="CG210" s="37"/>
      <c r="CH210" s="37"/>
      <c r="CI210" s="37"/>
      <c r="CJ210" s="37"/>
      <c r="CK210" s="37"/>
      <c r="CL210" s="37"/>
      <c r="CM210" s="37"/>
      <c r="CN210" s="37"/>
      <c r="CO210" s="37"/>
      <c r="CP210" s="37"/>
      <c r="CQ210" s="37"/>
      <c r="CR210" s="37"/>
      <c r="CS210" s="37"/>
      <c r="CT210" s="37"/>
      <c r="CU210" s="37"/>
      <c r="CV210" s="37"/>
      <c r="CW210" s="37"/>
      <c r="CX210" s="37"/>
      <c r="CY210" s="37"/>
      <c r="CZ210" s="37"/>
      <c r="DA210" s="37"/>
      <c r="DB210" s="37"/>
      <c r="DC210" s="37"/>
      <c r="DD210" s="37"/>
      <c r="DE210" s="37"/>
      <c r="DF210" s="37"/>
      <c r="DG210" s="37"/>
      <c r="DH210" s="37"/>
      <c r="DI210" s="37"/>
      <c r="DJ210" s="37"/>
      <c r="DK210" s="37"/>
      <c r="DL210" s="37"/>
      <c r="DM210" s="37"/>
      <c r="DN210" s="37"/>
      <c r="DO210" s="37"/>
      <c r="DP210" s="37"/>
      <c r="DQ210" s="37"/>
      <c r="DR210" s="37"/>
      <c r="DS210" s="37"/>
      <c r="DT210" s="37"/>
      <c r="DU210" s="37"/>
      <c r="DV210" s="37"/>
      <c r="DW210" s="37"/>
      <c r="DX210" s="37"/>
      <c r="DY210" s="37"/>
      <c r="DZ210" s="37"/>
      <c r="EA210" s="37"/>
      <c r="EB210" s="37"/>
      <c r="EC210" s="37"/>
      <c r="ED210" s="37"/>
      <c r="EE210" s="37"/>
      <c r="EF210" s="37"/>
      <c r="EG210" s="37"/>
      <c r="EH210" s="37"/>
      <c r="EI210" s="37"/>
      <c r="EJ210" s="37"/>
      <c r="EK210" s="37"/>
      <c r="EL210" s="37"/>
      <c r="EM210" s="37"/>
      <c r="EN210" s="37"/>
      <c r="EO210" s="37"/>
      <c r="EP210" s="37"/>
      <c r="EQ210" s="37"/>
      <c r="ER210" s="37"/>
      <c r="ES210" s="37"/>
      <c r="ET210" s="37"/>
      <c r="EU210" s="37"/>
      <c r="EV210" s="37"/>
      <c r="EW210" s="37"/>
      <c r="EX210" s="37"/>
      <c r="EY210" s="37"/>
      <c r="EZ210" s="37"/>
      <c r="FA210" s="37"/>
      <c r="FB210" s="37"/>
      <c r="FC210" s="37"/>
      <c r="FD210" s="37"/>
      <c r="FE210" s="37"/>
      <c r="FF210" s="37"/>
      <c r="FG210" s="37"/>
      <c r="FH210" s="37"/>
      <c r="FI210" s="37"/>
      <c r="FJ210" s="37"/>
      <c r="FK210" s="37"/>
      <c r="FL210" s="37"/>
      <c r="FM210" s="37"/>
      <c r="FN210" s="37"/>
      <c r="FO210" s="37"/>
      <c r="FP210" s="37"/>
      <c r="FQ210" s="37"/>
      <c r="FR210" s="37"/>
      <c r="FS210" s="37"/>
    </row>
    <row r="211" spans="1:175" s="7" customFormat="1" ht="204.75" hidden="1">
      <c r="A211" s="24" t="s">
        <v>629</v>
      </c>
      <c r="B211" s="10" t="s">
        <v>238</v>
      </c>
      <c r="C211" s="10" t="s">
        <v>242</v>
      </c>
      <c r="D211" s="10" t="s">
        <v>344</v>
      </c>
      <c r="E211" s="10"/>
      <c r="F211" s="103">
        <f>SUM(F212)</f>
        <v>0</v>
      </c>
      <c r="G211" s="103">
        <f>SUM(G212)</f>
        <v>0</v>
      </c>
      <c r="H211" s="103"/>
      <c r="I211" s="216" t="e">
        <f t="shared" si="4"/>
        <v>#DIV/0!</v>
      </c>
      <c r="J211" s="210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37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  <c r="DJ211" s="37"/>
      <c r="DK211" s="37"/>
      <c r="DL211" s="37"/>
      <c r="DM211" s="37"/>
      <c r="DN211" s="37"/>
      <c r="DO211" s="37"/>
      <c r="DP211" s="37"/>
      <c r="DQ211" s="37"/>
      <c r="DR211" s="37"/>
      <c r="DS211" s="37"/>
      <c r="DT211" s="37"/>
      <c r="DU211" s="37"/>
      <c r="DV211" s="37"/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  <c r="EG211" s="37"/>
      <c r="EH211" s="37"/>
      <c r="EI211" s="37"/>
      <c r="EJ211" s="37"/>
      <c r="EK211" s="37"/>
      <c r="EL211" s="37"/>
      <c r="EM211" s="37"/>
      <c r="EN211" s="37"/>
      <c r="EO211" s="37"/>
      <c r="EP211" s="37"/>
      <c r="EQ211" s="37"/>
      <c r="ER211" s="37"/>
      <c r="ES211" s="37"/>
      <c r="ET211" s="37"/>
      <c r="EU211" s="37"/>
      <c r="EV211" s="37"/>
      <c r="EW211" s="37"/>
      <c r="EX211" s="37"/>
      <c r="EY211" s="37"/>
      <c r="EZ211" s="37"/>
      <c r="FA211" s="37"/>
      <c r="FB211" s="37"/>
      <c r="FC211" s="37"/>
      <c r="FD211" s="37"/>
      <c r="FE211" s="37"/>
      <c r="FF211" s="37"/>
      <c r="FG211" s="37"/>
      <c r="FH211" s="37"/>
      <c r="FI211" s="37"/>
      <c r="FJ211" s="37"/>
      <c r="FK211" s="37"/>
      <c r="FL211" s="37"/>
      <c r="FM211" s="37"/>
      <c r="FN211" s="37"/>
      <c r="FO211" s="37"/>
      <c r="FP211" s="37"/>
      <c r="FQ211" s="37"/>
      <c r="FR211" s="37"/>
      <c r="FS211" s="37"/>
    </row>
    <row r="212" spans="1:175" s="7" customFormat="1" hidden="1">
      <c r="A212" s="24" t="s">
        <v>492</v>
      </c>
      <c r="B212" s="10" t="s">
        <v>238</v>
      </c>
      <c r="C212" s="10" t="s">
        <v>242</v>
      </c>
      <c r="D212" s="10" t="s">
        <v>344</v>
      </c>
      <c r="E212" s="10" t="s">
        <v>384</v>
      </c>
      <c r="F212" s="103">
        <f>SUM('3'!G174)</f>
        <v>0</v>
      </c>
      <c r="G212" s="103">
        <f>SUM('3'!H174)</f>
        <v>0</v>
      </c>
      <c r="H212" s="103"/>
      <c r="I212" s="216" t="e">
        <f t="shared" si="4"/>
        <v>#DIV/0!</v>
      </c>
      <c r="J212" s="210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37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  <c r="DJ212" s="37"/>
      <c r="DK212" s="37"/>
      <c r="DL212" s="37"/>
      <c r="DM212" s="37"/>
      <c r="DN212" s="37"/>
      <c r="DO212" s="37"/>
      <c r="DP212" s="37"/>
      <c r="DQ212" s="37"/>
      <c r="DR212" s="37"/>
      <c r="DS212" s="37"/>
      <c r="DT212" s="37"/>
      <c r="DU212" s="37"/>
      <c r="DV212" s="37"/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  <c r="EG212" s="37"/>
      <c r="EH212" s="37"/>
      <c r="EI212" s="37"/>
      <c r="EJ212" s="37"/>
      <c r="EK212" s="37"/>
      <c r="EL212" s="37"/>
      <c r="EM212" s="37"/>
      <c r="EN212" s="37"/>
      <c r="EO212" s="37"/>
      <c r="EP212" s="37"/>
      <c r="EQ212" s="37"/>
      <c r="ER212" s="37"/>
      <c r="ES212" s="37"/>
      <c r="ET212" s="37"/>
      <c r="EU212" s="37"/>
      <c r="EV212" s="37"/>
      <c r="EW212" s="37"/>
      <c r="EX212" s="37"/>
      <c r="EY212" s="37"/>
      <c r="EZ212" s="37"/>
      <c r="FA212" s="37"/>
      <c r="FB212" s="37"/>
      <c r="FC212" s="37"/>
      <c r="FD212" s="37"/>
      <c r="FE212" s="37"/>
      <c r="FF212" s="37"/>
      <c r="FG212" s="37"/>
      <c r="FH212" s="37"/>
      <c r="FI212" s="37"/>
      <c r="FJ212" s="37"/>
      <c r="FK212" s="37"/>
      <c r="FL212" s="37"/>
      <c r="FM212" s="37"/>
      <c r="FN212" s="37"/>
      <c r="FO212" s="37"/>
      <c r="FP212" s="37"/>
      <c r="FQ212" s="37"/>
      <c r="FR212" s="37"/>
      <c r="FS212" s="37"/>
    </row>
    <row r="213" spans="1:175" s="7" customFormat="1" ht="94.5" hidden="1">
      <c r="A213" s="24" t="s">
        <v>298</v>
      </c>
      <c r="B213" s="10" t="s">
        <v>238</v>
      </c>
      <c r="C213" s="10" t="s">
        <v>242</v>
      </c>
      <c r="D213" s="10" t="s">
        <v>299</v>
      </c>
      <c r="E213" s="10"/>
      <c r="F213" s="103">
        <f>SUM(F214)</f>
        <v>0</v>
      </c>
      <c r="G213" s="103">
        <f>SUM(G214)</f>
        <v>0</v>
      </c>
      <c r="H213" s="103"/>
      <c r="I213" s="216" t="e">
        <f t="shared" si="4"/>
        <v>#DIV/0!</v>
      </c>
      <c r="J213" s="210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37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  <c r="DJ213" s="37"/>
      <c r="DK213" s="37"/>
      <c r="DL213" s="37"/>
      <c r="DM213" s="37"/>
      <c r="DN213" s="37"/>
      <c r="DO213" s="37"/>
      <c r="DP213" s="37"/>
      <c r="DQ213" s="37"/>
      <c r="DR213" s="37"/>
      <c r="DS213" s="37"/>
      <c r="DT213" s="37"/>
      <c r="DU213" s="37"/>
      <c r="DV213" s="37"/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  <c r="EG213" s="37"/>
      <c r="EH213" s="37"/>
      <c r="EI213" s="37"/>
      <c r="EJ213" s="37"/>
      <c r="EK213" s="37"/>
      <c r="EL213" s="37"/>
      <c r="EM213" s="37"/>
      <c r="EN213" s="37"/>
      <c r="EO213" s="37"/>
      <c r="EP213" s="37"/>
      <c r="EQ213" s="37"/>
      <c r="ER213" s="37"/>
      <c r="ES213" s="37"/>
      <c r="ET213" s="37"/>
      <c r="EU213" s="37"/>
      <c r="EV213" s="37"/>
      <c r="EW213" s="37"/>
      <c r="EX213" s="37"/>
      <c r="EY213" s="37"/>
      <c r="EZ213" s="37"/>
      <c r="FA213" s="37"/>
      <c r="FB213" s="37"/>
      <c r="FC213" s="37"/>
      <c r="FD213" s="37"/>
      <c r="FE213" s="37"/>
      <c r="FF213" s="37"/>
      <c r="FG213" s="37"/>
      <c r="FH213" s="37"/>
      <c r="FI213" s="37"/>
      <c r="FJ213" s="37"/>
      <c r="FK213" s="37"/>
      <c r="FL213" s="37"/>
      <c r="FM213" s="37"/>
      <c r="FN213" s="37"/>
      <c r="FO213" s="37"/>
      <c r="FP213" s="37"/>
      <c r="FQ213" s="37"/>
      <c r="FR213" s="37"/>
      <c r="FS213" s="37"/>
    </row>
    <row r="214" spans="1:175" s="7" customFormat="1" hidden="1">
      <c r="A214" s="24" t="s">
        <v>492</v>
      </c>
      <c r="B214" s="10" t="s">
        <v>238</v>
      </c>
      <c r="C214" s="10" t="s">
        <v>242</v>
      </c>
      <c r="D214" s="10" t="s">
        <v>299</v>
      </c>
      <c r="E214" s="10" t="s">
        <v>384</v>
      </c>
      <c r="F214" s="103">
        <f>SUM('3'!G176)</f>
        <v>0</v>
      </c>
      <c r="G214" s="103">
        <f>SUM('3'!H176)</f>
        <v>0</v>
      </c>
      <c r="H214" s="103"/>
      <c r="I214" s="216" t="e">
        <f t="shared" si="4"/>
        <v>#DIV/0!</v>
      </c>
      <c r="J214" s="210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  <c r="CC214" s="37"/>
      <c r="CD214" s="37"/>
      <c r="CE214" s="37"/>
      <c r="CF214" s="37"/>
      <c r="CG214" s="37"/>
      <c r="CH214" s="37"/>
      <c r="CI214" s="37"/>
      <c r="CJ214" s="37"/>
      <c r="CK214" s="37"/>
      <c r="CL214" s="37"/>
      <c r="CM214" s="37"/>
      <c r="CN214" s="37"/>
      <c r="CO214" s="37"/>
      <c r="CP214" s="37"/>
      <c r="CQ214" s="37"/>
      <c r="CR214" s="37"/>
      <c r="CS214" s="37"/>
      <c r="CT214" s="37"/>
      <c r="CU214" s="37"/>
      <c r="CV214" s="37"/>
      <c r="CW214" s="37"/>
      <c r="CX214" s="37"/>
      <c r="CY214" s="37"/>
      <c r="CZ214" s="37"/>
      <c r="DA214" s="37"/>
      <c r="DB214" s="37"/>
      <c r="DC214" s="37"/>
      <c r="DD214" s="37"/>
      <c r="DE214" s="37"/>
      <c r="DF214" s="37"/>
      <c r="DG214" s="37"/>
      <c r="DH214" s="37"/>
      <c r="DI214" s="37"/>
      <c r="DJ214" s="37"/>
      <c r="DK214" s="37"/>
      <c r="DL214" s="37"/>
      <c r="DM214" s="37"/>
      <c r="DN214" s="37"/>
      <c r="DO214" s="37"/>
      <c r="DP214" s="37"/>
      <c r="DQ214" s="37"/>
      <c r="DR214" s="37"/>
      <c r="DS214" s="37"/>
      <c r="DT214" s="37"/>
      <c r="DU214" s="37"/>
      <c r="DV214" s="37"/>
      <c r="DW214" s="37"/>
      <c r="DX214" s="37"/>
      <c r="DY214" s="37"/>
      <c r="DZ214" s="37"/>
      <c r="EA214" s="37"/>
      <c r="EB214" s="37"/>
      <c r="EC214" s="37"/>
      <c r="ED214" s="37"/>
      <c r="EE214" s="37"/>
      <c r="EF214" s="37"/>
      <c r="EG214" s="37"/>
      <c r="EH214" s="37"/>
      <c r="EI214" s="37"/>
      <c r="EJ214" s="37"/>
      <c r="EK214" s="37"/>
      <c r="EL214" s="37"/>
      <c r="EM214" s="37"/>
      <c r="EN214" s="37"/>
      <c r="EO214" s="37"/>
      <c r="EP214" s="37"/>
      <c r="EQ214" s="37"/>
      <c r="ER214" s="37"/>
      <c r="ES214" s="37"/>
      <c r="ET214" s="37"/>
      <c r="EU214" s="37"/>
      <c r="EV214" s="37"/>
      <c r="EW214" s="37"/>
      <c r="EX214" s="37"/>
      <c r="EY214" s="37"/>
      <c r="EZ214" s="37"/>
      <c r="FA214" s="37"/>
      <c r="FB214" s="37"/>
      <c r="FC214" s="37"/>
      <c r="FD214" s="37"/>
      <c r="FE214" s="37"/>
      <c r="FF214" s="37"/>
      <c r="FG214" s="37"/>
      <c r="FH214" s="37"/>
      <c r="FI214" s="37"/>
      <c r="FJ214" s="37"/>
      <c r="FK214" s="37"/>
      <c r="FL214" s="37"/>
      <c r="FM214" s="37"/>
      <c r="FN214" s="37"/>
      <c r="FO214" s="37"/>
      <c r="FP214" s="37"/>
      <c r="FQ214" s="37"/>
      <c r="FR214" s="37"/>
      <c r="FS214" s="37"/>
    </row>
    <row r="215" spans="1:175" s="7" customFormat="1" hidden="1">
      <c r="A215" s="24"/>
      <c r="B215" s="10"/>
      <c r="C215" s="10"/>
      <c r="D215" s="10"/>
      <c r="E215" s="10"/>
      <c r="F215" s="103">
        <f>SUM(F216)</f>
        <v>0</v>
      </c>
      <c r="G215" s="103">
        <f>SUM(G216)</f>
        <v>0</v>
      </c>
      <c r="H215" s="103"/>
      <c r="I215" s="216" t="e">
        <f t="shared" si="4"/>
        <v>#DIV/0!</v>
      </c>
      <c r="J215" s="210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  <c r="CC215" s="37"/>
      <c r="CD215" s="37"/>
      <c r="CE215" s="37"/>
      <c r="CF215" s="37"/>
      <c r="CG215" s="37"/>
      <c r="CH215" s="37"/>
      <c r="CI215" s="37"/>
      <c r="CJ215" s="37"/>
      <c r="CK215" s="37"/>
      <c r="CL215" s="37"/>
      <c r="CM215" s="37"/>
      <c r="CN215" s="37"/>
      <c r="CO215" s="37"/>
      <c r="CP215" s="37"/>
      <c r="CQ215" s="37"/>
      <c r="CR215" s="37"/>
      <c r="CS215" s="37"/>
      <c r="CT215" s="37"/>
      <c r="CU215" s="37"/>
      <c r="CV215" s="37"/>
      <c r="CW215" s="37"/>
      <c r="CX215" s="37"/>
      <c r="CY215" s="37"/>
      <c r="CZ215" s="37"/>
      <c r="DA215" s="37"/>
      <c r="DB215" s="37"/>
      <c r="DC215" s="37"/>
      <c r="DD215" s="37"/>
      <c r="DE215" s="37"/>
      <c r="DF215" s="37"/>
      <c r="DG215" s="37"/>
      <c r="DH215" s="37"/>
      <c r="DI215" s="37"/>
      <c r="DJ215" s="37"/>
      <c r="DK215" s="37"/>
      <c r="DL215" s="37"/>
      <c r="DM215" s="37"/>
      <c r="DN215" s="37"/>
      <c r="DO215" s="37"/>
      <c r="DP215" s="37"/>
      <c r="DQ215" s="37"/>
      <c r="DR215" s="37"/>
      <c r="DS215" s="37"/>
      <c r="DT215" s="37"/>
      <c r="DU215" s="37"/>
      <c r="DV215" s="37"/>
      <c r="DW215" s="37"/>
      <c r="DX215" s="37"/>
      <c r="DY215" s="37"/>
      <c r="DZ215" s="37"/>
      <c r="EA215" s="37"/>
      <c r="EB215" s="37"/>
      <c r="EC215" s="37"/>
      <c r="ED215" s="37"/>
      <c r="EE215" s="37"/>
      <c r="EF215" s="37"/>
      <c r="EG215" s="37"/>
      <c r="EH215" s="37"/>
      <c r="EI215" s="37"/>
      <c r="EJ215" s="37"/>
      <c r="EK215" s="37"/>
      <c r="EL215" s="37"/>
      <c r="EM215" s="37"/>
      <c r="EN215" s="37"/>
      <c r="EO215" s="37"/>
      <c r="EP215" s="37"/>
      <c r="EQ215" s="37"/>
      <c r="ER215" s="37"/>
      <c r="ES215" s="37"/>
      <c r="ET215" s="37"/>
      <c r="EU215" s="37"/>
      <c r="EV215" s="37"/>
      <c r="EW215" s="37"/>
      <c r="EX215" s="37"/>
      <c r="EY215" s="37"/>
      <c r="EZ215" s="37"/>
      <c r="FA215" s="37"/>
      <c r="FB215" s="37"/>
      <c r="FC215" s="37"/>
      <c r="FD215" s="37"/>
      <c r="FE215" s="37"/>
      <c r="FF215" s="37"/>
      <c r="FG215" s="37"/>
      <c r="FH215" s="37"/>
      <c r="FI215" s="37"/>
      <c r="FJ215" s="37"/>
      <c r="FK215" s="37"/>
      <c r="FL215" s="37"/>
      <c r="FM215" s="37"/>
      <c r="FN215" s="37"/>
      <c r="FO215" s="37"/>
      <c r="FP215" s="37"/>
      <c r="FQ215" s="37"/>
      <c r="FR215" s="37"/>
      <c r="FS215" s="37"/>
    </row>
    <row r="216" spans="1:175" s="7" customFormat="1" ht="63" hidden="1">
      <c r="A216" s="24" t="s">
        <v>91</v>
      </c>
      <c r="B216" s="10" t="s">
        <v>238</v>
      </c>
      <c r="C216" s="10" t="s">
        <v>242</v>
      </c>
      <c r="D216" s="10" t="s">
        <v>208</v>
      </c>
      <c r="E216" s="10"/>
      <c r="F216" s="103">
        <f>SUM(F217+F219)</f>
        <v>0</v>
      </c>
      <c r="G216" s="103">
        <f>SUM(G217+G219)</f>
        <v>0</v>
      </c>
      <c r="H216" s="103"/>
      <c r="I216" s="216" t="e">
        <f t="shared" si="4"/>
        <v>#DIV/0!</v>
      </c>
      <c r="J216" s="210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7"/>
      <c r="CB216" s="37"/>
      <c r="CC216" s="37"/>
      <c r="CD216" s="37"/>
      <c r="CE216" s="37"/>
      <c r="CF216" s="37"/>
      <c r="CG216" s="37"/>
      <c r="CH216" s="37"/>
      <c r="CI216" s="37"/>
      <c r="CJ216" s="37"/>
      <c r="CK216" s="37"/>
      <c r="CL216" s="37"/>
      <c r="CM216" s="37"/>
      <c r="CN216" s="37"/>
      <c r="CO216" s="37"/>
      <c r="CP216" s="37"/>
      <c r="CQ216" s="37"/>
      <c r="CR216" s="37"/>
      <c r="CS216" s="37"/>
      <c r="CT216" s="37"/>
      <c r="CU216" s="37"/>
      <c r="CV216" s="37"/>
      <c r="CW216" s="37"/>
      <c r="CX216" s="37"/>
      <c r="CY216" s="37"/>
      <c r="CZ216" s="37"/>
      <c r="DA216" s="37"/>
      <c r="DB216" s="37"/>
      <c r="DC216" s="37"/>
      <c r="DD216" s="37"/>
      <c r="DE216" s="37"/>
      <c r="DF216" s="37"/>
      <c r="DG216" s="37"/>
      <c r="DH216" s="37"/>
      <c r="DI216" s="37"/>
      <c r="DJ216" s="37"/>
      <c r="DK216" s="37"/>
      <c r="DL216" s="37"/>
      <c r="DM216" s="37"/>
      <c r="DN216" s="37"/>
      <c r="DO216" s="37"/>
      <c r="DP216" s="37"/>
      <c r="DQ216" s="37"/>
      <c r="DR216" s="37"/>
      <c r="DS216" s="37"/>
      <c r="DT216" s="37"/>
      <c r="DU216" s="37"/>
      <c r="DV216" s="37"/>
      <c r="DW216" s="37"/>
      <c r="DX216" s="37"/>
      <c r="DY216" s="37"/>
      <c r="DZ216" s="37"/>
      <c r="EA216" s="37"/>
      <c r="EB216" s="37"/>
      <c r="EC216" s="37"/>
      <c r="ED216" s="37"/>
      <c r="EE216" s="37"/>
      <c r="EF216" s="37"/>
      <c r="EG216" s="37"/>
      <c r="EH216" s="37"/>
      <c r="EI216" s="37"/>
      <c r="EJ216" s="37"/>
      <c r="EK216" s="37"/>
      <c r="EL216" s="37"/>
      <c r="EM216" s="37"/>
      <c r="EN216" s="37"/>
      <c r="EO216" s="37"/>
      <c r="EP216" s="37"/>
      <c r="EQ216" s="37"/>
      <c r="ER216" s="37"/>
      <c r="ES216" s="37"/>
      <c r="ET216" s="37"/>
      <c r="EU216" s="37"/>
      <c r="EV216" s="37"/>
      <c r="EW216" s="37"/>
      <c r="EX216" s="37"/>
      <c r="EY216" s="37"/>
      <c r="EZ216" s="37"/>
      <c r="FA216" s="37"/>
      <c r="FB216" s="37"/>
      <c r="FC216" s="37"/>
      <c r="FD216" s="37"/>
      <c r="FE216" s="37"/>
      <c r="FF216" s="37"/>
      <c r="FG216" s="37"/>
      <c r="FH216" s="37"/>
      <c r="FI216" s="37"/>
      <c r="FJ216" s="37"/>
      <c r="FK216" s="37"/>
      <c r="FL216" s="37"/>
      <c r="FM216" s="37"/>
      <c r="FN216" s="37"/>
      <c r="FO216" s="37"/>
      <c r="FP216" s="37"/>
      <c r="FQ216" s="37"/>
      <c r="FR216" s="37"/>
      <c r="FS216" s="37"/>
    </row>
    <row r="217" spans="1:175" s="7" customFormat="1" ht="94.5" hidden="1">
      <c r="A217" s="24" t="s">
        <v>286</v>
      </c>
      <c r="B217" s="10" t="s">
        <v>238</v>
      </c>
      <c r="C217" s="10" t="s">
        <v>242</v>
      </c>
      <c r="D217" s="10" t="s">
        <v>174</v>
      </c>
      <c r="E217" s="10"/>
      <c r="F217" s="103">
        <f>SUM(F218)</f>
        <v>0</v>
      </c>
      <c r="G217" s="103">
        <f>SUM(G218)</f>
        <v>0</v>
      </c>
      <c r="H217" s="103"/>
      <c r="I217" s="216" t="e">
        <f t="shared" si="4"/>
        <v>#DIV/0!</v>
      </c>
      <c r="J217" s="210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  <c r="BI217" s="37"/>
      <c r="BJ217" s="37"/>
      <c r="BK217" s="37"/>
      <c r="BL217" s="37"/>
      <c r="BM217" s="37"/>
      <c r="BN217" s="37"/>
      <c r="BO217" s="37"/>
      <c r="BP217" s="37"/>
      <c r="BQ217" s="37"/>
      <c r="BR217" s="37"/>
      <c r="BS217" s="37"/>
      <c r="BT217" s="37"/>
      <c r="BU217" s="37"/>
      <c r="BV217" s="37"/>
      <c r="BW217" s="37"/>
      <c r="BX217" s="37"/>
      <c r="BY217" s="37"/>
      <c r="BZ217" s="37"/>
      <c r="CA217" s="37"/>
      <c r="CB217" s="37"/>
      <c r="CC217" s="37"/>
      <c r="CD217" s="37"/>
      <c r="CE217" s="37"/>
      <c r="CF217" s="37"/>
      <c r="CG217" s="37"/>
      <c r="CH217" s="37"/>
      <c r="CI217" s="37"/>
      <c r="CJ217" s="37"/>
      <c r="CK217" s="37"/>
      <c r="CL217" s="37"/>
      <c r="CM217" s="37"/>
      <c r="CN217" s="37"/>
      <c r="CO217" s="37"/>
      <c r="CP217" s="37"/>
      <c r="CQ217" s="37"/>
      <c r="CR217" s="37"/>
      <c r="CS217" s="37"/>
      <c r="CT217" s="37"/>
      <c r="CU217" s="37"/>
      <c r="CV217" s="37"/>
      <c r="CW217" s="37"/>
      <c r="CX217" s="37"/>
      <c r="CY217" s="37"/>
      <c r="CZ217" s="37"/>
      <c r="DA217" s="37"/>
      <c r="DB217" s="37"/>
      <c r="DC217" s="37"/>
      <c r="DD217" s="37"/>
      <c r="DE217" s="37"/>
      <c r="DF217" s="37"/>
      <c r="DG217" s="37"/>
      <c r="DH217" s="37"/>
      <c r="DI217" s="37"/>
      <c r="DJ217" s="37"/>
      <c r="DK217" s="37"/>
      <c r="DL217" s="37"/>
      <c r="DM217" s="37"/>
      <c r="DN217" s="37"/>
      <c r="DO217" s="37"/>
      <c r="DP217" s="37"/>
      <c r="DQ217" s="37"/>
      <c r="DR217" s="37"/>
      <c r="DS217" s="37"/>
      <c r="DT217" s="37"/>
      <c r="DU217" s="37"/>
      <c r="DV217" s="37"/>
      <c r="DW217" s="37"/>
      <c r="DX217" s="37"/>
      <c r="DY217" s="37"/>
      <c r="DZ217" s="37"/>
      <c r="EA217" s="37"/>
      <c r="EB217" s="37"/>
      <c r="EC217" s="37"/>
      <c r="ED217" s="37"/>
      <c r="EE217" s="37"/>
      <c r="EF217" s="37"/>
      <c r="EG217" s="37"/>
      <c r="EH217" s="37"/>
      <c r="EI217" s="37"/>
      <c r="EJ217" s="37"/>
      <c r="EK217" s="37"/>
      <c r="EL217" s="37"/>
      <c r="EM217" s="37"/>
      <c r="EN217" s="37"/>
      <c r="EO217" s="37"/>
      <c r="EP217" s="37"/>
      <c r="EQ217" s="37"/>
      <c r="ER217" s="37"/>
      <c r="ES217" s="37"/>
      <c r="ET217" s="37"/>
      <c r="EU217" s="37"/>
      <c r="EV217" s="37"/>
      <c r="EW217" s="37"/>
      <c r="EX217" s="37"/>
      <c r="EY217" s="37"/>
      <c r="EZ217" s="37"/>
      <c r="FA217" s="37"/>
      <c r="FB217" s="37"/>
      <c r="FC217" s="37"/>
      <c r="FD217" s="37"/>
      <c r="FE217" s="37"/>
      <c r="FF217" s="37"/>
      <c r="FG217" s="37"/>
      <c r="FH217" s="37"/>
      <c r="FI217" s="37"/>
      <c r="FJ217" s="37"/>
      <c r="FK217" s="37"/>
      <c r="FL217" s="37"/>
      <c r="FM217" s="37"/>
      <c r="FN217" s="37"/>
      <c r="FO217" s="37"/>
      <c r="FP217" s="37"/>
      <c r="FQ217" s="37"/>
      <c r="FR217" s="37"/>
      <c r="FS217" s="37"/>
    </row>
    <row r="218" spans="1:175" s="7" customFormat="1" hidden="1">
      <c r="A218" s="24" t="s">
        <v>492</v>
      </c>
      <c r="B218" s="10" t="s">
        <v>238</v>
      </c>
      <c r="C218" s="10" t="s">
        <v>242</v>
      </c>
      <c r="D218" s="10" t="s">
        <v>174</v>
      </c>
      <c r="E218" s="10" t="s">
        <v>384</v>
      </c>
      <c r="F218" s="103">
        <f>SUM('3'!G180)</f>
        <v>0</v>
      </c>
      <c r="G218" s="103">
        <f>SUM('3'!H180)</f>
        <v>0</v>
      </c>
      <c r="H218" s="103"/>
      <c r="I218" s="216" t="e">
        <f t="shared" si="4"/>
        <v>#DIV/0!</v>
      </c>
      <c r="J218" s="210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37"/>
      <c r="BL218" s="37"/>
      <c r="BM218" s="37"/>
      <c r="BN218" s="37"/>
      <c r="BO218" s="37"/>
      <c r="BP218" s="37"/>
      <c r="BQ218" s="37"/>
      <c r="BR218" s="37"/>
      <c r="BS218" s="37"/>
      <c r="BT218" s="37"/>
      <c r="BU218" s="37"/>
      <c r="BV218" s="37"/>
      <c r="BW218" s="37"/>
      <c r="BX218" s="37"/>
      <c r="BY218" s="37"/>
      <c r="BZ218" s="37"/>
      <c r="CA218" s="37"/>
      <c r="CB218" s="37"/>
      <c r="CC218" s="37"/>
      <c r="CD218" s="37"/>
      <c r="CE218" s="37"/>
      <c r="CF218" s="37"/>
      <c r="CG218" s="37"/>
      <c r="CH218" s="37"/>
      <c r="CI218" s="37"/>
      <c r="CJ218" s="37"/>
      <c r="CK218" s="37"/>
      <c r="CL218" s="37"/>
      <c r="CM218" s="37"/>
      <c r="CN218" s="37"/>
      <c r="CO218" s="37"/>
      <c r="CP218" s="37"/>
      <c r="CQ218" s="37"/>
      <c r="CR218" s="37"/>
      <c r="CS218" s="37"/>
      <c r="CT218" s="37"/>
      <c r="CU218" s="37"/>
      <c r="CV218" s="37"/>
      <c r="CW218" s="37"/>
      <c r="CX218" s="37"/>
      <c r="CY218" s="37"/>
      <c r="CZ218" s="37"/>
      <c r="DA218" s="37"/>
      <c r="DB218" s="37"/>
      <c r="DC218" s="37"/>
      <c r="DD218" s="37"/>
      <c r="DE218" s="37"/>
      <c r="DF218" s="37"/>
      <c r="DG218" s="37"/>
      <c r="DH218" s="37"/>
      <c r="DI218" s="37"/>
      <c r="DJ218" s="37"/>
      <c r="DK218" s="37"/>
      <c r="DL218" s="37"/>
      <c r="DM218" s="37"/>
      <c r="DN218" s="37"/>
      <c r="DO218" s="37"/>
      <c r="DP218" s="37"/>
      <c r="DQ218" s="37"/>
      <c r="DR218" s="37"/>
      <c r="DS218" s="37"/>
      <c r="DT218" s="37"/>
      <c r="DU218" s="37"/>
      <c r="DV218" s="37"/>
      <c r="DW218" s="37"/>
      <c r="DX218" s="37"/>
      <c r="DY218" s="37"/>
      <c r="DZ218" s="37"/>
      <c r="EA218" s="37"/>
      <c r="EB218" s="37"/>
      <c r="EC218" s="37"/>
      <c r="ED218" s="37"/>
      <c r="EE218" s="37"/>
      <c r="EF218" s="37"/>
      <c r="EG218" s="37"/>
      <c r="EH218" s="37"/>
      <c r="EI218" s="37"/>
      <c r="EJ218" s="37"/>
      <c r="EK218" s="37"/>
      <c r="EL218" s="37"/>
      <c r="EM218" s="37"/>
      <c r="EN218" s="37"/>
      <c r="EO218" s="37"/>
      <c r="EP218" s="37"/>
      <c r="EQ218" s="37"/>
      <c r="ER218" s="37"/>
      <c r="ES218" s="37"/>
      <c r="ET218" s="37"/>
      <c r="EU218" s="37"/>
      <c r="EV218" s="37"/>
      <c r="EW218" s="37"/>
      <c r="EX218" s="37"/>
      <c r="EY218" s="37"/>
      <c r="EZ218" s="37"/>
      <c r="FA218" s="37"/>
      <c r="FB218" s="37"/>
      <c r="FC218" s="37"/>
      <c r="FD218" s="37"/>
      <c r="FE218" s="37"/>
      <c r="FF218" s="37"/>
      <c r="FG218" s="37"/>
      <c r="FH218" s="37"/>
      <c r="FI218" s="37"/>
      <c r="FJ218" s="37"/>
      <c r="FK218" s="37"/>
      <c r="FL218" s="37"/>
      <c r="FM218" s="37"/>
      <c r="FN218" s="37"/>
      <c r="FO218" s="37"/>
      <c r="FP218" s="37"/>
      <c r="FQ218" s="37"/>
      <c r="FR218" s="37"/>
      <c r="FS218" s="37"/>
    </row>
    <row r="219" spans="1:175" s="7" customFormat="1" ht="110.25" hidden="1">
      <c r="A219" s="24" t="s">
        <v>452</v>
      </c>
      <c r="B219" s="10" t="s">
        <v>238</v>
      </c>
      <c r="C219" s="10" t="s">
        <v>242</v>
      </c>
      <c r="D219" s="10" t="s">
        <v>92</v>
      </c>
      <c r="E219" s="10"/>
      <c r="F219" s="103">
        <f>SUM(F220)</f>
        <v>0</v>
      </c>
      <c r="G219" s="103">
        <f>SUM(G220)</f>
        <v>0</v>
      </c>
      <c r="H219" s="103"/>
      <c r="I219" s="216" t="e">
        <f t="shared" si="4"/>
        <v>#DIV/0!</v>
      </c>
      <c r="J219" s="210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  <c r="BZ219" s="37"/>
      <c r="CA219" s="37"/>
      <c r="CB219" s="37"/>
      <c r="CC219" s="37"/>
      <c r="CD219" s="37"/>
      <c r="CE219" s="37"/>
      <c r="CF219" s="37"/>
      <c r="CG219" s="37"/>
      <c r="CH219" s="37"/>
      <c r="CI219" s="37"/>
      <c r="CJ219" s="37"/>
      <c r="CK219" s="37"/>
      <c r="CL219" s="37"/>
      <c r="CM219" s="37"/>
      <c r="CN219" s="37"/>
      <c r="CO219" s="37"/>
      <c r="CP219" s="37"/>
      <c r="CQ219" s="37"/>
      <c r="CR219" s="37"/>
      <c r="CS219" s="37"/>
      <c r="CT219" s="37"/>
      <c r="CU219" s="37"/>
      <c r="CV219" s="37"/>
      <c r="CW219" s="37"/>
      <c r="CX219" s="37"/>
      <c r="CY219" s="37"/>
      <c r="CZ219" s="37"/>
      <c r="DA219" s="37"/>
      <c r="DB219" s="37"/>
      <c r="DC219" s="37"/>
      <c r="DD219" s="37"/>
      <c r="DE219" s="37"/>
      <c r="DF219" s="37"/>
      <c r="DG219" s="37"/>
      <c r="DH219" s="37"/>
      <c r="DI219" s="37"/>
      <c r="DJ219" s="37"/>
      <c r="DK219" s="37"/>
      <c r="DL219" s="37"/>
      <c r="DM219" s="37"/>
      <c r="DN219" s="37"/>
      <c r="DO219" s="37"/>
      <c r="DP219" s="37"/>
      <c r="DQ219" s="37"/>
      <c r="DR219" s="37"/>
      <c r="DS219" s="37"/>
      <c r="DT219" s="37"/>
      <c r="DU219" s="37"/>
      <c r="DV219" s="37"/>
      <c r="DW219" s="37"/>
      <c r="DX219" s="37"/>
      <c r="DY219" s="37"/>
      <c r="DZ219" s="37"/>
      <c r="EA219" s="37"/>
      <c r="EB219" s="37"/>
      <c r="EC219" s="37"/>
      <c r="ED219" s="37"/>
      <c r="EE219" s="37"/>
      <c r="EF219" s="37"/>
      <c r="EG219" s="37"/>
      <c r="EH219" s="37"/>
      <c r="EI219" s="37"/>
      <c r="EJ219" s="37"/>
      <c r="EK219" s="37"/>
      <c r="EL219" s="37"/>
      <c r="EM219" s="37"/>
      <c r="EN219" s="37"/>
      <c r="EO219" s="37"/>
      <c r="EP219" s="37"/>
      <c r="EQ219" s="37"/>
      <c r="ER219" s="37"/>
      <c r="ES219" s="37"/>
      <c r="ET219" s="37"/>
      <c r="EU219" s="37"/>
      <c r="EV219" s="37"/>
      <c r="EW219" s="37"/>
      <c r="EX219" s="37"/>
      <c r="EY219" s="37"/>
      <c r="EZ219" s="37"/>
      <c r="FA219" s="37"/>
      <c r="FB219" s="37"/>
      <c r="FC219" s="37"/>
      <c r="FD219" s="37"/>
      <c r="FE219" s="37"/>
      <c r="FF219" s="37"/>
      <c r="FG219" s="37"/>
      <c r="FH219" s="37"/>
      <c r="FI219" s="37"/>
      <c r="FJ219" s="37"/>
      <c r="FK219" s="37"/>
      <c r="FL219" s="37"/>
      <c r="FM219" s="37"/>
      <c r="FN219" s="37"/>
      <c r="FO219" s="37"/>
      <c r="FP219" s="37"/>
      <c r="FQ219" s="37"/>
      <c r="FR219" s="37"/>
      <c r="FS219" s="37"/>
    </row>
    <row r="220" spans="1:175" s="7" customFormat="1" hidden="1">
      <c r="A220" s="24" t="s">
        <v>492</v>
      </c>
      <c r="B220" s="10" t="s">
        <v>238</v>
      </c>
      <c r="C220" s="10" t="s">
        <v>242</v>
      </c>
      <c r="D220" s="10" t="s">
        <v>92</v>
      </c>
      <c r="E220" s="10" t="s">
        <v>384</v>
      </c>
      <c r="F220" s="103">
        <f>SUM('3'!G182)</f>
        <v>0</v>
      </c>
      <c r="G220" s="103">
        <f>SUM('3'!H182)</f>
        <v>0</v>
      </c>
      <c r="H220" s="103"/>
      <c r="I220" s="216" t="e">
        <f t="shared" si="4"/>
        <v>#DIV/0!</v>
      </c>
      <c r="J220" s="210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  <c r="BZ220" s="37"/>
      <c r="CA220" s="37"/>
      <c r="CB220" s="37"/>
      <c r="CC220" s="37"/>
      <c r="CD220" s="37"/>
      <c r="CE220" s="37"/>
      <c r="CF220" s="37"/>
      <c r="CG220" s="37"/>
      <c r="CH220" s="37"/>
      <c r="CI220" s="37"/>
      <c r="CJ220" s="37"/>
      <c r="CK220" s="37"/>
      <c r="CL220" s="37"/>
      <c r="CM220" s="37"/>
      <c r="CN220" s="37"/>
      <c r="CO220" s="37"/>
      <c r="CP220" s="37"/>
      <c r="CQ220" s="37"/>
      <c r="CR220" s="37"/>
      <c r="CS220" s="37"/>
      <c r="CT220" s="37"/>
      <c r="CU220" s="37"/>
      <c r="CV220" s="37"/>
      <c r="CW220" s="37"/>
      <c r="CX220" s="37"/>
      <c r="CY220" s="37"/>
      <c r="CZ220" s="37"/>
      <c r="DA220" s="37"/>
      <c r="DB220" s="37"/>
      <c r="DC220" s="37"/>
      <c r="DD220" s="37"/>
      <c r="DE220" s="37"/>
      <c r="DF220" s="37"/>
      <c r="DG220" s="37"/>
      <c r="DH220" s="37"/>
      <c r="DI220" s="37"/>
      <c r="DJ220" s="37"/>
      <c r="DK220" s="37"/>
      <c r="DL220" s="37"/>
      <c r="DM220" s="37"/>
      <c r="DN220" s="37"/>
      <c r="DO220" s="37"/>
      <c r="DP220" s="37"/>
      <c r="DQ220" s="37"/>
      <c r="DR220" s="37"/>
      <c r="DS220" s="37"/>
      <c r="DT220" s="37"/>
      <c r="DU220" s="37"/>
      <c r="DV220" s="37"/>
      <c r="DW220" s="37"/>
      <c r="DX220" s="37"/>
      <c r="DY220" s="37"/>
      <c r="DZ220" s="37"/>
      <c r="EA220" s="37"/>
      <c r="EB220" s="37"/>
      <c r="EC220" s="37"/>
      <c r="ED220" s="37"/>
      <c r="EE220" s="37"/>
      <c r="EF220" s="37"/>
      <c r="EG220" s="37"/>
      <c r="EH220" s="37"/>
      <c r="EI220" s="37"/>
      <c r="EJ220" s="37"/>
      <c r="EK220" s="37"/>
      <c r="EL220" s="37"/>
      <c r="EM220" s="37"/>
      <c r="EN220" s="37"/>
      <c r="EO220" s="37"/>
      <c r="EP220" s="37"/>
      <c r="EQ220" s="37"/>
      <c r="ER220" s="37"/>
      <c r="ES220" s="37"/>
      <c r="ET220" s="37"/>
      <c r="EU220" s="37"/>
      <c r="EV220" s="37"/>
      <c r="EW220" s="37"/>
      <c r="EX220" s="37"/>
      <c r="EY220" s="37"/>
      <c r="EZ220" s="37"/>
      <c r="FA220" s="37"/>
      <c r="FB220" s="37"/>
      <c r="FC220" s="37"/>
      <c r="FD220" s="37"/>
      <c r="FE220" s="37"/>
      <c r="FF220" s="37"/>
      <c r="FG220" s="37"/>
      <c r="FH220" s="37"/>
      <c r="FI220" s="37"/>
      <c r="FJ220" s="37"/>
      <c r="FK220" s="37"/>
      <c r="FL220" s="37"/>
      <c r="FM220" s="37"/>
      <c r="FN220" s="37"/>
      <c r="FO220" s="37"/>
      <c r="FP220" s="37"/>
      <c r="FQ220" s="37"/>
      <c r="FR220" s="37"/>
      <c r="FS220" s="37"/>
    </row>
    <row r="221" spans="1:175" ht="31.5">
      <c r="A221" s="51" t="s">
        <v>77</v>
      </c>
      <c r="B221" s="14" t="s">
        <v>238</v>
      </c>
      <c r="C221" s="14" t="s">
        <v>245</v>
      </c>
      <c r="D221" s="15"/>
      <c r="E221" s="15"/>
      <c r="F221" s="186">
        <v>252.5</v>
      </c>
      <c r="G221" s="186">
        <v>252.5</v>
      </c>
      <c r="H221" s="186">
        <v>252.5</v>
      </c>
      <c r="I221" s="216">
        <f t="shared" si="4"/>
        <v>100</v>
      </c>
      <c r="J221" s="211"/>
    </row>
    <row r="222" spans="1:175" s="7" customFormat="1" ht="31.5" hidden="1">
      <c r="A222" s="24" t="s">
        <v>381</v>
      </c>
      <c r="B222" s="12" t="s">
        <v>238</v>
      </c>
      <c r="C222" s="12" t="s">
        <v>245</v>
      </c>
      <c r="D222" s="13" t="s">
        <v>382</v>
      </c>
      <c r="E222" s="13"/>
      <c r="F222" s="103">
        <f>SUM(F223)</f>
        <v>0</v>
      </c>
      <c r="G222" s="103">
        <f>SUM(G223)</f>
        <v>0</v>
      </c>
      <c r="H222" s="103"/>
      <c r="I222" s="216" t="e">
        <f t="shared" si="4"/>
        <v>#DIV/0!</v>
      </c>
      <c r="J222" s="210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  <c r="BZ222" s="37"/>
      <c r="CA222" s="37"/>
      <c r="CB222" s="37"/>
      <c r="CC222" s="37"/>
      <c r="CD222" s="37"/>
      <c r="CE222" s="37"/>
      <c r="CF222" s="37"/>
      <c r="CG222" s="37"/>
      <c r="CH222" s="37"/>
      <c r="CI222" s="37"/>
      <c r="CJ222" s="37"/>
      <c r="CK222" s="37"/>
      <c r="CL222" s="37"/>
      <c r="CM222" s="37"/>
      <c r="CN222" s="37"/>
      <c r="CO222" s="37"/>
      <c r="CP222" s="37"/>
      <c r="CQ222" s="37"/>
      <c r="CR222" s="37"/>
      <c r="CS222" s="37"/>
      <c r="CT222" s="37"/>
      <c r="CU222" s="37"/>
      <c r="CV222" s="37"/>
      <c r="CW222" s="37"/>
      <c r="CX222" s="37"/>
      <c r="CY222" s="37"/>
      <c r="CZ222" s="37"/>
      <c r="DA222" s="37"/>
      <c r="DB222" s="37"/>
      <c r="DC222" s="37"/>
      <c r="DD222" s="37"/>
      <c r="DE222" s="37"/>
      <c r="DF222" s="37"/>
      <c r="DG222" s="37"/>
      <c r="DH222" s="37"/>
      <c r="DI222" s="37"/>
      <c r="DJ222" s="37"/>
      <c r="DK222" s="37"/>
      <c r="DL222" s="37"/>
      <c r="DM222" s="37"/>
      <c r="DN222" s="37"/>
      <c r="DO222" s="37"/>
      <c r="DP222" s="37"/>
      <c r="DQ222" s="37"/>
      <c r="DR222" s="37"/>
      <c r="DS222" s="37"/>
      <c r="DT222" s="37"/>
      <c r="DU222" s="37"/>
      <c r="DV222" s="37"/>
      <c r="DW222" s="37"/>
      <c r="DX222" s="37"/>
      <c r="DY222" s="37"/>
      <c r="DZ222" s="37"/>
      <c r="EA222" s="37"/>
      <c r="EB222" s="37"/>
      <c r="EC222" s="37"/>
      <c r="ED222" s="37"/>
      <c r="EE222" s="37"/>
      <c r="EF222" s="37"/>
      <c r="EG222" s="37"/>
      <c r="EH222" s="37"/>
      <c r="EI222" s="37"/>
      <c r="EJ222" s="37"/>
      <c r="EK222" s="37"/>
      <c r="EL222" s="37"/>
      <c r="EM222" s="37"/>
      <c r="EN222" s="37"/>
      <c r="EO222" s="37"/>
      <c r="EP222" s="37"/>
      <c r="EQ222" s="37"/>
      <c r="ER222" s="37"/>
      <c r="ES222" s="37"/>
      <c r="ET222" s="37"/>
      <c r="EU222" s="37"/>
      <c r="EV222" s="37"/>
      <c r="EW222" s="37"/>
      <c r="EX222" s="37"/>
      <c r="EY222" s="37"/>
      <c r="EZ222" s="37"/>
      <c r="FA222" s="37"/>
      <c r="FB222" s="37"/>
      <c r="FC222" s="37"/>
      <c r="FD222" s="37"/>
      <c r="FE222" s="37"/>
      <c r="FF222" s="37"/>
      <c r="FG222" s="37"/>
      <c r="FH222" s="37"/>
      <c r="FI222" s="37"/>
      <c r="FJ222" s="37"/>
      <c r="FK222" s="37"/>
      <c r="FL222" s="37"/>
      <c r="FM222" s="37"/>
      <c r="FN222" s="37"/>
      <c r="FO222" s="37"/>
      <c r="FP222" s="37"/>
      <c r="FQ222" s="37"/>
      <c r="FR222" s="37"/>
      <c r="FS222" s="37"/>
    </row>
    <row r="223" spans="1:175" s="7" customFormat="1" ht="31.5" hidden="1">
      <c r="A223" s="23" t="s">
        <v>274</v>
      </c>
      <c r="B223" s="12" t="s">
        <v>238</v>
      </c>
      <c r="C223" s="12" t="s">
        <v>245</v>
      </c>
      <c r="D223" s="13" t="s">
        <v>382</v>
      </c>
      <c r="E223" s="13" t="s">
        <v>273</v>
      </c>
      <c r="F223" s="103"/>
      <c r="G223" s="103"/>
      <c r="H223" s="103"/>
      <c r="I223" s="216" t="e">
        <f t="shared" si="4"/>
        <v>#DIV/0!</v>
      </c>
      <c r="J223" s="210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  <c r="CA223" s="37"/>
      <c r="CB223" s="37"/>
      <c r="CC223" s="37"/>
      <c r="CD223" s="37"/>
      <c r="CE223" s="37"/>
      <c r="CF223" s="37"/>
      <c r="CG223" s="37"/>
      <c r="CH223" s="37"/>
      <c r="CI223" s="37"/>
      <c r="CJ223" s="37"/>
      <c r="CK223" s="37"/>
      <c r="CL223" s="37"/>
      <c r="CM223" s="37"/>
      <c r="CN223" s="37"/>
      <c r="CO223" s="37"/>
      <c r="CP223" s="37"/>
      <c r="CQ223" s="37"/>
      <c r="CR223" s="37"/>
      <c r="CS223" s="37"/>
      <c r="CT223" s="37"/>
      <c r="CU223" s="37"/>
      <c r="CV223" s="37"/>
      <c r="CW223" s="37"/>
      <c r="CX223" s="37"/>
      <c r="CY223" s="37"/>
      <c r="CZ223" s="37"/>
      <c r="DA223" s="37"/>
      <c r="DB223" s="37"/>
      <c r="DC223" s="37"/>
      <c r="DD223" s="37"/>
      <c r="DE223" s="37"/>
      <c r="DF223" s="37"/>
      <c r="DG223" s="37"/>
      <c r="DH223" s="37"/>
      <c r="DI223" s="37"/>
      <c r="DJ223" s="37"/>
      <c r="DK223" s="37"/>
      <c r="DL223" s="37"/>
      <c r="DM223" s="37"/>
      <c r="DN223" s="37"/>
      <c r="DO223" s="37"/>
      <c r="DP223" s="37"/>
      <c r="DQ223" s="37"/>
      <c r="DR223" s="37"/>
      <c r="DS223" s="37"/>
      <c r="DT223" s="37"/>
      <c r="DU223" s="37"/>
      <c r="DV223" s="37"/>
      <c r="DW223" s="37"/>
      <c r="DX223" s="37"/>
      <c r="DY223" s="37"/>
      <c r="DZ223" s="37"/>
      <c r="EA223" s="37"/>
      <c r="EB223" s="37"/>
      <c r="EC223" s="37"/>
      <c r="ED223" s="37"/>
      <c r="EE223" s="37"/>
      <c r="EF223" s="37"/>
      <c r="EG223" s="37"/>
      <c r="EH223" s="37"/>
      <c r="EI223" s="37"/>
      <c r="EJ223" s="37"/>
      <c r="EK223" s="37"/>
      <c r="EL223" s="37"/>
      <c r="EM223" s="37"/>
      <c r="EN223" s="37"/>
      <c r="EO223" s="37"/>
      <c r="EP223" s="37"/>
      <c r="EQ223" s="37"/>
      <c r="ER223" s="37"/>
      <c r="ES223" s="37"/>
      <c r="ET223" s="37"/>
      <c r="EU223" s="37"/>
      <c r="EV223" s="37"/>
      <c r="EW223" s="37"/>
      <c r="EX223" s="37"/>
      <c r="EY223" s="37"/>
      <c r="EZ223" s="37"/>
      <c r="FA223" s="37"/>
      <c r="FB223" s="37"/>
      <c r="FC223" s="37"/>
      <c r="FD223" s="37"/>
      <c r="FE223" s="37"/>
      <c r="FF223" s="37"/>
      <c r="FG223" s="37"/>
      <c r="FH223" s="37"/>
      <c r="FI223" s="37"/>
      <c r="FJ223" s="37"/>
      <c r="FK223" s="37"/>
      <c r="FL223" s="37"/>
      <c r="FM223" s="37"/>
      <c r="FN223" s="37"/>
      <c r="FO223" s="37"/>
      <c r="FP223" s="37"/>
      <c r="FQ223" s="37"/>
      <c r="FR223" s="37"/>
      <c r="FS223" s="37"/>
    </row>
    <row r="224" spans="1:175" s="7" customFormat="1" ht="78.75" hidden="1">
      <c r="A224" s="24" t="s">
        <v>338</v>
      </c>
      <c r="B224" s="12" t="s">
        <v>238</v>
      </c>
      <c r="C224" s="12" t="s">
        <v>245</v>
      </c>
      <c r="D224" s="13" t="s">
        <v>337</v>
      </c>
      <c r="E224" s="13"/>
      <c r="F224" s="103">
        <f>SUM(F225)</f>
        <v>0</v>
      </c>
      <c r="G224" s="103">
        <f>SUM(G225)</f>
        <v>0</v>
      </c>
      <c r="H224" s="103"/>
      <c r="I224" s="216" t="e">
        <f t="shared" si="4"/>
        <v>#DIV/0!</v>
      </c>
      <c r="J224" s="210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  <c r="CA224" s="37"/>
      <c r="CB224" s="37"/>
      <c r="CC224" s="37"/>
      <c r="CD224" s="37"/>
      <c r="CE224" s="37"/>
      <c r="CF224" s="37"/>
      <c r="CG224" s="37"/>
      <c r="CH224" s="37"/>
      <c r="CI224" s="37"/>
      <c r="CJ224" s="37"/>
      <c r="CK224" s="37"/>
      <c r="CL224" s="37"/>
      <c r="CM224" s="37"/>
      <c r="CN224" s="37"/>
      <c r="CO224" s="37"/>
      <c r="CP224" s="37"/>
      <c r="CQ224" s="37"/>
      <c r="CR224" s="37"/>
      <c r="CS224" s="37"/>
      <c r="CT224" s="37"/>
      <c r="CU224" s="37"/>
      <c r="CV224" s="37"/>
      <c r="CW224" s="37"/>
      <c r="CX224" s="37"/>
      <c r="CY224" s="37"/>
      <c r="CZ224" s="37"/>
      <c r="DA224" s="37"/>
      <c r="DB224" s="37"/>
      <c r="DC224" s="37"/>
      <c r="DD224" s="37"/>
      <c r="DE224" s="37"/>
      <c r="DF224" s="37"/>
      <c r="DG224" s="37"/>
      <c r="DH224" s="37"/>
      <c r="DI224" s="37"/>
      <c r="DJ224" s="37"/>
      <c r="DK224" s="37"/>
      <c r="DL224" s="37"/>
      <c r="DM224" s="37"/>
      <c r="DN224" s="37"/>
      <c r="DO224" s="37"/>
      <c r="DP224" s="37"/>
      <c r="DQ224" s="37"/>
      <c r="DR224" s="37"/>
      <c r="DS224" s="37"/>
      <c r="DT224" s="37"/>
      <c r="DU224" s="37"/>
      <c r="DV224" s="37"/>
      <c r="DW224" s="37"/>
      <c r="DX224" s="37"/>
      <c r="DY224" s="37"/>
      <c r="DZ224" s="37"/>
      <c r="EA224" s="37"/>
      <c r="EB224" s="37"/>
      <c r="EC224" s="37"/>
      <c r="ED224" s="37"/>
      <c r="EE224" s="37"/>
      <c r="EF224" s="37"/>
      <c r="EG224" s="37"/>
      <c r="EH224" s="37"/>
      <c r="EI224" s="37"/>
      <c r="EJ224" s="37"/>
      <c r="EK224" s="37"/>
      <c r="EL224" s="37"/>
      <c r="EM224" s="37"/>
      <c r="EN224" s="37"/>
      <c r="EO224" s="37"/>
      <c r="EP224" s="37"/>
      <c r="EQ224" s="37"/>
      <c r="ER224" s="37"/>
      <c r="ES224" s="37"/>
      <c r="ET224" s="37"/>
      <c r="EU224" s="37"/>
      <c r="EV224" s="37"/>
      <c r="EW224" s="37"/>
      <c r="EX224" s="37"/>
      <c r="EY224" s="37"/>
      <c r="EZ224" s="37"/>
      <c r="FA224" s="37"/>
      <c r="FB224" s="37"/>
      <c r="FC224" s="37"/>
      <c r="FD224" s="37"/>
      <c r="FE224" s="37"/>
      <c r="FF224" s="37"/>
      <c r="FG224" s="37"/>
      <c r="FH224" s="37"/>
      <c r="FI224" s="37"/>
      <c r="FJ224" s="37"/>
      <c r="FK224" s="37"/>
      <c r="FL224" s="37"/>
      <c r="FM224" s="37"/>
      <c r="FN224" s="37"/>
      <c r="FO224" s="37"/>
      <c r="FP224" s="37"/>
      <c r="FQ224" s="37"/>
      <c r="FR224" s="37"/>
      <c r="FS224" s="37"/>
    </row>
    <row r="225" spans="1:175" s="7" customFormat="1" ht="31.5" hidden="1">
      <c r="A225" s="24" t="s">
        <v>490</v>
      </c>
      <c r="B225" s="12" t="s">
        <v>238</v>
      </c>
      <c r="C225" s="12" t="s">
        <v>245</v>
      </c>
      <c r="D225" s="13" t="s">
        <v>337</v>
      </c>
      <c r="E225" s="13" t="s">
        <v>491</v>
      </c>
      <c r="F225" s="103">
        <f>SUM('3'!G191)</f>
        <v>0</v>
      </c>
      <c r="G225" s="103">
        <f>SUM('3'!H191)</f>
        <v>0</v>
      </c>
      <c r="H225" s="103"/>
      <c r="I225" s="216" t="e">
        <f t="shared" si="4"/>
        <v>#DIV/0!</v>
      </c>
      <c r="J225" s="210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  <c r="CA225" s="37"/>
      <c r="CB225" s="37"/>
      <c r="CC225" s="37"/>
      <c r="CD225" s="37"/>
      <c r="CE225" s="37"/>
      <c r="CF225" s="37"/>
      <c r="CG225" s="37"/>
      <c r="CH225" s="37"/>
      <c r="CI225" s="37"/>
      <c r="CJ225" s="37"/>
      <c r="CK225" s="37"/>
      <c r="CL225" s="37"/>
      <c r="CM225" s="37"/>
      <c r="CN225" s="37"/>
      <c r="CO225" s="37"/>
      <c r="CP225" s="37"/>
      <c r="CQ225" s="37"/>
      <c r="CR225" s="37"/>
      <c r="CS225" s="37"/>
      <c r="CT225" s="37"/>
      <c r="CU225" s="37"/>
      <c r="CV225" s="37"/>
      <c r="CW225" s="37"/>
      <c r="CX225" s="37"/>
      <c r="CY225" s="37"/>
      <c r="CZ225" s="37"/>
      <c r="DA225" s="37"/>
      <c r="DB225" s="37"/>
      <c r="DC225" s="37"/>
      <c r="DD225" s="37"/>
      <c r="DE225" s="37"/>
      <c r="DF225" s="37"/>
      <c r="DG225" s="37"/>
      <c r="DH225" s="37"/>
      <c r="DI225" s="37"/>
      <c r="DJ225" s="37"/>
      <c r="DK225" s="37"/>
      <c r="DL225" s="37"/>
      <c r="DM225" s="37"/>
      <c r="DN225" s="37"/>
      <c r="DO225" s="37"/>
      <c r="DP225" s="37"/>
      <c r="DQ225" s="37"/>
      <c r="DR225" s="37"/>
      <c r="DS225" s="37"/>
      <c r="DT225" s="37"/>
      <c r="DU225" s="37"/>
      <c r="DV225" s="37"/>
      <c r="DW225" s="37"/>
      <c r="DX225" s="37"/>
      <c r="DY225" s="37"/>
      <c r="DZ225" s="37"/>
      <c r="EA225" s="37"/>
      <c r="EB225" s="37"/>
      <c r="EC225" s="37"/>
      <c r="ED225" s="37"/>
      <c r="EE225" s="37"/>
      <c r="EF225" s="37"/>
      <c r="EG225" s="37"/>
      <c r="EH225" s="37"/>
      <c r="EI225" s="37"/>
      <c r="EJ225" s="37"/>
      <c r="EK225" s="37"/>
      <c r="EL225" s="37"/>
      <c r="EM225" s="37"/>
      <c r="EN225" s="37"/>
      <c r="EO225" s="37"/>
      <c r="EP225" s="37"/>
      <c r="EQ225" s="37"/>
      <c r="ER225" s="37"/>
      <c r="ES225" s="37"/>
      <c r="ET225" s="37"/>
      <c r="EU225" s="37"/>
      <c r="EV225" s="37"/>
      <c r="EW225" s="37"/>
      <c r="EX225" s="37"/>
      <c r="EY225" s="37"/>
      <c r="EZ225" s="37"/>
      <c r="FA225" s="37"/>
      <c r="FB225" s="37"/>
      <c r="FC225" s="37"/>
      <c r="FD225" s="37"/>
      <c r="FE225" s="37"/>
      <c r="FF225" s="37"/>
      <c r="FG225" s="37"/>
      <c r="FH225" s="37"/>
      <c r="FI225" s="37"/>
      <c r="FJ225" s="37"/>
      <c r="FK225" s="37"/>
      <c r="FL225" s="37"/>
      <c r="FM225" s="37"/>
      <c r="FN225" s="37"/>
      <c r="FO225" s="37"/>
      <c r="FP225" s="37"/>
      <c r="FQ225" s="37"/>
      <c r="FR225" s="37"/>
      <c r="FS225" s="37"/>
    </row>
    <row r="226" spans="1:175" s="7" customFormat="1" ht="126" hidden="1">
      <c r="A226" s="23" t="s">
        <v>105</v>
      </c>
      <c r="B226" s="12" t="s">
        <v>238</v>
      </c>
      <c r="C226" s="12" t="s">
        <v>245</v>
      </c>
      <c r="D226" s="12" t="s">
        <v>533</v>
      </c>
      <c r="E226" s="13"/>
      <c r="F226" s="103">
        <f>SUM(F227)</f>
        <v>0</v>
      </c>
      <c r="G226" s="103">
        <f>SUM(G227)</f>
        <v>0</v>
      </c>
      <c r="H226" s="103"/>
      <c r="I226" s="216" t="e">
        <f t="shared" si="4"/>
        <v>#DIV/0!</v>
      </c>
      <c r="J226" s="210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  <c r="CA226" s="37"/>
      <c r="CB226" s="37"/>
      <c r="CC226" s="37"/>
      <c r="CD226" s="37"/>
      <c r="CE226" s="37"/>
      <c r="CF226" s="37"/>
      <c r="CG226" s="37"/>
      <c r="CH226" s="37"/>
      <c r="CI226" s="37"/>
      <c r="CJ226" s="37"/>
      <c r="CK226" s="37"/>
      <c r="CL226" s="37"/>
      <c r="CM226" s="37"/>
      <c r="CN226" s="37"/>
      <c r="CO226" s="37"/>
      <c r="CP226" s="37"/>
      <c r="CQ226" s="37"/>
      <c r="CR226" s="37"/>
      <c r="CS226" s="37"/>
      <c r="CT226" s="37"/>
      <c r="CU226" s="37"/>
      <c r="CV226" s="37"/>
      <c r="CW226" s="37"/>
      <c r="CX226" s="37"/>
      <c r="CY226" s="37"/>
      <c r="CZ226" s="37"/>
      <c r="DA226" s="37"/>
      <c r="DB226" s="37"/>
      <c r="DC226" s="37"/>
      <c r="DD226" s="37"/>
      <c r="DE226" s="37"/>
      <c r="DF226" s="37"/>
      <c r="DG226" s="37"/>
      <c r="DH226" s="37"/>
      <c r="DI226" s="37"/>
      <c r="DJ226" s="37"/>
      <c r="DK226" s="37"/>
      <c r="DL226" s="37"/>
      <c r="DM226" s="37"/>
      <c r="DN226" s="37"/>
      <c r="DO226" s="37"/>
      <c r="DP226" s="37"/>
      <c r="DQ226" s="37"/>
      <c r="DR226" s="37"/>
      <c r="DS226" s="37"/>
      <c r="DT226" s="37"/>
      <c r="DU226" s="37"/>
      <c r="DV226" s="37"/>
      <c r="DW226" s="37"/>
      <c r="DX226" s="37"/>
      <c r="DY226" s="37"/>
      <c r="DZ226" s="37"/>
      <c r="EA226" s="37"/>
      <c r="EB226" s="37"/>
      <c r="EC226" s="37"/>
      <c r="ED226" s="37"/>
      <c r="EE226" s="37"/>
      <c r="EF226" s="37"/>
      <c r="EG226" s="37"/>
      <c r="EH226" s="37"/>
      <c r="EI226" s="37"/>
      <c r="EJ226" s="37"/>
      <c r="EK226" s="37"/>
      <c r="EL226" s="37"/>
      <c r="EM226" s="37"/>
      <c r="EN226" s="37"/>
      <c r="EO226" s="37"/>
      <c r="EP226" s="37"/>
      <c r="EQ226" s="37"/>
      <c r="ER226" s="37"/>
      <c r="ES226" s="37"/>
      <c r="ET226" s="37"/>
      <c r="EU226" s="37"/>
      <c r="EV226" s="37"/>
      <c r="EW226" s="37"/>
      <c r="EX226" s="37"/>
      <c r="EY226" s="37"/>
      <c r="EZ226" s="37"/>
      <c r="FA226" s="37"/>
      <c r="FB226" s="37"/>
      <c r="FC226" s="37"/>
      <c r="FD226" s="37"/>
      <c r="FE226" s="37"/>
      <c r="FF226" s="37"/>
      <c r="FG226" s="37"/>
      <c r="FH226" s="37"/>
      <c r="FI226" s="37"/>
      <c r="FJ226" s="37"/>
      <c r="FK226" s="37"/>
      <c r="FL226" s="37"/>
      <c r="FM226" s="37"/>
      <c r="FN226" s="37"/>
      <c r="FO226" s="37"/>
      <c r="FP226" s="37"/>
      <c r="FQ226" s="37"/>
      <c r="FR226" s="37"/>
      <c r="FS226" s="37"/>
    </row>
    <row r="227" spans="1:175" s="7" customFormat="1" ht="31.5" hidden="1">
      <c r="A227" s="23" t="s">
        <v>147</v>
      </c>
      <c r="B227" s="12" t="s">
        <v>238</v>
      </c>
      <c r="C227" s="12" t="s">
        <v>245</v>
      </c>
      <c r="D227" s="12" t="s">
        <v>533</v>
      </c>
      <c r="E227" s="13" t="s">
        <v>491</v>
      </c>
      <c r="F227" s="103">
        <f>SUM('3'!G193)</f>
        <v>0</v>
      </c>
      <c r="G227" s="103">
        <f>SUM('3'!H193)</f>
        <v>0</v>
      </c>
      <c r="H227" s="103"/>
      <c r="I227" s="216" t="e">
        <f t="shared" si="4"/>
        <v>#DIV/0!</v>
      </c>
      <c r="J227" s="210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  <c r="BK227" s="37"/>
      <c r="BL227" s="37"/>
      <c r="BM227" s="37"/>
      <c r="BN227" s="37"/>
      <c r="BO227" s="37"/>
      <c r="BP227" s="37"/>
      <c r="BQ227" s="37"/>
      <c r="BR227" s="37"/>
      <c r="BS227" s="37"/>
      <c r="BT227" s="37"/>
      <c r="BU227" s="37"/>
      <c r="BV227" s="37"/>
      <c r="BW227" s="37"/>
      <c r="BX227" s="37"/>
      <c r="BY227" s="37"/>
      <c r="BZ227" s="37"/>
      <c r="CA227" s="37"/>
      <c r="CB227" s="37"/>
      <c r="CC227" s="37"/>
      <c r="CD227" s="37"/>
      <c r="CE227" s="37"/>
      <c r="CF227" s="37"/>
      <c r="CG227" s="37"/>
      <c r="CH227" s="37"/>
      <c r="CI227" s="37"/>
      <c r="CJ227" s="37"/>
      <c r="CK227" s="37"/>
      <c r="CL227" s="37"/>
      <c r="CM227" s="37"/>
      <c r="CN227" s="37"/>
      <c r="CO227" s="37"/>
      <c r="CP227" s="37"/>
      <c r="CQ227" s="37"/>
      <c r="CR227" s="37"/>
      <c r="CS227" s="37"/>
      <c r="CT227" s="37"/>
      <c r="CU227" s="37"/>
      <c r="CV227" s="37"/>
      <c r="CW227" s="37"/>
      <c r="CX227" s="37"/>
      <c r="CY227" s="37"/>
      <c r="CZ227" s="37"/>
      <c r="DA227" s="37"/>
      <c r="DB227" s="37"/>
      <c r="DC227" s="37"/>
      <c r="DD227" s="37"/>
      <c r="DE227" s="37"/>
      <c r="DF227" s="37"/>
      <c r="DG227" s="37"/>
      <c r="DH227" s="37"/>
      <c r="DI227" s="37"/>
      <c r="DJ227" s="37"/>
      <c r="DK227" s="37"/>
      <c r="DL227" s="37"/>
      <c r="DM227" s="37"/>
      <c r="DN227" s="37"/>
      <c r="DO227" s="37"/>
      <c r="DP227" s="37"/>
      <c r="DQ227" s="37"/>
      <c r="DR227" s="37"/>
      <c r="DS227" s="37"/>
      <c r="DT227" s="37"/>
      <c r="DU227" s="37"/>
      <c r="DV227" s="37"/>
      <c r="DW227" s="37"/>
      <c r="DX227" s="37"/>
      <c r="DY227" s="37"/>
      <c r="DZ227" s="37"/>
      <c r="EA227" s="37"/>
      <c r="EB227" s="37"/>
      <c r="EC227" s="37"/>
      <c r="ED227" s="37"/>
      <c r="EE227" s="37"/>
      <c r="EF227" s="37"/>
      <c r="EG227" s="37"/>
      <c r="EH227" s="37"/>
      <c r="EI227" s="37"/>
      <c r="EJ227" s="37"/>
      <c r="EK227" s="37"/>
      <c r="EL227" s="37"/>
      <c r="EM227" s="37"/>
      <c r="EN227" s="37"/>
      <c r="EO227" s="37"/>
      <c r="EP227" s="37"/>
      <c r="EQ227" s="37"/>
      <c r="ER227" s="37"/>
      <c r="ES227" s="37"/>
      <c r="ET227" s="37"/>
      <c r="EU227" s="37"/>
      <c r="EV227" s="37"/>
      <c r="EW227" s="37"/>
      <c r="EX227" s="37"/>
      <c r="EY227" s="37"/>
      <c r="EZ227" s="37"/>
      <c r="FA227" s="37"/>
      <c r="FB227" s="37"/>
      <c r="FC227" s="37"/>
      <c r="FD227" s="37"/>
      <c r="FE227" s="37"/>
      <c r="FF227" s="37"/>
      <c r="FG227" s="37"/>
      <c r="FH227" s="37"/>
      <c r="FI227" s="37"/>
      <c r="FJ227" s="37"/>
      <c r="FK227" s="37"/>
      <c r="FL227" s="37"/>
      <c r="FM227" s="37"/>
      <c r="FN227" s="37"/>
      <c r="FO227" s="37"/>
      <c r="FP227" s="37"/>
      <c r="FQ227" s="37"/>
      <c r="FR227" s="37"/>
      <c r="FS227" s="37"/>
    </row>
    <row r="228" spans="1:175" s="7" customFormat="1" hidden="1">
      <c r="A228" s="24" t="s">
        <v>74</v>
      </c>
      <c r="B228" s="12" t="s">
        <v>238</v>
      </c>
      <c r="C228" s="12" t="s">
        <v>245</v>
      </c>
      <c r="D228" s="13" t="s">
        <v>58</v>
      </c>
      <c r="E228" s="13"/>
      <c r="F228" s="103">
        <f>SUM(F229)</f>
        <v>0</v>
      </c>
      <c r="G228" s="103">
        <f>SUM(G229)</f>
        <v>0</v>
      </c>
      <c r="H228" s="103"/>
      <c r="I228" s="216" t="e">
        <f t="shared" si="4"/>
        <v>#DIV/0!</v>
      </c>
      <c r="J228" s="210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  <c r="BK228" s="37"/>
      <c r="BL228" s="37"/>
      <c r="BM228" s="37"/>
      <c r="BN228" s="37"/>
      <c r="BO228" s="37"/>
      <c r="BP228" s="37"/>
      <c r="BQ228" s="37"/>
      <c r="BR228" s="37"/>
      <c r="BS228" s="37"/>
      <c r="BT228" s="37"/>
      <c r="BU228" s="37"/>
      <c r="BV228" s="37"/>
      <c r="BW228" s="37"/>
      <c r="BX228" s="37"/>
      <c r="BY228" s="37"/>
      <c r="BZ228" s="37"/>
      <c r="CA228" s="37"/>
      <c r="CB228" s="37"/>
      <c r="CC228" s="37"/>
      <c r="CD228" s="37"/>
      <c r="CE228" s="37"/>
      <c r="CF228" s="37"/>
      <c r="CG228" s="37"/>
      <c r="CH228" s="37"/>
      <c r="CI228" s="37"/>
      <c r="CJ228" s="37"/>
      <c r="CK228" s="37"/>
      <c r="CL228" s="37"/>
      <c r="CM228" s="37"/>
      <c r="CN228" s="37"/>
      <c r="CO228" s="37"/>
      <c r="CP228" s="37"/>
      <c r="CQ228" s="37"/>
      <c r="CR228" s="37"/>
      <c r="CS228" s="37"/>
      <c r="CT228" s="37"/>
      <c r="CU228" s="37"/>
      <c r="CV228" s="37"/>
      <c r="CW228" s="37"/>
      <c r="CX228" s="37"/>
      <c r="CY228" s="37"/>
      <c r="CZ228" s="37"/>
      <c r="DA228" s="37"/>
      <c r="DB228" s="37"/>
      <c r="DC228" s="37"/>
      <c r="DD228" s="37"/>
      <c r="DE228" s="37"/>
      <c r="DF228" s="37"/>
      <c r="DG228" s="37"/>
      <c r="DH228" s="37"/>
      <c r="DI228" s="37"/>
      <c r="DJ228" s="37"/>
      <c r="DK228" s="37"/>
      <c r="DL228" s="37"/>
      <c r="DM228" s="37"/>
      <c r="DN228" s="37"/>
      <c r="DO228" s="37"/>
      <c r="DP228" s="37"/>
      <c r="DQ228" s="37"/>
      <c r="DR228" s="37"/>
      <c r="DS228" s="37"/>
      <c r="DT228" s="37"/>
      <c r="DU228" s="37"/>
      <c r="DV228" s="37"/>
      <c r="DW228" s="37"/>
      <c r="DX228" s="37"/>
      <c r="DY228" s="37"/>
      <c r="DZ228" s="37"/>
      <c r="EA228" s="37"/>
      <c r="EB228" s="37"/>
      <c r="EC228" s="37"/>
      <c r="ED228" s="37"/>
      <c r="EE228" s="37"/>
      <c r="EF228" s="37"/>
      <c r="EG228" s="37"/>
      <c r="EH228" s="37"/>
      <c r="EI228" s="37"/>
      <c r="EJ228" s="37"/>
      <c r="EK228" s="37"/>
      <c r="EL228" s="37"/>
      <c r="EM228" s="37"/>
      <c r="EN228" s="37"/>
      <c r="EO228" s="37"/>
      <c r="EP228" s="37"/>
      <c r="EQ228" s="37"/>
      <c r="ER228" s="37"/>
      <c r="ES228" s="37"/>
      <c r="ET228" s="37"/>
      <c r="EU228" s="37"/>
      <c r="EV228" s="37"/>
      <c r="EW228" s="37"/>
      <c r="EX228" s="37"/>
      <c r="EY228" s="37"/>
      <c r="EZ228" s="37"/>
      <c r="FA228" s="37"/>
      <c r="FB228" s="37"/>
      <c r="FC228" s="37"/>
      <c r="FD228" s="37"/>
      <c r="FE228" s="37"/>
      <c r="FF228" s="37"/>
      <c r="FG228" s="37"/>
      <c r="FH228" s="37"/>
      <c r="FI228" s="37"/>
      <c r="FJ228" s="37"/>
      <c r="FK228" s="37"/>
      <c r="FL228" s="37"/>
      <c r="FM228" s="37"/>
      <c r="FN228" s="37"/>
      <c r="FO228" s="37"/>
      <c r="FP228" s="37"/>
      <c r="FQ228" s="37"/>
      <c r="FR228" s="37"/>
      <c r="FS228" s="37"/>
    </row>
    <row r="229" spans="1:175" s="7" customFormat="1" ht="31.5" hidden="1">
      <c r="A229" s="24" t="s">
        <v>279</v>
      </c>
      <c r="B229" s="12" t="s">
        <v>238</v>
      </c>
      <c r="C229" s="12" t="s">
        <v>245</v>
      </c>
      <c r="D229" s="13" t="s">
        <v>58</v>
      </c>
      <c r="E229" s="13" t="s">
        <v>278</v>
      </c>
      <c r="F229" s="103"/>
      <c r="G229" s="103"/>
      <c r="H229" s="103"/>
      <c r="I229" s="216" t="e">
        <f t="shared" si="4"/>
        <v>#DIV/0!</v>
      </c>
      <c r="J229" s="210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37"/>
      <c r="CA229" s="37"/>
      <c r="CB229" s="37"/>
      <c r="CC229" s="37"/>
      <c r="CD229" s="37"/>
      <c r="CE229" s="37"/>
      <c r="CF229" s="37"/>
      <c r="CG229" s="37"/>
      <c r="CH229" s="37"/>
      <c r="CI229" s="37"/>
      <c r="CJ229" s="37"/>
      <c r="CK229" s="37"/>
      <c r="CL229" s="37"/>
      <c r="CM229" s="37"/>
      <c r="CN229" s="37"/>
      <c r="CO229" s="37"/>
      <c r="CP229" s="37"/>
      <c r="CQ229" s="37"/>
      <c r="CR229" s="37"/>
      <c r="CS229" s="37"/>
      <c r="CT229" s="37"/>
      <c r="CU229" s="37"/>
      <c r="CV229" s="37"/>
      <c r="CW229" s="37"/>
      <c r="CX229" s="37"/>
      <c r="CY229" s="37"/>
      <c r="CZ229" s="37"/>
      <c r="DA229" s="37"/>
      <c r="DB229" s="37"/>
      <c r="DC229" s="37"/>
      <c r="DD229" s="37"/>
      <c r="DE229" s="37"/>
      <c r="DF229" s="37"/>
      <c r="DG229" s="37"/>
      <c r="DH229" s="37"/>
      <c r="DI229" s="37"/>
      <c r="DJ229" s="37"/>
      <c r="DK229" s="37"/>
      <c r="DL229" s="37"/>
      <c r="DM229" s="37"/>
      <c r="DN229" s="37"/>
      <c r="DO229" s="37"/>
      <c r="DP229" s="37"/>
      <c r="DQ229" s="37"/>
      <c r="DR229" s="37"/>
      <c r="DS229" s="37"/>
      <c r="DT229" s="37"/>
      <c r="DU229" s="37"/>
      <c r="DV229" s="37"/>
      <c r="DW229" s="37"/>
      <c r="DX229" s="37"/>
      <c r="DY229" s="37"/>
      <c r="DZ229" s="37"/>
      <c r="EA229" s="37"/>
      <c r="EB229" s="37"/>
      <c r="EC229" s="37"/>
      <c r="ED229" s="37"/>
      <c r="EE229" s="37"/>
      <c r="EF229" s="37"/>
      <c r="EG229" s="37"/>
      <c r="EH229" s="37"/>
      <c r="EI229" s="37"/>
      <c r="EJ229" s="37"/>
      <c r="EK229" s="37"/>
      <c r="EL229" s="37"/>
      <c r="EM229" s="37"/>
      <c r="EN229" s="37"/>
      <c r="EO229" s="37"/>
      <c r="EP229" s="37"/>
      <c r="EQ229" s="37"/>
      <c r="ER229" s="37"/>
      <c r="ES229" s="37"/>
      <c r="ET229" s="37"/>
      <c r="EU229" s="37"/>
      <c r="EV229" s="37"/>
      <c r="EW229" s="37"/>
      <c r="EX229" s="37"/>
      <c r="EY229" s="37"/>
      <c r="EZ229" s="37"/>
      <c r="FA229" s="37"/>
      <c r="FB229" s="37"/>
      <c r="FC229" s="37"/>
      <c r="FD229" s="37"/>
      <c r="FE229" s="37"/>
      <c r="FF229" s="37"/>
      <c r="FG229" s="37"/>
      <c r="FH229" s="37"/>
      <c r="FI229" s="37"/>
      <c r="FJ229" s="37"/>
      <c r="FK229" s="37"/>
      <c r="FL229" s="37"/>
      <c r="FM229" s="37"/>
      <c r="FN229" s="37"/>
      <c r="FO229" s="37"/>
      <c r="FP229" s="37"/>
      <c r="FQ229" s="37"/>
      <c r="FR229" s="37"/>
      <c r="FS229" s="37"/>
    </row>
    <row r="230" spans="1:175" s="7" customFormat="1" ht="173.25" hidden="1">
      <c r="A230" s="24" t="s">
        <v>630</v>
      </c>
      <c r="B230" s="12" t="s">
        <v>238</v>
      </c>
      <c r="C230" s="12" t="s">
        <v>245</v>
      </c>
      <c r="D230" s="13" t="s">
        <v>412</v>
      </c>
      <c r="E230" s="13"/>
      <c r="F230" s="103">
        <f>SUM(F231)</f>
        <v>0</v>
      </c>
      <c r="G230" s="103">
        <f>SUM(G231)</f>
        <v>0</v>
      </c>
      <c r="H230" s="103"/>
      <c r="I230" s="216" t="e">
        <f t="shared" si="4"/>
        <v>#DIV/0!</v>
      </c>
      <c r="J230" s="210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  <c r="BI230" s="37"/>
      <c r="BJ230" s="37"/>
      <c r="BK230" s="37"/>
      <c r="BL230" s="37"/>
      <c r="BM230" s="37"/>
      <c r="BN230" s="37"/>
      <c r="BO230" s="37"/>
      <c r="BP230" s="37"/>
      <c r="BQ230" s="37"/>
      <c r="BR230" s="37"/>
      <c r="BS230" s="37"/>
      <c r="BT230" s="37"/>
      <c r="BU230" s="37"/>
      <c r="BV230" s="37"/>
      <c r="BW230" s="37"/>
      <c r="BX230" s="37"/>
      <c r="BY230" s="37"/>
      <c r="BZ230" s="37"/>
      <c r="CA230" s="37"/>
      <c r="CB230" s="37"/>
      <c r="CC230" s="37"/>
      <c r="CD230" s="37"/>
      <c r="CE230" s="37"/>
      <c r="CF230" s="37"/>
      <c r="CG230" s="37"/>
      <c r="CH230" s="37"/>
      <c r="CI230" s="37"/>
      <c r="CJ230" s="37"/>
      <c r="CK230" s="37"/>
      <c r="CL230" s="37"/>
      <c r="CM230" s="37"/>
      <c r="CN230" s="37"/>
      <c r="CO230" s="37"/>
      <c r="CP230" s="37"/>
      <c r="CQ230" s="37"/>
      <c r="CR230" s="37"/>
      <c r="CS230" s="37"/>
      <c r="CT230" s="37"/>
      <c r="CU230" s="37"/>
      <c r="CV230" s="37"/>
      <c r="CW230" s="37"/>
      <c r="CX230" s="37"/>
      <c r="CY230" s="37"/>
      <c r="CZ230" s="37"/>
      <c r="DA230" s="37"/>
      <c r="DB230" s="37"/>
      <c r="DC230" s="37"/>
      <c r="DD230" s="37"/>
      <c r="DE230" s="37"/>
      <c r="DF230" s="37"/>
      <c r="DG230" s="37"/>
      <c r="DH230" s="37"/>
      <c r="DI230" s="37"/>
      <c r="DJ230" s="37"/>
      <c r="DK230" s="37"/>
      <c r="DL230" s="37"/>
      <c r="DM230" s="37"/>
      <c r="DN230" s="37"/>
      <c r="DO230" s="37"/>
      <c r="DP230" s="37"/>
      <c r="DQ230" s="37"/>
      <c r="DR230" s="37"/>
      <c r="DS230" s="37"/>
      <c r="DT230" s="37"/>
      <c r="DU230" s="37"/>
      <c r="DV230" s="37"/>
      <c r="DW230" s="37"/>
      <c r="DX230" s="37"/>
      <c r="DY230" s="37"/>
      <c r="DZ230" s="37"/>
      <c r="EA230" s="37"/>
      <c r="EB230" s="37"/>
      <c r="EC230" s="37"/>
      <c r="ED230" s="37"/>
      <c r="EE230" s="37"/>
      <c r="EF230" s="37"/>
      <c r="EG230" s="37"/>
      <c r="EH230" s="37"/>
      <c r="EI230" s="37"/>
      <c r="EJ230" s="37"/>
      <c r="EK230" s="37"/>
      <c r="EL230" s="37"/>
      <c r="EM230" s="37"/>
      <c r="EN230" s="37"/>
      <c r="EO230" s="37"/>
      <c r="EP230" s="37"/>
      <c r="EQ230" s="37"/>
      <c r="ER230" s="37"/>
      <c r="ES230" s="37"/>
      <c r="ET230" s="37"/>
      <c r="EU230" s="37"/>
      <c r="EV230" s="37"/>
      <c r="EW230" s="37"/>
      <c r="EX230" s="37"/>
      <c r="EY230" s="37"/>
      <c r="EZ230" s="37"/>
      <c r="FA230" s="37"/>
      <c r="FB230" s="37"/>
      <c r="FC230" s="37"/>
      <c r="FD230" s="37"/>
      <c r="FE230" s="37"/>
      <c r="FF230" s="37"/>
      <c r="FG230" s="37"/>
      <c r="FH230" s="37"/>
      <c r="FI230" s="37"/>
      <c r="FJ230" s="37"/>
      <c r="FK230" s="37"/>
      <c r="FL230" s="37"/>
      <c r="FM230" s="37"/>
      <c r="FN230" s="37"/>
      <c r="FO230" s="37"/>
      <c r="FP230" s="37"/>
      <c r="FQ230" s="37"/>
      <c r="FR230" s="37"/>
      <c r="FS230" s="37"/>
    </row>
    <row r="231" spans="1:175" s="7" customFormat="1" hidden="1">
      <c r="A231" s="24" t="s">
        <v>492</v>
      </c>
      <c r="B231" s="12" t="s">
        <v>238</v>
      </c>
      <c r="C231" s="12" t="s">
        <v>245</v>
      </c>
      <c r="D231" s="13" t="s">
        <v>412</v>
      </c>
      <c r="E231" s="13" t="s">
        <v>384</v>
      </c>
      <c r="F231" s="103">
        <f>SUM('3'!G185+'3'!G503)</f>
        <v>0</v>
      </c>
      <c r="G231" s="103">
        <f>SUM('3'!H185+'3'!H503)</f>
        <v>0</v>
      </c>
      <c r="H231" s="103"/>
      <c r="I231" s="216" t="e">
        <f t="shared" si="4"/>
        <v>#DIV/0!</v>
      </c>
      <c r="J231" s="210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  <c r="CA231" s="37"/>
      <c r="CB231" s="37"/>
      <c r="CC231" s="37"/>
      <c r="CD231" s="37"/>
      <c r="CE231" s="37"/>
      <c r="CF231" s="37"/>
      <c r="CG231" s="37"/>
      <c r="CH231" s="37"/>
      <c r="CI231" s="37"/>
      <c r="CJ231" s="37"/>
      <c r="CK231" s="37"/>
      <c r="CL231" s="37"/>
      <c r="CM231" s="37"/>
      <c r="CN231" s="37"/>
      <c r="CO231" s="37"/>
      <c r="CP231" s="37"/>
      <c r="CQ231" s="37"/>
      <c r="CR231" s="37"/>
      <c r="CS231" s="37"/>
      <c r="CT231" s="37"/>
      <c r="CU231" s="37"/>
      <c r="CV231" s="37"/>
      <c r="CW231" s="37"/>
      <c r="CX231" s="37"/>
      <c r="CY231" s="37"/>
      <c r="CZ231" s="37"/>
      <c r="DA231" s="37"/>
      <c r="DB231" s="37"/>
      <c r="DC231" s="37"/>
      <c r="DD231" s="37"/>
      <c r="DE231" s="37"/>
      <c r="DF231" s="37"/>
      <c r="DG231" s="37"/>
      <c r="DH231" s="37"/>
      <c r="DI231" s="37"/>
      <c r="DJ231" s="37"/>
      <c r="DK231" s="37"/>
      <c r="DL231" s="37"/>
      <c r="DM231" s="37"/>
      <c r="DN231" s="37"/>
      <c r="DO231" s="37"/>
      <c r="DP231" s="37"/>
      <c r="DQ231" s="37"/>
      <c r="DR231" s="37"/>
      <c r="DS231" s="37"/>
      <c r="DT231" s="37"/>
      <c r="DU231" s="37"/>
      <c r="DV231" s="37"/>
      <c r="DW231" s="37"/>
      <c r="DX231" s="37"/>
      <c r="DY231" s="37"/>
      <c r="DZ231" s="37"/>
      <c r="EA231" s="37"/>
      <c r="EB231" s="37"/>
      <c r="EC231" s="37"/>
      <c r="ED231" s="37"/>
      <c r="EE231" s="37"/>
      <c r="EF231" s="37"/>
      <c r="EG231" s="37"/>
      <c r="EH231" s="37"/>
      <c r="EI231" s="37"/>
      <c r="EJ231" s="37"/>
      <c r="EK231" s="37"/>
      <c r="EL231" s="37"/>
      <c r="EM231" s="37"/>
      <c r="EN231" s="37"/>
      <c r="EO231" s="37"/>
      <c r="EP231" s="37"/>
      <c r="EQ231" s="37"/>
      <c r="ER231" s="37"/>
      <c r="ES231" s="37"/>
      <c r="ET231" s="37"/>
      <c r="EU231" s="37"/>
      <c r="EV231" s="37"/>
      <c r="EW231" s="37"/>
      <c r="EX231" s="37"/>
      <c r="EY231" s="37"/>
      <c r="EZ231" s="37"/>
      <c r="FA231" s="37"/>
      <c r="FB231" s="37"/>
      <c r="FC231" s="37"/>
      <c r="FD231" s="37"/>
      <c r="FE231" s="37"/>
      <c r="FF231" s="37"/>
      <c r="FG231" s="37"/>
      <c r="FH231" s="37"/>
      <c r="FI231" s="37"/>
      <c r="FJ231" s="37"/>
      <c r="FK231" s="37"/>
      <c r="FL231" s="37"/>
      <c r="FM231" s="37"/>
      <c r="FN231" s="37"/>
      <c r="FO231" s="37"/>
      <c r="FP231" s="37"/>
      <c r="FQ231" s="37"/>
      <c r="FR231" s="37"/>
      <c r="FS231" s="37"/>
    </row>
    <row r="232" spans="1:175" s="7" customFormat="1" ht="204.75" hidden="1">
      <c r="A232" s="24" t="s">
        <v>830</v>
      </c>
      <c r="B232" s="12" t="s">
        <v>238</v>
      </c>
      <c r="C232" s="12" t="s">
        <v>245</v>
      </c>
      <c r="D232" s="13" t="s">
        <v>828</v>
      </c>
      <c r="E232" s="10"/>
      <c r="F232" s="103">
        <f>SUM(F233)</f>
        <v>200</v>
      </c>
      <c r="G232" s="103">
        <f>SUM(G233)</f>
        <v>0</v>
      </c>
      <c r="H232" s="103"/>
      <c r="I232" s="216" t="e">
        <f t="shared" si="4"/>
        <v>#DIV/0!</v>
      </c>
      <c r="J232" s="210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  <c r="BZ232" s="37"/>
      <c r="CA232" s="37"/>
      <c r="CB232" s="37"/>
      <c r="CC232" s="37"/>
      <c r="CD232" s="37"/>
      <c r="CE232" s="37"/>
      <c r="CF232" s="37"/>
      <c r="CG232" s="37"/>
      <c r="CH232" s="37"/>
      <c r="CI232" s="37"/>
      <c r="CJ232" s="37"/>
      <c r="CK232" s="37"/>
      <c r="CL232" s="37"/>
      <c r="CM232" s="37"/>
      <c r="CN232" s="37"/>
      <c r="CO232" s="37"/>
      <c r="CP232" s="37"/>
      <c r="CQ232" s="37"/>
      <c r="CR232" s="37"/>
      <c r="CS232" s="37"/>
      <c r="CT232" s="37"/>
      <c r="CU232" s="37"/>
      <c r="CV232" s="37"/>
      <c r="CW232" s="37"/>
      <c r="CX232" s="37"/>
      <c r="CY232" s="37"/>
      <c r="CZ232" s="37"/>
      <c r="DA232" s="37"/>
      <c r="DB232" s="37"/>
      <c r="DC232" s="37"/>
      <c r="DD232" s="37"/>
      <c r="DE232" s="37"/>
      <c r="DF232" s="37"/>
      <c r="DG232" s="37"/>
      <c r="DH232" s="37"/>
      <c r="DI232" s="37"/>
      <c r="DJ232" s="37"/>
      <c r="DK232" s="37"/>
      <c r="DL232" s="37"/>
      <c r="DM232" s="37"/>
      <c r="DN232" s="37"/>
      <c r="DO232" s="37"/>
      <c r="DP232" s="37"/>
      <c r="DQ232" s="37"/>
      <c r="DR232" s="37"/>
      <c r="DS232" s="37"/>
      <c r="DT232" s="37"/>
      <c r="DU232" s="37"/>
      <c r="DV232" s="37"/>
      <c r="DW232" s="37"/>
      <c r="DX232" s="37"/>
      <c r="DY232" s="37"/>
      <c r="DZ232" s="37"/>
      <c r="EA232" s="37"/>
      <c r="EB232" s="37"/>
      <c r="EC232" s="37"/>
      <c r="ED232" s="37"/>
      <c r="EE232" s="37"/>
      <c r="EF232" s="37"/>
      <c r="EG232" s="37"/>
      <c r="EH232" s="37"/>
      <c r="EI232" s="37"/>
      <c r="EJ232" s="37"/>
      <c r="EK232" s="37"/>
      <c r="EL232" s="37"/>
      <c r="EM232" s="37"/>
      <c r="EN232" s="37"/>
      <c r="EO232" s="37"/>
      <c r="EP232" s="37"/>
      <c r="EQ232" s="37"/>
      <c r="ER232" s="37"/>
      <c r="ES232" s="37"/>
      <c r="ET232" s="37"/>
      <c r="EU232" s="37"/>
      <c r="EV232" s="37"/>
      <c r="EW232" s="37"/>
      <c r="EX232" s="37"/>
      <c r="EY232" s="37"/>
      <c r="EZ232" s="37"/>
      <c r="FA232" s="37"/>
      <c r="FB232" s="37"/>
      <c r="FC232" s="37"/>
      <c r="FD232" s="37"/>
      <c r="FE232" s="37"/>
      <c r="FF232" s="37"/>
      <c r="FG232" s="37"/>
      <c r="FH232" s="37"/>
      <c r="FI232" s="37"/>
      <c r="FJ232" s="37"/>
      <c r="FK232" s="37"/>
      <c r="FL232" s="37"/>
      <c r="FM232" s="37"/>
      <c r="FN232" s="37"/>
      <c r="FO232" s="37"/>
      <c r="FP232" s="37"/>
      <c r="FQ232" s="37"/>
      <c r="FR232" s="37"/>
      <c r="FS232" s="37"/>
    </row>
    <row r="233" spans="1:175" s="7" customFormat="1" ht="31.5" hidden="1">
      <c r="A233" s="24" t="s">
        <v>490</v>
      </c>
      <c r="B233" s="12" t="s">
        <v>238</v>
      </c>
      <c r="C233" s="12" t="s">
        <v>245</v>
      </c>
      <c r="D233" s="13" t="s">
        <v>828</v>
      </c>
      <c r="E233" s="10" t="s">
        <v>491</v>
      </c>
      <c r="F233" s="103">
        <f>SUM('3'!G187)</f>
        <v>200</v>
      </c>
      <c r="G233" s="103">
        <f>SUM('3'!H187)</f>
        <v>0</v>
      </c>
      <c r="H233" s="103"/>
      <c r="I233" s="216" t="e">
        <f t="shared" si="4"/>
        <v>#DIV/0!</v>
      </c>
      <c r="J233" s="210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  <c r="BZ233" s="37"/>
      <c r="CA233" s="37"/>
      <c r="CB233" s="37"/>
      <c r="CC233" s="37"/>
      <c r="CD233" s="37"/>
      <c r="CE233" s="37"/>
      <c r="CF233" s="37"/>
      <c r="CG233" s="37"/>
      <c r="CH233" s="37"/>
      <c r="CI233" s="37"/>
      <c r="CJ233" s="37"/>
      <c r="CK233" s="37"/>
      <c r="CL233" s="37"/>
      <c r="CM233" s="37"/>
      <c r="CN233" s="37"/>
      <c r="CO233" s="37"/>
      <c r="CP233" s="37"/>
      <c r="CQ233" s="37"/>
      <c r="CR233" s="37"/>
      <c r="CS233" s="37"/>
      <c r="CT233" s="37"/>
      <c r="CU233" s="37"/>
      <c r="CV233" s="37"/>
      <c r="CW233" s="37"/>
      <c r="CX233" s="37"/>
      <c r="CY233" s="37"/>
      <c r="CZ233" s="37"/>
      <c r="DA233" s="37"/>
      <c r="DB233" s="37"/>
      <c r="DC233" s="37"/>
      <c r="DD233" s="37"/>
      <c r="DE233" s="37"/>
      <c r="DF233" s="37"/>
      <c r="DG233" s="37"/>
      <c r="DH233" s="37"/>
      <c r="DI233" s="37"/>
      <c r="DJ233" s="37"/>
      <c r="DK233" s="37"/>
      <c r="DL233" s="37"/>
      <c r="DM233" s="37"/>
      <c r="DN233" s="37"/>
      <c r="DO233" s="37"/>
      <c r="DP233" s="37"/>
      <c r="DQ233" s="37"/>
      <c r="DR233" s="37"/>
      <c r="DS233" s="37"/>
      <c r="DT233" s="37"/>
      <c r="DU233" s="37"/>
      <c r="DV233" s="37"/>
      <c r="DW233" s="37"/>
      <c r="DX233" s="37"/>
      <c r="DY233" s="37"/>
      <c r="DZ233" s="37"/>
      <c r="EA233" s="37"/>
      <c r="EB233" s="37"/>
      <c r="EC233" s="37"/>
      <c r="ED233" s="37"/>
      <c r="EE233" s="37"/>
      <c r="EF233" s="37"/>
      <c r="EG233" s="37"/>
      <c r="EH233" s="37"/>
      <c r="EI233" s="37"/>
      <c r="EJ233" s="37"/>
      <c r="EK233" s="37"/>
      <c r="EL233" s="37"/>
      <c r="EM233" s="37"/>
      <c r="EN233" s="37"/>
      <c r="EO233" s="37"/>
      <c r="EP233" s="37"/>
      <c r="EQ233" s="37"/>
      <c r="ER233" s="37"/>
      <c r="ES233" s="37"/>
      <c r="ET233" s="37"/>
      <c r="EU233" s="37"/>
      <c r="EV233" s="37"/>
      <c r="EW233" s="37"/>
      <c r="EX233" s="37"/>
      <c r="EY233" s="37"/>
      <c r="EZ233" s="37"/>
      <c r="FA233" s="37"/>
      <c r="FB233" s="37"/>
      <c r="FC233" s="37"/>
      <c r="FD233" s="37"/>
      <c r="FE233" s="37"/>
      <c r="FF233" s="37"/>
      <c r="FG233" s="37"/>
      <c r="FH233" s="37"/>
      <c r="FI233" s="37"/>
      <c r="FJ233" s="37"/>
      <c r="FK233" s="37"/>
      <c r="FL233" s="37"/>
      <c r="FM233" s="37"/>
      <c r="FN233" s="37"/>
      <c r="FO233" s="37"/>
      <c r="FP233" s="37"/>
      <c r="FQ233" s="37"/>
      <c r="FR233" s="37"/>
      <c r="FS233" s="37"/>
    </row>
    <row r="234" spans="1:175" s="7" customFormat="1" ht="220.5" hidden="1">
      <c r="A234" s="24" t="s">
        <v>831</v>
      </c>
      <c r="B234" s="12" t="s">
        <v>238</v>
      </c>
      <c r="C234" s="12" t="s">
        <v>245</v>
      </c>
      <c r="D234" s="13" t="s">
        <v>832</v>
      </c>
      <c r="E234" s="10"/>
      <c r="F234" s="103">
        <f>SUM(F235)</f>
        <v>2.0202</v>
      </c>
      <c r="G234" s="103">
        <f>SUM(G235)</f>
        <v>0</v>
      </c>
      <c r="H234" s="103"/>
      <c r="I234" s="216" t="e">
        <f t="shared" si="4"/>
        <v>#DIV/0!</v>
      </c>
      <c r="J234" s="210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  <c r="BZ234" s="37"/>
      <c r="CA234" s="37"/>
      <c r="CB234" s="37"/>
      <c r="CC234" s="37"/>
      <c r="CD234" s="37"/>
      <c r="CE234" s="37"/>
      <c r="CF234" s="37"/>
      <c r="CG234" s="37"/>
      <c r="CH234" s="37"/>
      <c r="CI234" s="37"/>
      <c r="CJ234" s="37"/>
      <c r="CK234" s="37"/>
      <c r="CL234" s="37"/>
      <c r="CM234" s="37"/>
      <c r="CN234" s="37"/>
      <c r="CO234" s="37"/>
      <c r="CP234" s="37"/>
      <c r="CQ234" s="37"/>
      <c r="CR234" s="37"/>
      <c r="CS234" s="37"/>
      <c r="CT234" s="37"/>
      <c r="CU234" s="37"/>
      <c r="CV234" s="37"/>
      <c r="CW234" s="37"/>
      <c r="CX234" s="37"/>
      <c r="CY234" s="37"/>
      <c r="CZ234" s="37"/>
      <c r="DA234" s="37"/>
      <c r="DB234" s="37"/>
      <c r="DC234" s="37"/>
      <c r="DD234" s="37"/>
      <c r="DE234" s="37"/>
      <c r="DF234" s="37"/>
      <c r="DG234" s="37"/>
      <c r="DH234" s="37"/>
      <c r="DI234" s="37"/>
      <c r="DJ234" s="37"/>
      <c r="DK234" s="37"/>
      <c r="DL234" s="37"/>
      <c r="DM234" s="37"/>
      <c r="DN234" s="37"/>
      <c r="DO234" s="37"/>
      <c r="DP234" s="37"/>
      <c r="DQ234" s="37"/>
      <c r="DR234" s="37"/>
      <c r="DS234" s="37"/>
      <c r="DT234" s="37"/>
      <c r="DU234" s="37"/>
      <c r="DV234" s="37"/>
      <c r="DW234" s="37"/>
      <c r="DX234" s="37"/>
      <c r="DY234" s="37"/>
      <c r="DZ234" s="37"/>
      <c r="EA234" s="37"/>
      <c r="EB234" s="37"/>
      <c r="EC234" s="37"/>
      <c r="ED234" s="37"/>
      <c r="EE234" s="37"/>
      <c r="EF234" s="37"/>
      <c r="EG234" s="37"/>
      <c r="EH234" s="37"/>
      <c r="EI234" s="37"/>
      <c r="EJ234" s="37"/>
      <c r="EK234" s="37"/>
      <c r="EL234" s="37"/>
      <c r="EM234" s="37"/>
      <c r="EN234" s="37"/>
      <c r="EO234" s="37"/>
      <c r="EP234" s="37"/>
      <c r="EQ234" s="37"/>
      <c r="ER234" s="37"/>
      <c r="ES234" s="37"/>
      <c r="ET234" s="37"/>
      <c r="EU234" s="37"/>
      <c r="EV234" s="37"/>
      <c r="EW234" s="37"/>
      <c r="EX234" s="37"/>
      <c r="EY234" s="37"/>
      <c r="EZ234" s="37"/>
      <c r="FA234" s="37"/>
      <c r="FB234" s="37"/>
      <c r="FC234" s="37"/>
      <c r="FD234" s="37"/>
      <c r="FE234" s="37"/>
      <c r="FF234" s="37"/>
      <c r="FG234" s="37"/>
      <c r="FH234" s="37"/>
      <c r="FI234" s="37"/>
      <c r="FJ234" s="37"/>
      <c r="FK234" s="37"/>
      <c r="FL234" s="37"/>
      <c r="FM234" s="37"/>
      <c r="FN234" s="37"/>
      <c r="FO234" s="37"/>
      <c r="FP234" s="37"/>
      <c r="FQ234" s="37"/>
      <c r="FR234" s="37"/>
      <c r="FS234" s="37"/>
    </row>
    <row r="235" spans="1:175" s="7" customFormat="1" ht="31.5" hidden="1">
      <c r="A235" s="23" t="s">
        <v>147</v>
      </c>
      <c r="B235" s="12" t="s">
        <v>238</v>
      </c>
      <c r="C235" s="12" t="s">
        <v>245</v>
      </c>
      <c r="D235" s="13" t="s">
        <v>832</v>
      </c>
      <c r="E235" s="10" t="s">
        <v>491</v>
      </c>
      <c r="F235" s="103">
        <f>SUM('3'!G189)</f>
        <v>2.0202</v>
      </c>
      <c r="G235" s="103">
        <f>SUM('3'!H189)</f>
        <v>0</v>
      </c>
      <c r="H235" s="103"/>
      <c r="I235" s="216" t="e">
        <f t="shared" si="4"/>
        <v>#DIV/0!</v>
      </c>
      <c r="J235" s="210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  <c r="BK235" s="37"/>
      <c r="BL235" s="37"/>
      <c r="BM235" s="37"/>
      <c r="BN235" s="37"/>
      <c r="BO235" s="37"/>
      <c r="BP235" s="37"/>
      <c r="BQ235" s="37"/>
      <c r="BR235" s="37"/>
      <c r="BS235" s="37"/>
      <c r="BT235" s="37"/>
      <c r="BU235" s="37"/>
      <c r="BV235" s="37"/>
      <c r="BW235" s="37"/>
      <c r="BX235" s="37"/>
      <c r="BY235" s="37"/>
      <c r="BZ235" s="37"/>
      <c r="CA235" s="37"/>
      <c r="CB235" s="37"/>
      <c r="CC235" s="37"/>
      <c r="CD235" s="37"/>
      <c r="CE235" s="37"/>
      <c r="CF235" s="37"/>
      <c r="CG235" s="37"/>
      <c r="CH235" s="37"/>
      <c r="CI235" s="37"/>
      <c r="CJ235" s="37"/>
      <c r="CK235" s="37"/>
      <c r="CL235" s="37"/>
      <c r="CM235" s="37"/>
      <c r="CN235" s="37"/>
      <c r="CO235" s="37"/>
      <c r="CP235" s="37"/>
      <c r="CQ235" s="37"/>
      <c r="CR235" s="37"/>
      <c r="CS235" s="37"/>
      <c r="CT235" s="37"/>
      <c r="CU235" s="37"/>
      <c r="CV235" s="37"/>
      <c r="CW235" s="37"/>
      <c r="CX235" s="37"/>
      <c r="CY235" s="37"/>
      <c r="CZ235" s="37"/>
      <c r="DA235" s="37"/>
      <c r="DB235" s="37"/>
      <c r="DC235" s="37"/>
      <c r="DD235" s="37"/>
      <c r="DE235" s="37"/>
      <c r="DF235" s="37"/>
      <c r="DG235" s="37"/>
      <c r="DH235" s="37"/>
      <c r="DI235" s="37"/>
      <c r="DJ235" s="37"/>
      <c r="DK235" s="37"/>
      <c r="DL235" s="37"/>
      <c r="DM235" s="37"/>
      <c r="DN235" s="37"/>
      <c r="DO235" s="37"/>
      <c r="DP235" s="37"/>
      <c r="DQ235" s="37"/>
      <c r="DR235" s="37"/>
      <c r="DS235" s="37"/>
      <c r="DT235" s="37"/>
      <c r="DU235" s="37"/>
      <c r="DV235" s="37"/>
      <c r="DW235" s="37"/>
      <c r="DX235" s="37"/>
      <c r="DY235" s="37"/>
      <c r="DZ235" s="37"/>
      <c r="EA235" s="37"/>
      <c r="EB235" s="37"/>
      <c r="EC235" s="37"/>
      <c r="ED235" s="37"/>
      <c r="EE235" s="37"/>
      <c r="EF235" s="37"/>
      <c r="EG235" s="37"/>
      <c r="EH235" s="37"/>
      <c r="EI235" s="37"/>
      <c r="EJ235" s="37"/>
      <c r="EK235" s="37"/>
      <c r="EL235" s="37"/>
      <c r="EM235" s="37"/>
      <c r="EN235" s="37"/>
      <c r="EO235" s="37"/>
      <c r="EP235" s="37"/>
      <c r="EQ235" s="37"/>
      <c r="ER235" s="37"/>
      <c r="ES235" s="37"/>
      <c r="ET235" s="37"/>
      <c r="EU235" s="37"/>
      <c r="EV235" s="37"/>
      <c r="EW235" s="37"/>
      <c r="EX235" s="37"/>
      <c r="EY235" s="37"/>
      <c r="EZ235" s="37"/>
      <c r="FA235" s="37"/>
      <c r="FB235" s="37"/>
      <c r="FC235" s="37"/>
      <c r="FD235" s="37"/>
      <c r="FE235" s="37"/>
      <c r="FF235" s="37"/>
      <c r="FG235" s="37"/>
      <c r="FH235" s="37"/>
      <c r="FI235" s="37"/>
      <c r="FJ235" s="37"/>
      <c r="FK235" s="37"/>
      <c r="FL235" s="37"/>
      <c r="FM235" s="37"/>
      <c r="FN235" s="37"/>
      <c r="FO235" s="37"/>
      <c r="FP235" s="37"/>
      <c r="FQ235" s="37"/>
      <c r="FR235" s="37"/>
      <c r="FS235" s="37"/>
    </row>
    <row r="236" spans="1:175" s="7" customFormat="1" ht="47.25" hidden="1">
      <c r="A236" s="24" t="s">
        <v>103</v>
      </c>
      <c r="B236" s="12" t="s">
        <v>238</v>
      </c>
      <c r="C236" s="12" t="s">
        <v>245</v>
      </c>
      <c r="D236" s="12" t="s">
        <v>102</v>
      </c>
      <c r="E236" s="12"/>
      <c r="F236" s="103">
        <f>SUM(F237)</f>
        <v>0</v>
      </c>
      <c r="G236" s="103">
        <f>SUM(G237)</f>
        <v>0</v>
      </c>
      <c r="H236" s="103"/>
      <c r="I236" s="216" t="e">
        <f t="shared" si="4"/>
        <v>#DIV/0!</v>
      </c>
      <c r="J236" s="210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  <c r="BI236" s="37"/>
      <c r="BJ236" s="37"/>
      <c r="BK236" s="37"/>
      <c r="BL236" s="37"/>
      <c r="BM236" s="37"/>
      <c r="BN236" s="37"/>
      <c r="BO236" s="37"/>
      <c r="BP236" s="37"/>
      <c r="BQ236" s="37"/>
      <c r="BR236" s="37"/>
      <c r="BS236" s="37"/>
      <c r="BT236" s="37"/>
      <c r="BU236" s="37"/>
      <c r="BV236" s="37"/>
      <c r="BW236" s="37"/>
      <c r="BX236" s="37"/>
      <c r="BY236" s="37"/>
      <c r="BZ236" s="37"/>
      <c r="CA236" s="37"/>
      <c r="CB236" s="37"/>
      <c r="CC236" s="37"/>
      <c r="CD236" s="37"/>
      <c r="CE236" s="37"/>
      <c r="CF236" s="37"/>
      <c r="CG236" s="37"/>
      <c r="CH236" s="37"/>
      <c r="CI236" s="37"/>
      <c r="CJ236" s="37"/>
      <c r="CK236" s="37"/>
      <c r="CL236" s="37"/>
      <c r="CM236" s="37"/>
      <c r="CN236" s="37"/>
      <c r="CO236" s="37"/>
      <c r="CP236" s="37"/>
      <c r="CQ236" s="37"/>
      <c r="CR236" s="37"/>
      <c r="CS236" s="37"/>
      <c r="CT236" s="37"/>
      <c r="CU236" s="37"/>
      <c r="CV236" s="37"/>
      <c r="CW236" s="37"/>
      <c r="CX236" s="37"/>
      <c r="CY236" s="37"/>
      <c r="CZ236" s="37"/>
      <c r="DA236" s="37"/>
      <c r="DB236" s="37"/>
      <c r="DC236" s="37"/>
      <c r="DD236" s="37"/>
      <c r="DE236" s="37"/>
      <c r="DF236" s="37"/>
      <c r="DG236" s="37"/>
      <c r="DH236" s="37"/>
      <c r="DI236" s="37"/>
      <c r="DJ236" s="37"/>
      <c r="DK236" s="37"/>
      <c r="DL236" s="37"/>
      <c r="DM236" s="37"/>
      <c r="DN236" s="37"/>
      <c r="DO236" s="37"/>
      <c r="DP236" s="37"/>
      <c r="DQ236" s="37"/>
      <c r="DR236" s="37"/>
      <c r="DS236" s="37"/>
      <c r="DT236" s="37"/>
      <c r="DU236" s="37"/>
      <c r="DV236" s="37"/>
      <c r="DW236" s="37"/>
      <c r="DX236" s="37"/>
      <c r="DY236" s="37"/>
      <c r="DZ236" s="37"/>
      <c r="EA236" s="37"/>
      <c r="EB236" s="37"/>
      <c r="EC236" s="37"/>
      <c r="ED236" s="37"/>
      <c r="EE236" s="37"/>
      <c r="EF236" s="37"/>
      <c r="EG236" s="37"/>
      <c r="EH236" s="37"/>
      <c r="EI236" s="37"/>
      <c r="EJ236" s="37"/>
      <c r="EK236" s="37"/>
      <c r="EL236" s="37"/>
      <c r="EM236" s="37"/>
      <c r="EN236" s="37"/>
      <c r="EO236" s="37"/>
      <c r="EP236" s="37"/>
      <c r="EQ236" s="37"/>
      <c r="ER236" s="37"/>
      <c r="ES236" s="37"/>
      <c r="ET236" s="37"/>
      <c r="EU236" s="37"/>
      <c r="EV236" s="37"/>
      <c r="EW236" s="37"/>
      <c r="EX236" s="37"/>
      <c r="EY236" s="37"/>
      <c r="EZ236" s="37"/>
      <c r="FA236" s="37"/>
      <c r="FB236" s="37"/>
      <c r="FC236" s="37"/>
      <c r="FD236" s="37"/>
      <c r="FE236" s="37"/>
      <c r="FF236" s="37"/>
      <c r="FG236" s="37"/>
      <c r="FH236" s="37"/>
      <c r="FI236" s="37"/>
      <c r="FJ236" s="37"/>
      <c r="FK236" s="37"/>
      <c r="FL236" s="37"/>
      <c r="FM236" s="37"/>
      <c r="FN236" s="37"/>
      <c r="FO236" s="37"/>
      <c r="FP236" s="37"/>
      <c r="FQ236" s="37"/>
      <c r="FR236" s="37"/>
      <c r="FS236" s="37"/>
    </row>
    <row r="237" spans="1:175" s="7" customFormat="1" ht="31.5" hidden="1">
      <c r="A237" s="24" t="s">
        <v>213</v>
      </c>
      <c r="B237" s="12" t="s">
        <v>238</v>
      </c>
      <c r="C237" s="12" t="s">
        <v>245</v>
      </c>
      <c r="D237" s="12" t="s">
        <v>102</v>
      </c>
      <c r="E237" s="12" t="s">
        <v>229</v>
      </c>
      <c r="F237" s="103"/>
      <c r="G237" s="103"/>
      <c r="H237" s="103"/>
      <c r="I237" s="216" t="e">
        <f t="shared" si="4"/>
        <v>#DIV/0!</v>
      </c>
      <c r="J237" s="210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  <c r="BH237" s="37"/>
      <c r="BI237" s="37"/>
      <c r="BJ237" s="37"/>
      <c r="BK237" s="37"/>
      <c r="BL237" s="37"/>
      <c r="BM237" s="37"/>
      <c r="BN237" s="37"/>
      <c r="BO237" s="37"/>
      <c r="BP237" s="37"/>
      <c r="BQ237" s="37"/>
      <c r="BR237" s="37"/>
      <c r="BS237" s="37"/>
      <c r="BT237" s="37"/>
      <c r="BU237" s="37"/>
      <c r="BV237" s="37"/>
      <c r="BW237" s="37"/>
      <c r="BX237" s="37"/>
      <c r="BY237" s="37"/>
      <c r="BZ237" s="37"/>
      <c r="CA237" s="37"/>
      <c r="CB237" s="37"/>
      <c r="CC237" s="37"/>
      <c r="CD237" s="37"/>
      <c r="CE237" s="37"/>
      <c r="CF237" s="37"/>
      <c r="CG237" s="37"/>
      <c r="CH237" s="37"/>
      <c r="CI237" s="37"/>
      <c r="CJ237" s="37"/>
      <c r="CK237" s="37"/>
      <c r="CL237" s="37"/>
      <c r="CM237" s="37"/>
      <c r="CN237" s="37"/>
      <c r="CO237" s="37"/>
      <c r="CP237" s="37"/>
      <c r="CQ237" s="37"/>
      <c r="CR237" s="37"/>
      <c r="CS237" s="37"/>
      <c r="CT237" s="37"/>
      <c r="CU237" s="37"/>
      <c r="CV237" s="37"/>
      <c r="CW237" s="37"/>
      <c r="CX237" s="37"/>
      <c r="CY237" s="37"/>
      <c r="CZ237" s="37"/>
      <c r="DA237" s="37"/>
      <c r="DB237" s="37"/>
      <c r="DC237" s="37"/>
      <c r="DD237" s="37"/>
      <c r="DE237" s="37"/>
      <c r="DF237" s="37"/>
      <c r="DG237" s="37"/>
      <c r="DH237" s="37"/>
      <c r="DI237" s="37"/>
      <c r="DJ237" s="37"/>
      <c r="DK237" s="37"/>
      <c r="DL237" s="37"/>
      <c r="DM237" s="37"/>
      <c r="DN237" s="37"/>
      <c r="DO237" s="37"/>
      <c r="DP237" s="37"/>
      <c r="DQ237" s="37"/>
      <c r="DR237" s="37"/>
      <c r="DS237" s="37"/>
      <c r="DT237" s="37"/>
      <c r="DU237" s="37"/>
      <c r="DV237" s="37"/>
      <c r="DW237" s="37"/>
      <c r="DX237" s="37"/>
      <c r="DY237" s="37"/>
      <c r="DZ237" s="37"/>
      <c r="EA237" s="37"/>
      <c r="EB237" s="37"/>
      <c r="EC237" s="37"/>
      <c r="ED237" s="37"/>
      <c r="EE237" s="37"/>
      <c r="EF237" s="37"/>
      <c r="EG237" s="37"/>
      <c r="EH237" s="37"/>
      <c r="EI237" s="37"/>
      <c r="EJ237" s="37"/>
      <c r="EK237" s="37"/>
      <c r="EL237" s="37"/>
      <c r="EM237" s="37"/>
      <c r="EN237" s="37"/>
      <c r="EO237" s="37"/>
      <c r="EP237" s="37"/>
      <c r="EQ237" s="37"/>
      <c r="ER237" s="37"/>
      <c r="ES237" s="37"/>
      <c r="ET237" s="37"/>
      <c r="EU237" s="37"/>
      <c r="EV237" s="37"/>
      <c r="EW237" s="37"/>
      <c r="EX237" s="37"/>
      <c r="EY237" s="37"/>
      <c r="EZ237" s="37"/>
      <c r="FA237" s="37"/>
      <c r="FB237" s="37"/>
      <c r="FC237" s="37"/>
      <c r="FD237" s="37"/>
      <c r="FE237" s="37"/>
      <c r="FF237" s="37"/>
      <c r="FG237" s="37"/>
      <c r="FH237" s="37"/>
      <c r="FI237" s="37"/>
      <c r="FJ237" s="37"/>
      <c r="FK237" s="37"/>
      <c r="FL237" s="37"/>
      <c r="FM237" s="37"/>
      <c r="FN237" s="37"/>
      <c r="FO237" s="37"/>
      <c r="FP237" s="37"/>
      <c r="FQ237" s="37"/>
      <c r="FR237" s="37"/>
      <c r="FS237" s="37"/>
    </row>
    <row r="238" spans="1:175" s="7" customFormat="1" ht="173.25" hidden="1">
      <c r="A238" s="24" t="s">
        <v>631</v>
      </c>
      <c r="B238" s="12" t="s">
        <v>238</v>
      </c>
      <c r="C238" s="12" t="s">
        <v>245</v>
      </c>
      <c r="D238" s="13" t="s">
        <v>185</v>
      </c>
      <c r="E238" s="13"/>
      <c r="F238" s="103">
        <f>SUM(F239:F239)</f>
        <v>0</v>
      </c>
      <c r="G238" s="103">
        <f>SUM(G239:G239)</f>
        <v>0</v>
      </c>
      <c r="H238" s="103"/>
      <c r="I238" s="216" t="e">
        <f t="shared" si="4"/>
        <v>#DIV/0!</v>
      </c>
      <c r="J238" s="210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  <c r="BI238" s="37"/>
      <c r="BJ238" s="37"/>
      <c r="BK238" s="37"/>
      <c r="BL238" s="37"/>
      <c r="BM238" s="37"/>
      <c r="BN238" s="37"/>
      <c r="BO238" s="37"/>
      <c r="BP238" s="37"/>
      <c r="BQ238" s="37"/>
      <c r="BR238" s="37"/>
      <c r="BS238" s="37"/>
      <c r="BT238" s="37"/>
      <c r="BU238" s="37"/>
      <c r="BV238" s="37"/>
      <c r="BW238" s="37"/>
      <c r="BX238" s="37"/>
      <c r="BY238" s="37"/>
      <c r="BZ238" s="37"/>
      <c r="CA238" s="37"/>
      <c r="CB238" s="37"/>
      <c r="CC238" s="37"/>
      <c r="CD238" s="37"/>
      <c r="CE238" s="37"/>
      <c r="CF238" s="37"/>
      <c r="CG238" s="37"/>
      <c r="CH238" s="37"/>
      <c r="CI238" s="37"/>
      <c r="CJ238" s="37"/>
      <c r="CK238" s="37"/>
      <c r="CL238" s="37"/>
      <c r="CM238" s="37"/>
      <c r="CN238" s="37"/>
      <c r="CO238" s="37"/>
      <c r="CP238" s="37"/>
      <c r="CQ238" s="37"/>
      <c r="CR238" s="37"/>
      <c r="CS238" s="37"/>
      <c r="CT238" s="37"/>
      <c r="CU238" s="37"/>
      <c r="CV238" s="37"/>
      <c r="CW238" s="37"/>
      <c r="CX238" s="37"/>
      <c r="CY238" s="37"/>
      <c r="CZ238" s="37"/>
      <c r="DA238" s="37"/>
      <c r="DB238" s="37"/>
      <c r="DC238" s="37"/>
      <c r="DD238" s="37"/>
      <c r="DE238" s="37"/>
      <c r="DF238" s="37"/>
      <c r="DG238" s="37"/>
      <c r="DH238" s="37"/>
      <c r="DI238" s="37"/>
      <c r="DJ238" s="37"/>
      <c r="DK238" s="37"/>
      <c r="DL238" s="37"/>
      <c r="DM238" s="37"/>
      <c r="DN238" s="37"/>
      <c r="DO238" s="37"/>
      <c r="DP238" s="37"/>
      <c r="DQ238" s="37"/>
      <c r="DR238" s="37"/>
      <c r="DS238" s="37"/>
      <c r="DT238" s="37"/>
      <c r="DU238" s="37"/>
      <c r="DV238" s="37"/>
      <c r="DW238" s="37"/>
      <c r="DX238" s="37"/>
      <c r="DY238" s="37"/>
      <c r="DZ238" s="37"/>
      <c r="EA238" s="37"/>
      <c r="EB238" s="37"/>
      <c r="EC238" s="37"/>
      <c r="ED238" s="37"/>
      <c r="EE238" s="37"/>
      <c r="EF238" s="37"/>
      <c r="EG238" s="37"/>
      <c r="EH238" s="37"/>
      <c r="EI238" s="37"/>
      <c r="EJ238" s="37"/>
      <c r="EK238" s="37"/>
      <c r="EL238" s="37"/>
      <c r="EM238" s="37"/>
      <c r="EN238" s="37"/>
      <c r="EO238" s="37"/>
      <c r="EP238" s="37"/>
      <c r="EQ238" s="37"/>
      <c r="ER238" s="37"/>
      <c r="ES238" s="37"/>
      <c r="ET238" s="37"/>
      <c r="EU238" s="37"/>
      <c r="EV238" s="37"/>
      <c r="EW238" s="37"/>
      <c r="EX238" s="37"/>
      <c r="EY238" s="37"/>
      <c r="EZ238" s="37"/>
      <c r="FA238" s="37"/>
      <c r="FB238" s="37"/>
      <c r="FC238" s="37"/>
      <c r="FD238" s="37"/>
      <c r="FE238" s="37"/>
      <c r="FF238" s="37"/>
      <c r="FG238" s="37"/>
      <c r="FH238" s="37"/>
      <c r="FI238" s="37"/>
      <c r="FJ238" s="37"/>
      <c r="FK238" s="37"/>
      <c r="FL238" s="37"/>
      <c r="FM238" s="37"/>
      <c r="FN238" s="37"/>
      <c r="FO238" s="37"/>
      <c r="FP238" s="37"/>
      <c r="FQ238" s="37"/>
      <c r="FR238" s="37"/>
      <c r="FS238" s="37"/>
    </row>
    <row r="239" spans="1:175" s="7" customFormat="1" hidden="1">
      <c r="A239" s="24" t="s">
        <v>492</v>
      </c>
      <c r="B239" s="12" t="s">
        <v>238</v>
      </c>
      <c r="C239" s="12" t="s">
        <v>245</v>
      </c>
      <c r="D239" s="13" t="s">
        <v>185</v>
      </c>
      <c r="E239" s="13" t="s">
        <v>384</v>
      </c>
      <c r="F239" s="103">
        <f>SUM('3'!G195)</f>
        <v>0</v>
      </c>
      <c r="G239" s="103">
        <f>SUM('3'!H195)</f>
        <v>0</v>
      </c>
      <c r="H239" s="103"/>
      <c r="I239" s="216" t="e">
        <f t="shared" si="4"/>
        <v>#DIV/0!</v>
      </c>
      <c r="J239" s="210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  <c r="BG239" s="37"/>
      <c r="BH239" s="37"/>
      <c r="BI239" s="37"/>
      <c r="BJ239" s="37"/>
      <c r="BK239" s="37"/>
      <c r="BL239" s="37"/>
      <c r="BM239" s="37"/>
      <c r="BN239" s="37"/>
      <c r="BO239" s="37"/>
      <c r="BP239" s="37"/>
      <c r="BQ239" s="37"/>
      <c r="BR239" s="37"/>
      <c r="BS239" s="37"/>
      <c r="BT239" s="37"/>
      <c r="BU239" s="37"/>
      <c r="BV239" s="37"/>
      <c r="BW239" s="37"/>
      <c r="BX239" s="37"/>
      <c r="BY239" s="37"/>
      <c r="BZ239" s="37"/>
      <c r="CA239" s="37"/>
      <c r="CB239" s="37"/>
      <c r="CC239" s="37"/>
      <c r="CD239" s="37"/>
      <c r="CE239" s="37"/>
      <c r="CF239" s="37"/>
      <c r="CG239" s="37"/>
      <c r="CH239" s="37"/>
      <c r="CI239" s="37"/>
      <c r="CJ239" s="37"/>
      <c r="CK239" s="37"/>
      <c r="CL239" s="37"/>
      <c r="CM239" s="37"/>
      <c r="CN239" s="37"/>
      <c r="CO239" s="37"/>
      <c r="CP239" s="37"/>
      <c r="CQ239" s="37"/>
      <c r="CR239" s="37"/>
      <c r="CS239" s="37"/>
      <c r="CT239" s="37"/>
      <c r="CU239" s="37"/>
      <c r="CV239" s="37"/>
      <c r="CW239" s="37"/>
      <c r="CX239" s="37"/>
      <c r="CY239" s="37"/>
      <c r="CZ239" s="37"/>
      <c r="DA239" s="37"/>
      <c r="DB239" s="37"/>
      <c r="DC239" s="37"/>
      <c r="DD239" s="37"/>
      <c r="DE239" s="37"/>
      <c r="DF239" s="37"/>
      <c r="DG239" s="37"/>
      <c r="DH239" s="37"/>
      <c r="DI239" s="37"/>
      <c r="DJ239" s="37"/>
      <c r="DK239" s="37"/>
      <c r="DL239" s="37"/>
      <c r="DM239" s="37"/>
      <c r="DN239" s="37"/>
      <c r="DO239" s="37"/>
      <c r="DP239" s="37"/>
      <c r="DQ239" s="37"/>
      <c r="DR239" s="37"/>
      <c r="DS239" s="37"/>
      <c r="DT239" s="37"/>
      <c r="DU239" s="37"/>
      <c r="DV239" s="37"/>
      <c r="DW239" s="37"/>
      <c r="DX239" s="37"/>
      <c r="DY239" s="37"/>
      <c r="DZ239" s="37"/>
      <c r="EA239" s="37"/>
      <c r="EB239" s="37"/>
      <c r="EC239" s="37"/>
      <c r="ED239" s="37"/>
      <c r="EE239" s="37"/>
      <c r="EF239" s="37"/>
      <c r="EG239" s="37"/>
      <c r="EH239" s="37"/>
      <c r="EI239" s="37"/>
      <c r="EJ239" s="37"/>
      <c r="EK239" s="37"/>
      <c r="EL239" s="37"/>
      <c r="EM239" s="37"/>
      <c r="EN239" s="37"/>
      <c r="EO239" s="37"/>
      <c r="EP239" s="37"/>
      <c r="EQ239" s="37"/>
      <c r="ER239" s="37"/>
      <c r="ES239" s="37"/>
      <c r="ET239" s="37"/>
      <c r="EU239" s="37"/>
      <c r="EV239" s="37"/>
      <c r="EW239" s="37"/>
      <c r="EX239" s="37"/>
      <c r="EY239" s="37"/>
      <c r="EZ239" s="37"/>
      <c r="FA239" s="37"/>
      <c r="FB239" s="37"/>
      <c r="FC239" s="37"/>
      <c r="FD239" s="37"/>
      <c r="FE239" s="37"/>
      <c r="FF239" s="37"/>
      <c r="FG239" s="37"/>
      <c r="FH239" s="37"/>
      <c r="FI239" s="37"/>
      <c r="FJ239" s="37"/>
      <c r="FK239" s="37"/>
      <c r="FL239" s="37"/>
      <c r="FM239" s="37"/>
      <c r="FN239" s="37"/>
      <c r="FO239" s="37"/>
      <c r="FP239" s="37"/>
      <c r="FQ239" s="37"/>
      <c r="FR239" s="37"/>
      <c r="FS239" s="37"/>
    </row>
    <row r="240" spans="1:175" s="7" customFormat="1" ht="173.25" hidden="1">
      <c r="A240" s="73" t="s">
        <v>632</v>
      </c>
      <c r="B240" s="12" t="s">
        <v>238</v>
      </c>
      <c r="C240" s="12" t="s">
        <v>245</v>
      </c>
      <c r="D240" s="13" t="s">
        <v>511</v>
      </c>
      <c r="E240" s="13"/>
      <c r="F240" s="103">
        <f>SUM(F241)</f>
        <v>0</v>
      </c>
      <c r="G240" s="103">
        <f>SUM(G241)</f>
        <v>0</v>
      </c>
      <c r="H240" s="103"/>
      <c r="I240" s="216" t="e">
        <f t="shared" si="4"/>
        <v>#DIV/0!</v>
      </c>
      <c r="J240" s="210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37"/>
      <c r="BH240" s="37"/>
      <c r="BI240" s="37"/>
      <c r="BJ240" s="37"/>
      <c r="BK240" s="37"/>
      <c r="BL240" s="37"/>
      <c r="BM240" s="37"/>
      <c r="BN240" s="37"/>
      <c r="BO240" s="37"/>
      <c r="BP240" s="37"/>
      <c r="BQ240" s="37"/>
      <c r="BR240" s="37"/>
      <c r="BS240" s="37"/>
      <c r="BT240" s="37"/>
      <c r="BU240" s="37"/>
      <c r="BV240" s="37"/>
      <c r="BW240" s="37"/>
      <c r="BX240" s="37"/>
      <c r="BY240" s="37"/>
      <c r="BZ240" s="37"/>
      <c r="CA240" s="37"/>
      <c r="CB240" s="37"/>
      <c r="CC240" s="37"/>
      <c r="CD240" s="37"/>
      <c r="CE240" s="37"/>
      <c r="CF240" s="37"/>
      <c r="CG240" s="37"/>
      <c r="CH240" s="37"/>
      <c r="CI240" s="37"/>
      <c r="CJ240" s="37"/>
      <c r="CK240" s="37"/>
      <c r="CL240" s="37"/>
      <c r="CM240" s="37"/>
      <c r="CN240" s="37"/>
      <c r="CO240" s="37"/>
      <c r="CP240" s="37"/>
      <c r="CQ240" s="37"/>
      <c r="CR240" s="37"/>
      <c r="CS240" s="37"/>
      <c r="CT240" s="37"/>
      <c r="CU240" s="37"/>
      <c r="CV240" s="37"/>
      <c r="CW240" s="37"/>
      <c r="CX240" s="37"/>
      <c r="CY240" s="37"/>
      <c r="CZ240" s="37"/>
      <c r="DA240" s="37"/>
      <c r="DB240" s="37"/>
      <c r="DC240" s="37"/>
      <c r="DD240" s="37"/>
      <c r="DE240" s="37"/>
      <c r="DF240" s="37"/>
      <c r="DG240" s="37"/>
      <c r="DH240" s="37"/>
      <c r="DI240" s="37"/>
      <c r="DJ240" s="37"/>
      <c r="DK240" s="37"/>
      <c r="DL240" s="37"/>
      <c r="DM240" s="37"/>
      <c r="DN240" s="37"/>
      <c r="DO240" s="37"/>
      <c r="DP240" s="37"/>
      <c r="DQ240" s="37"/>
      <c r="DR240" s="37"/>
      <c r="DS240" s="37"/>
      <c r="DT240" s="37"/>
      <c r="DU240" s="37"/>
      <c r="DV240" s="37"/>
      <c r="DW240" s="37"/>
      <c r="DX240" s="37"/>
      <c r="DY240" s="37"/>
      <c r="DZ240" s="37"/>
      <c r="EA240" s="37"/>
      <c r="EB240" s="37"/>
      <c r="EC240" s="37"/>
      <c r="ED240" s="37"/>
      <c r="EE240" s="37"/>
      <c r="EF240" s="37"/>
      <c r="EG240" s="37"/>
      <c r="EH240" s="37"/>
      <c r="EI240" s="37"/>
      <c r="EJ240" s="37"/>
      <c r="EK240" s="37"/>
      <c r="EL240" s="37"/>
      <c r="EM240" s="37"/>
      <c r="EN240" s="37"/>
      <c r="EO240" s="37"/>
      <c r="EP240" s="37"/>
      <c r="EQ240" s="37"/>
      <c r="ER240" s="37"/>
      <c r="ES240" s="37"/>
      <c r="ET240" s="37"/>
      <c r="EU240" s="37"/>
      <c r="EV240" s="37"/>
      <c r="EW240" s="37"/>
      <c r="EX240" s="37"/>
      <c r="EY240" s="37"/>
      <c r="EZ240" s="37"/>
      <c r="FA240" s="37"/>
      <c r="FB240" s="37"/>
      <c r="FC240" s="37"/>
      <c r="FD240" s="37"/>
      <c r="FE240" s="37"/>
      <c r="FF240" s="37"/>
      <c r="FG240" s="37"/>
      <c r="FH240" s="37"/>
      <c r="FI240" s="37"/>
      <c r="FJ240" s="37"/>
      <c r="FK240" s="37"/>
      <c r="FL240" s="37"/>
      <c r="FM240" s="37"/>
      <c r="FN240" s="37"/>
      <c r="FO240" s="37"/>
      <c r="FP240" s="37"/>
      <c r="FQ240" s="37"/>
      <c r="FR240" s="37"/>
      <c r="FS240" s="37"/>
    </row>
    <row r="241" spans="1:175" s="7" customFormat="1" hidden="1">
      <c r="A241" s="73" t="s">
        <v>492</v>
      </c>
      <c r="B241" s="12" t="s">
        <v>238</v>
      </c>
      <c r="C241" s="12" t="s">
        <v>245</v>
      </c>
      <c r="D241" s="13" t="s">
        <v>511</v>
      </c>
      <c r="E241" s="13" t="s">
        <v>384</v>
      </c>
      <c r="F241" s="103">
        <f>SUM('3'!G197)</f>
        <v>0</v>
      </c>
      <c r="G241" s="103">
        <f>SUM('3'!H197)</f>
        <v>0</v>
      </c>
      <c r="H241" s="103"/>
      <c r="I241" s="216" t="e">
        <f t="shared" si="4"/>
        <v>#DIV/0!</v>
      </c>
      <c r="J241" s="210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  <c r="BL241" s="37"/>
      <c r="BM241" s="37"/>
      <c r="BN241" s="37"/>
      <c r="BO241" s="37"/>
      <c r="BP241" s="37"/>
      <c r="BQ241" s="37"/>
      <c r="BR241" s="37"/>
      <c r="BS241" s="37"/>
      <c r="BT241" s="37"/>
      <c r="BU241" s="37"/>
      <c r="BV241" s="37"/>
      <c r="BW241" s="37"/>
      <c r="BX241" s="37"/>
      <c r="BY241" s="37"/>
      <c r="BZ241" s="37"/>
      <c r="CA241" s="37"/>
      <c r="CB241" s="37"/>
      <c r="CC241" s="37"/>
      <c r="CD241" s="37"/>
      <c r="CE241" s="37"/>
      <c r="CF241" s="37"/>
      <c r="CG241" s="37"/>
      <c r="CH241" s="37"/>
      <c r="CI241" s="37"/>
      <c r="CJ241" s="37"/>
      <c r="CK241" s="37"/>
      <c r="CL241" s="37"/>
      <c r="CM241" s="37"/>
      <c r="CN241" s="37"/>
      <c r="CO241" s="37"/>
      <c r="CP241" s="37"/>
      <c r="CQ241" s="37"/>
      <c r="CR241" s="37"/>
      <c r="CS241" s="37"/>
      <c r="CT241" s="37"/>
      <c r="CU241" s="37"/>
      <c r="CV241" s="37"/>
      <c r="CW241" s="37"/>
      <c r="CX241" s="37"/>
      <c r="CY241" s="37"/>
      <c r="CZ241" s="37"/>
      <c r="DA241" s="37"/>
      <c r="DB241" s="37"/>
      <c r="DC241" s="37"/>
      <c r="DD241" s="37"/>
      <c r="DE241" s="37"/>
      <c r="DF241" s="37"/>
      <c r="DG241" s="37"/>
      <c r="DH241" s="37"/>
      <c r="DI241" s="37"/>
      <c r="DJ241" s="37"/>
      <c r="DK241" s="37"/>
      <c r="DL241" s="37"/>
      <c r="DM241" s="37"/>
      <c r="DN241" s="37"/>
      <c r="DO241" s="37"/>
      <c r="DP241" s="37"/>
      <c r="DQ241" s="37"/>
      <c r="DR241" s="37"/>
      <c r="DS241" s="37"/>
      <c r="DT241" s="37"/>
      <c r="DU241" s="37"/>
      <c r="DV241" s="37"/>
      <c r="DW241" s="37"/>
      <c r="DX241" s="37"/>
      <c r="DY241" s="37"/>
      <c r="DZ241" s="37"/>
      <c r="EA241" s="37"/>
      <c r="EB241" s="37"/>
      <c r="EC241" s="37"/>
      <c r="ED241" s="37"/>
      <c r="EE241" s="37"/>
      <c r="EF241" s="37"/>
      <c r="EG241" s="37"/>
      <c r="EH241" s="37"/>
      <c r="EI241" s="37"/>
      <c r="EJ241" s="37"/>
      <c r="EK241" s="37"/>
      <c r="EL241" s="37"/>
      <c r="EM241" s="37"/>
      <c r="EN241" s="37"/>
      <c r="EO241" s="37"/>
      <c r="EP241" s="37"/>
      <c r="EQ241" s="37"/>
      <c r="ER241" s="37"/>
      <c r="ES241" s="37"/>
      <c r="ET241" s="37"/>
      <c r="EU241" s="37"/>
      <c r="EV241" s="37"/>
      <c r="EW241" s="37"/>
      <c r="EX241" s="37"/>
      <c r="EY241" s="37"/>
      <c r="EZ241" s="37"/>
      <c r="FA241" s="37"/>
      <c r="FB241" s="37"/>
      <c r="FC241" s="37"/>
      <c r="FD241" s="37"/>
      <c r="FE241" s="37"/>
      <c r="FF241" s="37"/>
      <c r="FG241" s="37"/>
      <c r="FH241" s="37"/>
      <c r="FI241" s="37"/>
      <c r="FJ241" s="37"/>
      <c r="FK241" s="37"/>
      <c r="FL241" s="37"/>
      <c r="FM241" s="37"/>
      <c r="FN241" s="37"/>
      <c r="FO241" s="37"/>
      <c r="FP241" s="37"/>
      <c r="FQ241" s="37"/>
      <c r="FR241" s="37"/>
      <c r="FS241" s="37"/>
    </row>
    <row r="242" spans="1:175" s="7" customFormat="1" ht="141.75" hidden="1">
      <c r="A242" s="73" t="s">
        <v>786</v>
      </c>
      <c r="B242" s="12" t="s">
        <v>238</v>
      </c>
      <c r="C242" s="12" t="s">
        <v>245</v>
      </c>
      <c r="D242" s="13" t="s">
        <v>787</v>
      </c>
      <c r="E242" s="13"/>
      <c r="F242" s="103">
        <f>SUM(F243)</f>
        <v>0</v>
      </c>
      <c r="G242" s="103">
        <f>SUM(G243)</f>
        <v>0</v>
      </c>
      <c r="H242" s="103"/>
      <c r="I242" s="216" t="e">
        <f t="shared" si="4"/>
        <v>#DIV/0!</v>
      </c>
      <c r="J242" s="210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  <c r="BL242" s="37"/>
      <c r="BM242" s="37"/>
      <c r="BN242" s="37"/>
      <c r="BO242" s="37"/>
      <c r="BP242" s="37"/>
      <c r="BQ242" s="37"/>
      <c r="BR242" s="37"/>
      <c r="BS242" s="37"/>
      <c r="BT242" s="37"/>
      <c r="BU242" s="37"/>
      <c r="BV242" s="37"/>
      <c r="BW242" s="37"/>
      <c r="BX242" s="37"/>
      <c r="BY242" s="37"/>
      <c r="BZ242" s="37"/>
      <c r="CA242" s="37"/>
      <c r="CB242" s="37"/>
      <c r="CC242" s="37"/>
      <c r="CD242" s="37"/>
      <c r="CE242" s="37"/>
      <c r="CF242" s="37"/>
      <c r="CG242" s="37"/>
      <c r="CH242" s="37"/>
      <c r="CI242" s="37"/>
      <c r="CJ242" s="37"/>
      <c r="CK242" s="37"/>
      <c r="CL242" s="37"/>
      <c r="CM242" s="37"/>
      <c r="CN242" s="37"/>
      <c r="CO242" s="37"/>
      <c r="CP242" s="37"/>
      <c r="CQ242" s="37"/>
      <c r="CR242" s="37"/>
      <c r="CS242" s="37"/>
      <c r="CT242" s="37"/>
      <c r="CU242" s="37"/>
      <c r="CV242" s="37"/>
      <c r="CW242" s="37"/>
      <c r="CX242" s="37"/>
      <c r="CY242" s="37"/>
      <c r="CZ242" s="37"/>
      <c r="DA242" s="37"/>
      <c r="DB242" s="37"/>
      <c r="DC242" s="37"/>
      <c r="DD242" s="37"/>
      <c r="DE242" s="37"/>
      <c r="DF242" s="37"/>
      <c r="DG242" s="37"/>
      <c r="DH242" s="37"/>
      <c r="DI242" s="37"/>
      <c r="DJ242" s="37"/>
      <c r="DK242" s="37"/>
      <c r="DL242" s="37"/>
      <c r="DM242" s="37"/>
      <c r="DN242" s="37"/>
      <c r="DO242" s="37"/>
      <c r="DP242" s="37"/>
      <c r="DQ242" s="37"/>
      <c r="DR242" s="37"/>
      <c r="DS242" s="37"/>
      <c r="DT242" s="37"/>
      <c r="DU242" s="37"/>
      <c r="DV242" s="37"/>
      <c r="DW242" s="37"/>
      <c r="DX242" s="37"/>
      <c r="DY242" s="37"/>
      <c r="DZ242" s="37"/>
      <c r="EA242" s="37"/>
      <c r="EB242" s="37"/>
      <c r="EC242" s="37"/>
      <c r="ED242" s="37"/>
      <c r="EE242" s="37"/>
      <c r="EF242" s="37"/>
      <c r="EG242" s="37"/>
      <c r="EH242" s="37"/>
      <c r="EI242" s="37"/>
      <c r="EJ242" s="37"/>
      <c r="EK242" s="37"/>
      <c r="EL242" s="37"/>
      <c r="EM242" s="37"/>
      <c r="EN242" s="37"/>
      <c r="EO242" s="37"/>
      <c r="EP242" s="37"/>
      <c r="EQ242" s="37"/>
      <c r="ER242" s="37"/>
      <c r="ES242" s="37"/>
      <c r="ET242" s="37"/>
      <c r="EU242" s="37"/>
      <c r="EV242" s="37"/>
      <c r="EW242" s="37"/>
      <c r="EX242" s="37"/>
      <c r="EY242" s="37"/>
      <c r="EZ242" s="37"/>
      <c r="FA242" s="37"/>
      <c r="FB242" s="37"/>
      <c r="FC242" s="37"/>
      <c r="FD242" s="37"/>
      <c r="FE242" s="37"/>
      <c r="FF242" s="37"/>
      <c r="FG242" s="37"/>
      <c r="FH242" s="37"/>
      <c r="FI242" s="37"/>
      <c r="FJ242" s="37"/>
      <c r="FK242" s="37"/>
      <c r="FL242" s="37"/>
      <c r="FM242" s="37"/>
      <c r="FN242" s="37"/>
      <c r="FO242" s="37"/>
      <c r="FP242" s="37"/>
      <c r="FQ242" s="37"/>
      <c r="FR242" s="37"/>
      <c r="FS242" s="37"/>
    </row>
    <row r="243" spans="1:175" s="7" customFormat="1" ht="47.25" hidden="1">
      <c r="A243" s="24" t="s">
        <v>164</v>
      </c>
      <c r="B243" s="12" t="s">
        <v>238</v>
      </c>
      <c r="C243" s="12" t="s">
        <v>245</v>
      </c>
      <c r="D243" s="13" t="s">
        <v>787</v>
      </c>
      <c r="E243" s="12" t="s">
        <v>211</v>
      </c>
      <c r="F243" s="103">
        <f>SUM('3'!G635)</f>
        <v>0</v>
      </c>
      <c r="G243" s="103">
        <f>SUM('3'!H635)</f>
        <v>0</v>
      </c>
      <c r="H243" s="103"/>
      <c r="I243" s="216" t="e">
        <f t="shared" si="4"/>
        <v>#DIV/0!</v>
      </c>
      <c r="J243" s="210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O243" s="37"/>
      <c r="BP243" s="37"/>
      <c r="BQ243" s="37"/>
      <c r="BR243" s="37"/>
      <c r="BS243" s="37"/>
      <c r="BT243" s="37"/>
      <c r="BU243" s="37"/>
      <c r="BV243" s="37"/>
      <c r="BW243" s="37"/>
      <c r="BX243" s="37"/>
      <c r="BY243" s="37"/>
      <c r="BZ243" s="37"/>
      <c r="CA243" s="37"/>
      <c r="CB243" s="37"/>
      <c r="CC243" s="37"/>
      <c r="CD243" s="37"/>
      <c r="CE243" s="37"/>
      <c r="CF243" s="37"/>
      <c r="CG243" s="37"/>
      <c r="CH243" s="37"/>
      <c r="CI243" s="37"/>
      <c r="CJ243" s="37"/>
      <c r="CK243" s="37"/>
      <c r="CL243" s="37"/>
      <c r="CM243" s="37"/>
      <c r="CN243" s="37"/>
      <c r="CO243" s="37"/>
      <c r="CP243" s="37"/>
      <c r="CQ243" s="37"/>
      <c r="CR243" s="37"/>
      <c r="CS243" s="37"/>
      <c r="CT243" s="37"/>
      <c r="CU243" s="37"/>
      <c r="CV243" s="37"/>
      <c r="CW243" s="37"/>
      <c r="CX243" s="37"/>
      <c r="CY243" s="37"/>
      <c r="CZ243" s="37"/>
      <c r="DA243" s="37"/>
      <c r="DB243" s="37"/>
      <c r="DC243" s="37"/>
      <c r="DD243" s="37"/>
      <c r="DE243" s="37"/>
      <c r="DF243" s="37"/>
      <c r="DG243" s="37"/>
      <c r="DH243" s="37"/>
      <c r="DI243" s="37"/>
      <c r="DJ243" s="37"/>
      <c r="DK243" s="37"/>
      <c r="DL243" s="37"/>
      <c r="DM243" s="37"/>
      <c r="DN243" s="37"/>
      <c r="DO243" s="37"/>
      <c r="DP243" s="37"/>
      <c r="DQ243" s="37"/>
      <c r="DR243" s="37"/>
      <c r="DS243" s="37"/>
      <c r="DT243" s="37"/>
      <c r="DU243" s="37"/>
      <c r="DV243" s="37"/>
      <c r="DW243" s="37"/>
      <c r="DX243" s="37"/>
      <c r="DY243" s="37"/>
      <c r="DZ243" s="37"/>
      <c r="EA243" s="37"/>
      <c r="EB243" s="37"/>
      <c r="EC243" s="37"/>
      <c r="ED243" s="37"/>
      <c r="EE243" s="37"/>
      <c r="EF243" s="37"/>
      <c r="EG243" s="37"/>
      <c r="EH243" s="37"/>
      <c r="EI243" s="37"/>
      <c r="EJ243" s="37"/>
      <c r="EK243" s="37"/>
      <c r="EL243" s="37"/>
      <c r="EM243" s="37"/>
      <c r="EN243" s="37"/>
      <c r="EO243" s="37"/>
      <c r="EP243" s="37"/>
      <c r="EQ243" s="37"/>
      <c r="ER243" s="37"/>
      <c r="ES243" s="37"/>
      <c r="ET243" s="37"/>
      <c r="EU243" s="37"/>
      <c r="EV243" s="37"/>
      <c r="EW243" s="37"/>
      <c r="EX243" s="37"/>
      <c r="EY243" s="37"/>
      <c r="EZ243" s="37"/>
      <c r="FA243" s="37"/>
      <c r="FB243" s="37"/>
      <c r="FC243" s="37"/>
      <c r="FD243" s="37"/>
      <c r="FE243" s="37"/>
      <c r="FF243" s="37"/>
      <c r="FG243" s="37"/>
      <c r="FH243" s="37"/>
      <c r="FI243" s="37"/>
      <c r="FJ243" s="37"/>
      <c r="FK243" s="37"/>
      <c r="FL243" s="37"/>
      <c r="FM243" s="37"/>
      <c r="FN243" s="37"/>
      <c r="FO243" s="37"/>
      <c r="FP243" s="37"/>
      <c r="FQ243" s="37"/>
      <c r="FR243" s="37"/>
      <c r="FS243" s="37"/>
    </row>
    <row r="244" spans="1:175" s="7" customFormat="1" ht="31.5">
      <c r="A244" s="51" t="s">
        <v>29</v>
      </c>
      <c r="B244" s="20" t="s">
        <v>239</v>
      </c>
      <c r="C244" s="20"/>
      <c r="D244" s="21"/>
      <c r="E244" s="21"/>
      <c r="F244" s="185">
        <v>101371.5</v>
      </c>
      <c r="G244" s="185">
        <v>100566.5</v>
      </c>
      <c r="H244" s="185">
        <v>149040.1</v>
      </c>
      <c r="I244" s="216">
        <f t="shared" si="4"/>
        <v>148.20054391870056</v>
      </c>
      <c r="J244" s="210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  <c r="BI244" s="37"/>
      <c r="BJ244" s="37"/>
      <c r="BK244" s="37"/>
      <c r="BL244" s="37"/>
      <c r="BM244" s="37"/>
      <c r="BN244" s="37"/>
      <c r="BO244" s="37"/>
      <c r="BP244" s="37"/>
      <c r="BQ244" s="37"/>
      <c r="BR244" s="37"/>
      <c r="BS244" s="37"/>
      <c r="BT244" s="37"/>
      <c r="BU244" s="37"/>
      <c r="BV244" s="37"/>
      <c r="BW244" s="37"/>
      <c r="BX244" s="37"/>
      <c r="BY244" s="37"/>
      <c r="BZ244" s="37"/>
      <c r="CA244" s="37"/>
      <c r="CB244" s="37"/>
      <c r="CC244" s="37"/>
      <c r="CD244" s="37"/>
      <c r="CE244" s="37"/>
      <c r="CF244" s="37"/>
      <c r="CG244" s="37"/>
      <c r="CH244" s="37"/>
      <c r="CI244" s="37"/>
      <c r="CJ244" s="37"/>
      <c r="CK244" s="37"/>
      <c r="CL244" s="37"/>
      <c r="CM244" s="37"/>
      <c r="CN244" s="37"/>
      <c r="CO244" s="37"/>
      <c r="CP244" s="37"/>
      <c r="CQ244" s="37"/>
      <c r="CR244" s="37"/>
      <c r="CS244" s="37"/>
      <c r="CT244" s="37"/>
      <c r="CU244" s="37"/>
      <c r="CV244" s="37"/>
      <c r="CW244" s="37"/>
      <c r="CX244" s="37"/>
      <c r="CY244" s="37"/>
      <c r="CZ244" s="37"/>
      <c r="DA244" s="37"/>
      <c r="DB244" s="37"/>
      <c r="DC244" s="37"/>
      <c r="DD244" s="37"/>
      <c r="DE244" s="37"/>
      <c r="DF244" s="37"/>
      <c r="DG244" s="37"/>
      <c r="DH244" s="37"/>
      <c r="DI244" s="37"/>
      <c r="DJ244" s="37"/>
      <c r="DK244" s="37"/>
      <c r="DL244" s="37"/>
      <c r="DM244" s="37"/>
      <c r="DN244" s="37"/>
      <c r="DO244" s="37"/>
      <c r="DP244" s="37"/>
      <c r="DQ244" s="37"/>
      <c r="DR244" s="37"/>
      <c r="DS244" s="37"/>
      <c r="DT244" s="37"/>
      <c r="DU244" s="37"/>
      <c r="DV244" s="37"/>
      <c r="DW244" s="37"/>
      <c r="DX244" s="37"/>
      <c r="DY244" s="37"/>
      <c r="DZ244" s="37"/>
      <c r="EA244" s="37"/>
      <c r="EB244" s="37"/>
      <c r="EC244" s="37"/>
      <c r="ED244" s="37"/>
      <c r="EE244" s="37"/>
      <c r="EF244" s="37"/>
      <c r="EG244" s="37"/>
      <c r="EH244" s="37"/>
      <c r="EI244" s="37"/>
      <c r="EJ244" s="37"/>
      <c r="EK244" s="37"/>
      <c r="EL244" s="37"/>
      <c r="EM244" s="37"/>
      <c r="EN244" s="37"/>
      <c r="EO244" s="37"/>
      <c r="EP244" s="37"/>
      <c r="EQ244" s="37"/>
      <c r="ER244" s="37"/>
      <c r="ES244" s="37"/>
      <c r="ET244" s="37"/>
      <c r="EU244" s="37"/>
      <c r="EV244" s="37"/>
      <c r="EW244" s="37"/>
      <c r="EX244" s="37"/>
      <c r="EY244" s="37"/>
      <c r="EZ244" s="37"/>
      <c r="FA244" s="37"/>
      <c r="FB244" s="37"/>
      <c r="FC244" s="37"/>
      <c r="FD244" s="37"/>
      <c r="FE244" s="37"/>
      <c r="FF244" s="37"/>
      <c r="FG244" s="37"/>
      <c r="FH244" s="37"/>
      <c r="FI244" s="37"/>
      <c r="FJ244" s="37"/>
      <c r="FK244" s="37"/>
      <c r="FL244" s="37"/>
      <c r="FM244" s="37"/>
      <c r="FN244" s="37"/>
      <c r="FO244" s="37"/>
      <c r="FP244" s="37"/>
      <c r="FQ244" s="37"/>
      <c r="FR244" s="37"/>
      <c r="FS244" s="37"/>
    </row>
    <row r="245" spans="1:175" hidden="1">
      <c r="A245" s="51" t="s">
        <v>30</v>
      </c>
      <c r="B245" s="14" t="s">
        <v>239</v>
      </c>
      <c r="C245" s="14" t="s">
        <v>235</v>
      </c>
      <c r="D245" s="15"/>
      <c r="E245" s="15"/>
      <c r="F245" s="186">
        <f>SUM(F246+F248+F250+F259+F263+F255+F261+F257)</f>
        <v>0</v>
      </c>
      <c r="G245" s="186">
        <f>SUM(G246+G248+G250+G259+G263+G255+G261+G257)</f>
        <v>0</v>
      </c>
      <c r="H245" s="186"/>
      <c r="I245" s="216" t="e">
        <f t="shared" si="4"/>
        <v>#DIV/0!</v>
      </c>
      <c r="J245" s="211"/>
    </row>
    <row r="246" spans="1:175" s="7" customFormat="1" ht="173.25" hidden="1">
      <c r="A246" s="24" t="s">
        <v>728</v>
      </c>
      <c r="B246" s="12" t="s">
        <v>239</v>
      </c>
      <c r="C246" s="12" t="s">
        <v>235</v>
      </c>
      <c r="D246" s="13" t="s">
        <v>214</v>
      </c>
      <c r="E246" s="13"/>
      <c r="F246" s="103">
        <f>SUM(F247)</f>
        <v>0</v>
      </c>
      <c r="G246" s="103">
        <f>SUM(G247)</f>
        <v>0</v>
      </c>
      <c r="H246" s="103"/>
      <c r="I246" s="216" t="e">
        <f t="shared" si="4"/>
        <v>#DIV/0!</v>
      </c>
      <c r="J246" s="210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  <c r="BH246" s="37"/>
      <c r="BI246" s="37"/>
      <c r="BJ246" s="37"/>
      <c r="BK246" s="37"/>
      <c r="BL246" s="37"/>
      <c r="BM246" s="37"/>
      <c r="BN246" s="37"/>
      <c r="BO246" s="37"/>
      <c r="BP246" s="37"/>
      <c r="BQ246" s="37"/>
      <c r="BR246" s="37"/>
      <c r="BS246" s="37"/>
      <c r="BT246" s="37"/>
      <c r="BU246" s="37"/>
      <c r="BV246" s="37"/>
      <c r="BW246" s="37"/>
      <c r="BX246" s="37"/>
      <c r="BY246" s="37"/>
      <c r="BZ246" s="37"/>
      <c r="CA246" s="37"/>
      <c r="CB246" s="37"/>
      <c r="CC246" s="37"/>
      <c r="CD246" s="37"/>
      <c r="CE246" s="37"/>
      <c r="CF246" s="37"/>
      <c r="CG246" s="37"/>
      <c r="CH246" s="37"/>
      <c r="CI246" s="37"/>
      <c r="CJ246" s="37"/>
      <c r="CK246" s="37"/>
      <c r="CL246" s="37"/>
      <c r="CM246" s="37"/>
      <c r="CN246" s="37"/>
      <c r="CO246" s="37"/>
      <c r="CP246" s="37"/>
      <c r="CQ246" s="37"/>
      <c r="CR246" s="37"/>
      <c r="CS246" s="37"/>
      <c r="CT246" s="37"/>
      <c r="CU246" s="37"/>
      <c r="CV246" s="37"/>
      <c r="CW246" s="37"/>
      <c r="CX246" s="37"/>
      <c r="CY246" s="37"/>
      <c r="CZ246" s="37"/>
      <c r="DA246" s="37"/>
      <c r="DB246" s="37"/>
      <c r="DC246" s="37"/>
      <c r="DD246" s="37"/>
      <c r="DE246" s="37"/>
      <c r="DF246" s="37"/>
      <c r="DG246" s="37"/>
      <c r="DH246" s="37"/>
      <c r="DI246" s="37"/>
      <c r="DJ246" s="37"/>
      <c r="DK246" s="37"/>
      <c r="DL246" s="37"/>
      <c r="DM246" s="37"/>
      <c r="DN246" s="37"/>
      <c r="DO246" s="37"/>
      <c r="DP246" s="37"/>
      <c r="DQ246" s="37"/>
      <c r="DR246" s="37"/>
      <c r="DS246" s="37"/>
      <c r="DT246" s="37"/>
      <c r="DU246" s="37"/>
      <c r="DV246" s="37"/>
      <c r="DW246" s="37"/>
      <c r="DX246" s="37"/>
      <c r="DY246" s="37"/>
      <c r="DZ246" s="37"/>
      <c r="EA246" s="37"/>
      <c r="EB246" s="37"/>
      <c r="EC246" s="37"/>
      <c r="ED246" s="37"/>
      <c r="EE246" s="37"/>
      <c r="EF246" s="37"/>
      <c r="EG246" s="37"/>
      <c r="EH246" s="37"/>
      <c r="EI246" s="37"/>
      <c r="EJ246" s="37"/>
      <c r="EK246" s="37"/>
      <c r="EL246" s="37"/>
      <c r="EM246" s="37"/>
      <c r="EN246" s="37"/>
      <c r="EO246" s="37"/>
      <c r="EP246" s="37"/>
      <c r="EQ246" s="37"/>
      <c r="ER246" s="37"/>
      <c r="ES246" s="37"/>
      <c r="ET246" s="37"/>
      <c r="EU246" s="37"/>
      <c r="EV246" s="37"/>
      <c r="EW246" s="37"/>
      <c r="EX246" s="37"/>
      <c r="EY246" s="37"/>
      <c r="EZ246" s="37"/>
      <c r="FA246" s="37"/>
      <c r="FB246" s="37"/>
      <c r="FC246" s="37"/>
      <c r="FD246" s="37"/>
      <c r="FE246" s="37"/>
      <c r="FF246" s="37"/>
      <c r="FG246" s="37"/>
      <c r="FH246" s="37"/>
      <c r="FI246" s="37"/>
      <c r="FJ246" s="37"/>
      <c r="FK246" s="37"/>
      <c r="FL246" s="37"/>
      <c r="FM246" s="37"/>
      <c r="FN246" s="37"/>
      <c r="FO246" s="37"/>
      <c r="FP246" s="37"/>
      <c r="FQ246" s="37"/>
      <c r="FR246" s="37"/>
      <c r="FS246" s="37"/>
    </row>
    <row r="247" spans="1:175" s="7" customFormat="1" ht="31.5" hidden="1">
      <c r="A247" s="23" t="s">
        <v>147</v>
      </c>
      <c r="B247" s="12" t="s">
        <v>239</v>
      </c>
      <c r="C247" s="12" t="s">
        <v>235</v>
      </c>
      <c r="D247" s="13" t="s">
        <v>214</v>
      </c>
      <c r="E247" s="13" t="s">
        <v>491</v>
      </c>
      <c r="F247" s="103">
        <f>SUM('3'!G203)</f>
        <v>0</v>
      </c>
      <c r="G247" s="103">
        <f>SUM('3'!H203)</f>
        <v>0</v>
      </c>
      <c r="H247" s="103"/>
      <c r="I247" s="216" t="e">
        <f t="shared" si="4"/>
        <v>#DIV/0!</v>
      </c>
      <c r="J247" s="210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  <c r="BI247" s="37"/>
      <c r="BJ247" s="37"/>
      <c r="BK247" s="37"/>
      <c r="BL247" s="37"/>
      <c r="BM247" s="37"/>
      <c r="BN247" s="37"/>
      <c r="BO247" s="37"/>
      <c r="BP247" s="37"/>
      <c r="BQ247" s="37"/>
      <c r="BR247" s="37"/>
      <c r="BS247" s="37"/>
      <c r="BT247" s="37"/>
      <c r="BU247" s="37"/>
      <c r="BV247" s="37"/>
      <c r="BW247" s="37"/>
      <c r="BX247" s="37"/>
      <c r="BY247" s="37"/>
      <c r="BZ247" s="37"/>
      <c r="CA247" s="37"/>
      <c r="CB247" s="37"/>
      <c r="CC247" s="37"/>
      <c r="CD247" s="37"/>
      <c r="CE247" s="37"/>
      <c r="CF247" s="37"/>
      <c r="CG247" s="37"/>
      <c r="CH247" s="37"/>
      <c r="CI247" s="37"/>
      <c r="CJ247" s="37"/>
      <c r="CK247" s="37"/>
      <c r="CL247" s="37"/>
      <c r="CM247" s="37"/>
      <c r="CN247" s="37"/>
      <c r="CO247" s="37"/>
      <c r="CP247" s="37"/>
      <c r="CQ247" s="37"/>
      <c r="CR247" s="37"/>
      <c r="CS247" s="37"/>
      <c r="CT247" s="37"/>
      <c r="CU247" s="37"/>
      <c r="CV247" s="37"/>
      <c r="CW247" s="37"/>
      <c r="CX247" s="37"/>
      <c r="CY247" s="37"/>
      <c r="CZ247" s="37"/>
      <c r="DA247" s="37"/>
      <c r="DB247" s="37"/>
      <c r="DC247" s="37"/>
      <c r="DD247" s="37"/>
      <c r="DE247" s="37"/>
      <c r="DF247" s="37"/>
      <c r="DG247" s="37"/>
      <c r="DH247" s="37"/>
      <c r="DI247" s="37"/>
      <c r="DJ247" s="37"/>
      <c r="DK247" s="37"/>
      <c r="DL247" s="37"/>
      <c r="DM247" s="37"/>
      <c r="DN247" s="37"/>
      <c r="DO247" s="37"/>
      <c r="DP247" s="37"/>
      <c r="DQ247" s="37"/>
      <c r="DR247" s="37"/>
      <c r="DS247" s="37"/>
      <c r="DT247" s="37"/>
      <c r="DU247" s="37"/>
      <c r="DV247" s="37"/>
      <c r="DW247" s="37"/>
      <c r="DX247" s="37"/>
      <c r="DY247" s="37"/>
      <c r="DZ247" s="37"/>
      <c r="EA247" s="37"/>
      <c r="EB247" s="37"/>
      <c r="EC247" s="37"/>
      <c r="ED247" s="37"/>
      <c r="EE247" s="37"/>
      <c r="EF247" s="37"/>
      <c r="EG247" s="37"/>
      <c r="EH247" s="37"/>
      <c r="EI247" s="37"/>
      <c r="EJ247" s="37"/>
      <c r="EK247" s="37"/>
      <c r="EL247" s="37"/>
      <c r="EM247" s="37"/>
      <c r="EN247" s="37"/>
      <c r="EO247" s="37"/>
      <c r="EP247" s="37"/>
      <c r="EQ247" s="37"/>
      <c r="ER247" s="37"/>
      <c r="ES247" s="37"/>
      <c r="ET247" s="37"/>
      <c r="EU247" s="37"/>
      <c r="EV247" s="37"/>
      <c r="EW247" s="37"/>
      <c r="EX247" s="37"/>
      <c r="EY247" s="37"/>
      <c r="EZ247" s="37"/>
      <c r="FA247" s="37"/>
      <c r="FB247" s="37"/>
      <c r="FC247" s="37"/>
      <c r="FD247" s="37"/>
      <c r="FE247" s="37"/>
      <c r="FF247" s="37"/>
      <c r="FG247" s="37"/>
      <c r="FH247" s="37"/>
      <c r="FI247" s="37"/>
      <c r="FJ247" s="37"/>
      <c r="FK247" s="37"/>
      <c r="FL247" s="37"/>
      <c r="FM247" s="37"/>
      <c r="FN247" s="37"/>
      <c r="FO247" s="37"/>
      <c r="FP247" s="37"/>
      <c r="FQ247" s="37"/>
      <c r="FR247" s="37"/>
      <c r="FS247" s="37"/>
    </row>
    <row r="248" spans="1:175" s="7" customFormat="1" ht="110.25" hidden="1">
      <c r="A248" s="73" t="s">
        <v>517</v>
      </c>
      <c r="B248" s="12" t="s">
        <v>239</v>
      </c>
      <c r="C248" s="12" t="s">
        <v>235</v>
      </c>
      <c r="D248" s="13" t="s">
        <v>516</v>
      </c>
      <c r="E248" s="13"/>
      <c r="F248" s="103">
        <f>SUM(F249)</f>
        <v>0</v>
      </c>
      <c r="G248" s="103">
        <f>SUM(G249)</f>
        <v>0</v>
      </c>
      <c r="H248" s="103"/>
      <c r="I248" s="216" t="e">
        <f t="shared" si="4"/>
        <v>#DIV/0!</v>
      </c>
      <c r="J248" s="210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  <c r="BK248" s="37"/>
      <c r="BL248" s="37"/>
      <c r="BM248" s="37"/>
      <c r="BN248" s="37"/>
      <c r="BO248" s="37"/>
      <c r="BP248" s="37"/>
      <c r="BQ248" s="37"/>
      <c r="BR248" s="37"/>
      <c r="BS248" s="37"/>
      <c r="BT248" s="37"/>
      <c r="BU248" s="37"/>
      <c r="BV248" s="37"/>
      <c r="BW248" s="37"/>
      <c r="BX248" s="37"/>
      <c r="BY248" s="37"/>
      <c r="BZ248" s="37"/>
      <c r="CA248" s="37"/>
      <c r="CB248" s="37"/>
      <c r="CC248" s="37"/>
      <c r="CD248" s="37"/>
      <c r="CE248" s="37"/>
      <c r="CF248" s="37"/>
      <c r="CG248" s="37"/>
      <c r="CH248" s="37"/>
      <c r="CI248" s="37"/>
      <c r="CJ248" s="37"/>
      <c r="CK248" s="37"/>
      <c r="CL248" s="37"/>
      <c r="CM248" s="37"/>
      <c r="CN248" s="37"/>
      <c r="CO248" s="37"/>
      <c r="CP248" s="37"/>
      <c r="CQ248" s="37"/>
      <c r="CR248" s="37"/>
      <c r="CS248" s="37"/>
      <c r="CT248" s="37"/>
      <c r="CU248" s="37"/>
      <c r="CV248" s="37"/>
      <c r="CW248" s="37"/>
      <c r="CX248" s="37"/>
      <c r="CY248" s="37"/>
      <c r="CZ248" s="37"/>
      <c r="DA248" s="37"/>
      <c r="DB248" s="37"/>
      <c r="DC248" s="37"/>
      <c r="DD248" s="37"/>
      <c r="DE248" s="37"/>
      <c r="DF248" s="37"/>
      <c r="DG248" s="37"/>
      <c r="DH248" s="37"/>
      <c r="DI248" s="37"/>
      <c r="DJ248" s="37"/>
      <c r="DK248" s="37"/>
      <c r="DL248" s="37"/>
      <c r="DM248" s="37"/>
      <c r="DN248" s="37"/>
      <c r="DO248" s="37"/>
      <c r="DP248" s="37"/>
      <c r="DQ248" s="37"/>
      <c r="DR248" s="37"/>
      <c r="DS248" s="37"/>
      <c r="DT248" s="37"/>
      <c r="DU248" s="37"/>
      <c r="DV248" s="37"/>
      <c r="DW248" s="37"/>
      <c r="DX248" s="37"/>
      <c r="DY248" s="37"/>
      <c r="DZ248" s="37"/>
      <c r="EA248" s="37"/>
      <c r="EB248" s="37"/>
      <c r="EC248" s="37"/>
      <c r="ED248" s="37"/>
      <c r="EE248" s="37"/>
      <c r="EF248" s="37"/>
      <c r="EG248" s="37"/>
      <c r="EH248" s="37"/>
      <c r="EI248" s="37"/>
      <c r="EJ248" s="37"/>
      <c r="EK248" s="37"/>
      <c r="EL248" s="37"/>
      <c r="EM248" s="37"/>
      <c r="EN248" s="37"/>
      <c r="EO248" s="37"/>
      <c r="EP248" s="37"/>
      <c r="EQ248" s="37"/>
      <c r="ER248" s="37"/>
      <c r="ES248" s="37"/>
      <c r="ET248" s="37"/>
      <c r="EU248" s="37"/>
      <c r="EV248" s="37"/>
      <c r="EW248" s="37"/>
      <c r="EX248" s="37"/>
      <c r="EY248" s="37"/>
      <c r="EZ248" s="37"/>
      <c r="FA248" s="37"/>
      <c r="FB248" s="37"/>
      <c r="FC248" s="37"/>
      <c r="FD248" s="37"/>
      <c r="FE248" s="37"/>
      <c r="FF248" s="37"/>
      <c r="FG248" s="37"/>
      <c r="FH248" s="37"/>
      <c r="FI248" s="37"/>
      <c r="FJ248" s="37"/>
      <c r="FK248" s="37"/>
      <c r="FL248" s="37"/>
      <c r="FM248" s="37"/>
      <c r="FN248" s="37"/>
      <c r="FO248" s="37"/>
      <c r="FP248" s="37"/>
      <c r="FQ248" s="37"/>
      <c r="FR248" s="37"/>
      <c r="FS248" s="37"/>
    </row>
    <row r="249" spans="1:175" s="7" customFormat="1" ht="31.5" hidden="1">
      <c r="A249" s="73" t="s">
        <v>147</v>
      </c>
      <c r="B249" s="12" t="s">
        <v>239</v>
      </c>
      <c r="C249" s="12" t="s">
        <v>235</v>
      </c>
      <c r="D249" s="13" t="s">
        <v>516</v>
      </c>
      <c r="E249" s="13" t="s">
        <v>491</v>
      </c>
      <c r="F249" s="103">
        <f>SUM('3'!G205)</f>
        <v>0</v>
      </c>
      <c r="G249" s="103">
        <f>SUM('3'!H205)</f>
        <v>0</v>
      </c>
      <c r="H249" s="103"/>
      <c r="I249" s="216" t="e">
        <f t="shared" si="4"/>
        <v>#DIV/0!</v>
      </c>
      <c r="J249" s="210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  <c r="BH249" s="37"/>
      <c r="BI249" s="37"/>
      <c r="BJ249" s="37"/>
      <c r="BK249" s="37"/>
      <c r="BL249" s="37"/>
      <c r="BM249" s="37"/>
      <c r="BN249" s="37"/>
      <c r="BO249" s="37"/>
      <c r="BP249" s="37"/>
      <c r="BQ249" s="37"/>
      <c r="BR249" s="37"/>
      <c r="BS249" s="37"/>
      <c r="BT249" s="37"/>
      <c r="BU249" s="37"/>
      <c r="BV249" s="37"/>
      <c r="BW249" s="37"/>
      <c r="BX249" s="37"/>
      <c r="BY249" s="37"/>
      <c r="BZ249" s="37"/>
      <c r="CA249" s="37"/>
      <c r="CB249" s="37"/>
      <c r="CC249" s="37"/>
      <c r="CD249" s="37"/>
      <c r="CE249" s="37"/>
      <c r="CF249" s="37"/>
      <c r="CG249" s="37"/>
      <c r="CH249" s="37"/>
      <c r="CI249" s="37"/>
      <c r="CJ249" s="37"/>
      <c r="CK249" s="37"/>
      <c r="CL249" s="37"/>
      <c r="CM249" s="37"/>
      <c r="CN249" s="37"/>
      <c r="CO249" s="37"/>
      <c r="CP249" s="37"/>
      <c r="CQ249" s="37"/>
      <c r="CR249" s="37"/>
      <c r="CS249" s="37"/>
      <c r="CT249" s="37"/>
      <c r="CU249" s="37"/>
      <c r="CV249" s="37"/>
      <c r="CW249" s="37"/>
      <c r="CX249" s="37"/>
      <c r="CY249" s="37"/>
      <c r="CZ249" s="37"/>
      <c r="DA249" s="37"/>
      <c r="DB249" s="37"/>
      <c r="DC249" s="37"/>
      <c r="DD249" s="37"/>
      <c r="DE249" s="37"/>
      <c r="DF249" s="37"/>
      <c r="DG249" s="37"/>
      <c r="DH249" s="37"/>
      <c r="DI249" s="37"/>
      <c r="DJ249" s="37"/>
      <c r="DK249" s="37"/>
      <c r="DL249" s="37"/>
      <c r="DM249" s="37"/>
      <c r="DN249" s="37"/>
      <c r="DO249" s="37"/>
      <c r="DP249" s="37"/>
      <c r="DQ249" s="37"/>
      <c r="DR249" s="37"/>
      <c r="DS249" s="37"/>
      <c r="DT249" s="37"/>
      <c r="DU249" s="37"/>
      <c r="DV249" s="37"/>
      <c r="DW249" s="37"/>
      <c r="DX249" s="37"/>
      <c r="DY249" s="37"/>
      <c r="DZ249" s="37"/>
      <c r="EA249" s="37"/>
      <c r="EB249" s="37"/>
      <c r="EC249" s="37"/>
      <c r="ED249" s="37"/>
      <c r="EE249" s="37"/>
      <c r="EF249" s="37"/>
      <c r="EG249" s="37"/>
      <c r="EH249" s="37"/>
      <c r="EI249" s="37"/>
      <c r="EJ249" s="37"/>
      <c r="EK249" s="37"/>
      <c r="EL249" s="37"/>
      <c r="EM249" s="37"/>
      <c r="EN249" s="37"/>
      <c r="EO249" s="37"/>
      <c r="EP249" s="37"/>
      <c r="EQ249" s="37"/>
      <c r="ER249" s="37"/>
      <c r="ES249" s="37"/>
      <c r="ET249" s="37"/>
      <c r="EU249" s="37"/>
      <c r="EV249" s="37"/>
      <c r="EW249" s="37"/>
      <c r="EX249" s="37"/>
      <c r="EY249" s="37"/>
      <c r="EZ249" s="37"/>
      <c r="FA249" s="37"/>
      <c r="FB249" s="37"/>
      <c r="FC249" s="37"/>
      <c r="FD249" s="37"/>
      <c r="FE249" s="37"/>
      <c r="FF249" s="37"/>
      <c r="FG249" s="37"/>
      <c r="FH249" s="37"/>
      <c r="FI249" s="37"/>
      <c r="FJ249" s="37"/>
      <c r="FK249" s="37"/>
      <c r="FL249" s="37"/>
      <c r="FM249" s="37"/>
      <c r="FN249" s="37"/>
      <c r="FO249" s="37"/>
      <c r="FP249" s="37"/>
      <c r="FQ249" s="37"/>
      <c r="FR249" s="37"/>
      <c r="FS249" s="37"/>
    </row>
    <row r="250" spans="1:175" s="7" customFormat="1" ht="47.25" hidden="1">
      <c r="A250" s="24" t="s">
        <v>256</v>
      </c>
      <c r="B250" s="12" t="s">
        <v>239</v>
      </c>
      <c r="C250" s="12" t="s">
        <v>235</v>
      </c>
      <c r="D250" s="13" t="s">
        <v>60</v>
      </c>
      <c r="E250" s="13"/>
      <c r="F250" s="103">
        <f>SUM(F251+F253)</f>
        <v>0</v>
      </c>
      <c r="G250" s="103">
        <f>SUM(G251+G253)</f>
        <v>0</v>
      </c>
      <c r="H250" s="103"/>
      <c r="I250" s="216" t="e">
        <f t="shared" si="4"/>
        <v>#DIV/0!</v>
      </c>
      <c r="J250" s="210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  <c r="BI250" s="37"/>
      <c r="BJ250" s="37"/>
      <c r="BK250" s="37"/>
      <c r="BL250" s="37"/>
      <c r="BM250" s="37"/>
      <c r="BN250" s="37"/>
      <c r="BO250" s="37"/>
      <c r="BP250" s="37"/>
      <c r="BQ250" s="37"/>
      <c r="BR250" s="37"/>
      <c r="BS250" s="37"/>
      <c r="BT250" s="37"/>
      <c r="BU250" s="37"/>
      <c r="BV250" s="37"/>
      <c r="BW250" s="37"/>
      <c r="BX250" s="37"/>
      <c r="BY250" s="37"/>
      <c r="BZ250" s="37"/>
      <c r="CA250" s="37"/>
      <c r="CB250" s="37"/>
      <c r="CC250" s="37"/>
      <c r="CD250" s="37"/>
      <c r="CE250" s="37"/>
      <c r="CF250" s="37"/>
      <c r="CG250" s="37"/>
      <c r="CH250" s="37"/>
      <c r="CI250" s="37"/>
      <c r="CJ250" s="37"/>
      <c r="CK250" s="37"/>
      <c r="CL250" s="37"/>
      <c r="CM250" s="37"/>
      <c r="CN250" s="37"/>
      <c r="CO250" s="37"/>
      <c r="CP250" s="37"/>
      <c r="CQ250" s="37"/>
      <c r="CR250" s="37"/>
      <c r="CS250" s="37"/>
      <c r="CT250" s="37"/>
      <c r="CU250" s="37"/>
      <c r="CV250" s="37"/>
      <c r="CW250" s="37"/>
      <c r="CX250" s="37"/>
      <c r="CY250" s="37"/>
      <c r="CZ250" s="37"/>
      <c r="DA250" s="37"/>
      <c r="DB250" s="37"/>
      <c r="DC250" s="37"/>
      <c r="DD250" s="37"/>
      <c r="DE250" s="37"/>
      <c r="DF250" s="37"/>
      <c r="DG250" s="37"/>
      <c r="DH250" s="37"/>
      <c r="DI250" s="37"/>
      <c r="DJ250" s="37"/>
      <c r="DK250" s="37"/>
      <c r="DL250" s="37"/>
      <c r="DM250" s="37"/>
      <c r="DN250" s="37"/>
      <c r="DO250" s="37"/>
      <c r="DP250" s="37"/>
      <c r="DQ250" s="37"/>
      <c r="DR250" s="37"/>
      <c r="DS250" s="37"/>
      <c r="DT250" s="37"/>
      <c r="DU250" s="37"/>
      <c r="DV250" s="37"/>
      <c r="DW250" s="37"/>
      <c r="DX250" s="37"/>
      <c r="DY250" s="37"/>
      <c r="DZ250" s="37"/>
      <c r="EA250" s="37"/>
      <c r="EB250" s="37"/>
      <c r="EC250" s="37"/>
      <c r="ED250" s="37"/>
      <c r="EE250" s="37"/>
      <c r="EF250" s="37"/>
      <c r="EG250" s="37"/>
      <c r="EH250" s="37"/>
      <c r="EI250" s="37"/>
      <c r="EJ250" s="37"/>
      <c r="EK250" s="37"/>
      <c r="EL250" s="37"/>
      <c r="EM250" s="37"/>
      <c r="EN250" s="37"/>
      <c r="EO250" s="37"/>
      <c r="EP250" s="37"/>
      <c r="EQ250" s="37"/>
      <c r="ER250" s="37"/>
      <c r="ES250" s="37"/>
      <c r="ET250" s="37"/>
      <c r="EU250" s="37"/>
      <c r="EV250" s="37"/>
      <c r="EW250" s="37"/>
      <c r="EX250" s="37"/>
      <c r="EY250" s="37"/>
      <c r="EZ250" s="37"/>
      <c r="FA250" s="37"/>
      <c r="FB250" s="37"/>
      <c r="FC250" s="37"/>
      <c r="FD250" s="37"/>
      <c r="FE250" s="37"/>
      <c r="FF250" s="37"/>
      <c r="FG250" s="37"/>
      <c r="FH250" s="37"/>
      <c r="FI250" s="37"/>
      <c r="FJ250" s="37"/>
      <c r="FK250" s="37"/>
      <c r="FL250" s="37"/>
      <c r="FM250" s="37"/>
      <c r="FN250" s="37"/>
      <c r="FO250" s="37"/>
      <c r="FP250" s="37"/>
      <c r="FQ250" s="37"/>
      <c r="FR250" s="37"/>
      <c r="FS250" s="37"/>
    </row>
    <row r="251" spans="1:175" s="7" customFormat="1" ht="47.25" hidden="1">
      <c r="A251" s="24" t="s">
        <v>72</v>
      </c>
      <c r="B251" s="12" t="s">
        <v>239</v>
      </c>
      <c r="C251" s="12" t="s">
        <v>235</v>
      </c>
      <c r="D251" s="13" t="s">
        <v>65</v>
      </c>
      <c r="E251" s="13"/>
      <c r="F251" s="103">
        <f>SUM(F252)</f>
        <v>0</v>
      </c>
      <c r="G251" s="103">
        <f>SUM(G252)</f>
        <v>0</v>
      </c>
      <c r="H251" s="103"/>
      <c r="I251" s="216" t="e">
        <f t="shared" si="4"/>
        <v>#DIV/0!</v>
      </c>
      <c r="J251" s="210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  <c r="BI251" s="37"/>
      <c r="BJ251" s="37"/>
      <c r="BK251" s="37"/>
      <c r="BL251" s="37"/>
      <c r="BM251" s="37"/>
      <c r="BN251" s="37"/>
      <c r="BO251" s="37"/>
      <c r="BP251" s="37"/>
      <c r="BQ251" s="37"/>
      <c r="BR251" s="37"/>
      <c r="BS251" s="37"/>
      <c r="BT251" s="37"/>
      <c r="BU251" s="37"/>
      <c r="BV251" s="37"/>
      <c r="BW251" s="37"/>
      <c r="BX251" s="37"/>
      <c r="BY251" s="37"/>
      <c r="BZ251" s="37"/>
      <c r="CA251" s="37"/>
      <c r="CB251" s="37"/>
      <c r="CC251" s="37"/>
      <c r="CD251" s="37"/>
      <c r="CE251" s="37"/>
      <c r="CF251" s="37"/>
      <c r="CG251" s="37"/>
      <c r="CH251" s="37"/>
      <c r="CI251" s="37"/>
      <c r="CJ251" s="37"/>
      <c r="CK251" s="37"/>
      <c r="CL251" s="37"/>
      <c r="CM251" s="37"/>
      <c r="CN251" s="37"/>
      <c r="CO251" s="37"/>
      <c r="CP251" s="37"/>
      <c r="CQ251" s="37"/>
      <c r="CR251" s="37"/>
      <c r="CS251" s="37"/>
      <c r="CT251" s="37"/>
      <c r="CU251" s="37"/>
      <c r="CV251" s="37"/>
      <c r="CW251" s="37"/>
      <c r="CX251" s="37"/>
      <c r="CY251" s="37"/>
      <c r="CZ251" s="37"/>
      <c r="DA251" s="37"/>
      <c r="DB251" s="37"/>
      <c r="DC251" s="37"/>
      <c r="DD251" s="37"/>
      <c r="DE251" s="37"/>
      <c r="DF251" s="37"/>
      <c r="DG251" s="37"/>
      <c r="DH251" s="37"/>
      <c r="DI251" s="37"/>
      <c r="DJ251" s="37"/>
      <c r="DK251" s="37"/>
      <c r="DL251" s="37"/>
      <c r="DM251" s="37"/>
      <c r="DN251" s="37"/>
      <c r="DO251" s="37"/>
      <c r="DP251" s="37"/>
      <c r="DQ251" s="37"/>
      <c r="DR251" s="37"/>
      <c r="DS251" s="37"/>
      <c r="DT251" s="37"/>
      <c r="DU251" s="37"/>
      <c r="DV251" s="37"/>
      <c r="DW251" s="37"/>
      <c r="DX251" s="37"/>
      <c r="DY251" s="37"/>
      <c r="DZ251" s="37"/>
      <c r="EA251" s="37"/>
      <c r="EB251" s="37"/>
      <c r="EC251" s="37"/>
      <c r="ED251" s="37"/>
      <c r="EE251" s="37"/>
      <c r="EF251" s="37"/>
      <c r="EG251" s="37"/>
      <c r="EH251" s="37"/>
      <c r="EI251" s="37"/>
      <c r="EJ251" s="37"/>
      <c r="EK251" s="37"/>
      <c r="EL251" s="37"/>
      <c r="EM251" s="37"/>
      <c r="EN251" s="37"/>
      <c r="EO251" s="37"/>
      <c r="EP251" s="37"/>
      <c r="EQ251" s="37"/>
      <c r="ER251" s="37"/>
      <c r="ES251" s="37"/>
      <c r="ET251" s="37"/>
      <c r="EU251" s="37"/>
      <c r="EV251" s="37"/>
      <c r="EW251" s="37"/>
      <c r="EX251" s="37"/>
      <c r="EY251" s="37"/>
      <c r="EZ251" s="37"/>
      <c r="FA251" s="37"/>
      <c r="FB251" s="37"/>
      <c r="FC251" s="37"/>
      <c r="FD251" s="37"/>
      <c r="FE251" s="37"/>
      <c r="FF251" s="37"/>
      <c r="FG251" s="37"/>
      <c r="FH251" s="37"/>
      <c r="FI251" s="37"/>
      <c r="FJ251" s="37"/>
      <c r="FK251" s="37"/>
      <c r="FL251" s="37"/>
      <c r="FM251" s="37"/>
      <c r="FN251" s="37"/>
      <c r="FO251" s="37"/>
      <c r="FP251" s="37"/>
      <c r="FQ251" s="37"/>
      <c r="FR251" s="37"/>
      <c r="FS251" s="37"/>
    </row>
    <row r="252" spans="1:175" s="7" customFormat="1" ht="63" hidden="1">
      <c r="A252" s="24" t="s">
        <v>277</v>
      </c>
      <c r="B252" s="12" t="s">
        <v>239</v>
      </c>
      <c r="C252" s="12" t="s">
        <v>235</v>
      </c>
      <c r="D252" s="13" t="s">
        <v>65</v>
      </c>
      <c r="E252" s="13" t="s">
        <v>276</v>
      </c>
      <c r="F252" s="103">
        <f>SUM('3'!G208)</f>
        <v>0</v>
      </c>
      <c r="G252" s="103">
        <f>SUM('3'!H208)</f>
        <v>0</v>
      </c>
      <c r="H252" s="103"/>
      <c r="I252" s="216" t="e">
        <f t="shared" si="4"/>
        <v>#DIV/0!</v>
      </c>
      <c r="J252" s="210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  <c r="BK252" s="37"/>
      <c r="BL252" s="37"/>
      <c r="BM252" s="37"/>
      <c r="BN252" s="37"/>
      <c r="BO252" s="37"/>
      <c r="BP252" s="37"/>
      <c r="BQ252" s="37"/>
      <c r="BR252" s="37"/>
      <c r="BS252" s="37"/>
      <c r="BT252" s="37"/>
      <c r="BU252" s="37"/>
      <c r="BV252" s="37"/>
      <c r="BW252" s="37"/>
      <c r="BX252" s="37"/>
      <c r="BY252" s="37"/>
      <c r="BZ252" s="37"/>
      <c r="CA252" s="37"/>
      <c r="CB252" s="37"/>
      <c r="CC252" s="37"/>
      <c r="CD252" s="37"/>
      <c r="CE252" s="37"/>
      <c r="CF252" s="37"/>
      <c r="CG252" s="37"/>
      <c r="CH252" s="37"/>
      <c r="CI252" s="37"/>
      <c r="CJ252" s="37"/>
      <c r="CK252" s="37"/>
      <c r="CL252" s="37"/>
      <c r="CM252" s="37"/>
      <c r="CN252" s="37"/>
      <c r="CO252" s="37"/>
      <c r="CP252" s="37"/>
      <c r="CQ252" s="37"/>
      <c r="CR252" s="37"/>
      <c r="CS252" s="37"/>
      <c r="CT252" s="37"/>
      <c r="CU252" s="37"/>
      <c r="CV252" s="37"/>
      <c r="CW252" s="37"/>
      <c r="CX252" s="37"/>
      <c r="CY252" s="37"/>
      <c r="CZ252" s="37"/>
      <c r="DA252" s="37"/>
      <c r="DB252" s="37"/>
      <c r="DC252" s="37"/>
      <c r="DD252" s="37"/>
      <c r="DE252" s="37"/>
      <c r="DF252" s="37"/>
      <c r="DG252" s="37"/>
      <c r="DH252" s="37"/>
      <c r="DI252" s="37"/>
      <c r="DJ252" s="37"/>
      <c r="DK252" s="37"/>
      <c r="DL252" s="37"/>
      <c r="DM252" s="37"/>
      <c r="DN252" s="37"/>
      <c r="DO252" s="37"/>
      <c r="DP252" s="37"/>
      <c r="DQ252" s="37"/>
      <c r="DR252" s="37"/>
      <c r="DS252" s="37"/>
      <c r="DT252" s="37"/>
      <c r="DU252" s="37"/>
      <c r="DV252" s="37"/>
      <c r="DW252" s="37"/>
      <c r="DX252" s="37"/>
      <c r="DY252" s="37"/>
      <c r="DZ252" s="37"/>
      <c r="EA252" s="37"/>
      <c r="EB252" s="37"/>
      <c r="EC252" s="37"/>
      <c r="ED252" s="37"/>
      <c r="EE252" s="37"/>
      <c r="EF252" s="37"/>
      <c r="EG252" s="37"/>
      <c r="EH252" s="37"/>
      <c r="EI252" s="37"/>
      <c r="EJ252" s="37"/>
      <c r="EK252" s="37"/>
      <c r="EL252" s="37"/>
      <c r="EM252" s="37"/>
      <c r="EN252" s="37"/>
      <c r="EO252" s="37"/>
      <c r="EP252" s="37"/>
      <c r="EQ252" s="37"/>
      <c r="ER252" s="37"/>
      <c r="ES252" s="37"/>
      <c r="ET252" s="37"/>
      <c r="EU252" s="37"/>
      <c r="EV252" s="37"/>
      <c r="EW252" s="37"/>
      <c r="EX252" s="37"/>
      <c r="EY252" s="37"/>
      <c r="EZ252" s="37"/>
      <c r="FA252" s="37"/>
      <c r="FB252" s="37"/>
      <c r="FC252" s="37"/>
      <c r="FD252" s="37"/>
      <c r="FE252" s="37"/>
      <c r="FF252" s="37"/>
      <c r="FG252" s="37"/>
      <c r="FH252" s="37"/>
      <c r="FI252" s="37"/>
      <c r="FJ252" s="37"/>
      <c r="FK252" s="37"/>
      <c r="FL252" s="37"/>
      <c r="FM252" s="37"/>
      <c r="FN252" s="37"/>
      <c r="FO252" s="37"/>
      <c r="FP252" s="37"/>
      <c r="FQ252" s="37"/>
      <c r="FR252" s="37"/>
      <c r="FS252" s="37"/>
    </row>
    <row r="253" spans="1:175" s="7" customFormat="1" ht="63" hidden="1">
      <c r="A253" s="24" t="s">
        <v>315</v>
      </c>
      <c r="B253" s="12" t="s">
        <v>239</v>
      </c>
      <c r="C253" s="12" t="s">
        <v>235</v>
      </c>
      <c r="D253" s="13" t="s">
        <v>316</v>
      </c>
      <c r="E253" s="13"/>
      <c r="F253" s="103">
        <f>SUM(F254)</f>
        <v>0</v>
      </c>
      <c r="G253" s="103">
        <f>SUM(G254)</f>
        <v>0</v>
      </c>
      <c r="H253" s="103"/>
      <c r="I253" s="216" t="e">
        <f t="shared" si="4"/>
        <v>#DIV/0!</v>
      </c>
      <c r="J253" s="210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37"/>
      <c r="BS253" s="37"/>
      <c r="BT253" s="37"/>
      <c r="BU253" s="37"/>
      <c r="BV253" s="37"/>
      <c r="BW253" s="37"/>
      <c r="BX253" s="37"/>
      <c r="BY253" s="37"/>
      <c r="BZ253" s="37"/>
      <c r="CA253" s="37"/>
      <c r="CB253" s="37"/>
      <c r="CC253" s="37"/>
      <c r="CD253" s="37"/>
      <c r="CE253" s="37"/>
      <c r="CF253" s="37"/>
      <c r="CG253" s="37"/>
      <c r="CH253" s="37"/>
      <c r="CI253" s="37"/>
      <c r="CJ253" s="37"/>
      <c r="CK253" s="37"/>
      <c r="CL253" s="37"/>
      <c r="CM253" s="37"/>
      <c r="CN253" s="37"/>
      <c r="CO253" s="37"/>
      <c r="CP253" s="37"/>
      <c r="CQ253" s="37"/>
      <c r="CR253" s="37"/>
      <c r="CS253" s="37"/>
      <c r="CT253" s="37"/>
      <c r="CU253" s="37"/>
      <c r="CV253" s="37"/>
      <c r="CW253" s="37"/>
      <c r="CX253" s="37"/>
      <c r="CY253" s="37"/>
      <c r="CZ253" s="37"/>
      <c r="DA253" s="37"/>
      <c r="DB253" s="37"/>
      <c r="DC253" s="37"/>
      <c r="DD253" s="37"/>
      <c r="DE253" s="37"/>
      <c r="DF253" s="37"/>
      <c r="DG253" s="37"/>
      <c r="DH253" s="37"/>
      <c r="DI253" s="37"/>
      <c r="DJ253" s="37"/>
      <c r="DK253" s="37"/>
      <c r="DL253" s="37"/>
      <c r="DM253" s="37"/>
      <c r="DN253" s="37"/>
      <c r="DO253" s="37"/>
      <c r="DP253" s="37"/>
      <c r="DQ253" s="37"/>
      <c r="DR253" s="37"/>
      <c r="DS253" s="37"/>
      <c r="DT253" s="37"/>
      <c r="DU253" s="37"/>
      <c r="DV253" s="37"/>
      <c r="DW253" s="37"/>
      <c r="DX253" s="37"/>
      <c r="DY253" s="37"/>
      <c r="DZ253" s="37"/>
      <c r="EA253" s="37"/>
      <c r="EB253" s="37"/>
      <c r="EC253" s="37"/>
      <c r="ED253" s="37"/>
      <c r="EE253" s="37"/>
      <c r="EF253" s="37"/>
      <c r="EG253" s="37"/>
      <c r="EH253" s="37"/>
      <c r="EI253" s="37"/>
      <c r="EJ253" s="37"/>
      <c r="EK253" s="37"/>
      <c r="EL253" s="37"/>
      <c r="EM253" s="37"/>
      <c r="EN253" s="37"/>
      <c r="EO253" s="37"/>
      <c r="EP253" s="37"/>
      <c r="EQ253" s="37"/>
      <c r="ER253" s="37"/>
      <c r="ES253" s="37"/>
      <c r="ET253" s="37"/>
      <c r="EU253" s="37"/>
      <c r="EV253" s="37"/>
      <c r="EW253" s="37"/>
      <c r="EX253" s="37"/>
      <c r="EY253" s="37"/>
      <c r="EZ253" s="37"/>
      <c r="FA253" s="37"/>
      <c r="FB253" s="37"/>
      <c r="FC253" s="37"/>
      <c r="FD253" s="37"/>
      <c r="FE253" s="37"/>
      <c r="FF253" s="37"/>
      <c r="FG253" s="37"/>
      <c r="FH253" s="37"/>
      <c r="FI253" s="37"/>
      <c r="FJ253" s="37"/>
      <c r="FK253" s="37"/>
      <c r="FL253" s="37"/>
      <c r="FM253" s="37"/>
      <c r="FN253" s="37"/>
      <c r="FO253" s="37"/>
      <c r="FP253" s="37"/>
      <c r="FQ253" s="37"/>
      <c r="FR253" s="37"/>
      <c r="FS253" s="37"/>
    </row>
    <row r="254" spans="1:175" s="7" customFormat="1" hidden="1">
      <c r="A254" s="24" t="s">
        <v>492</v>
      </c>
      <c r="B254" s="12" t="s">
        <v>239</v>
      </c>
      <c r="C254" s="12" t="s">
        <v>235</v>
      </c>
      <c r="D254" s="13" t="s">
        <v>316</v>
      </c>
      <c r="E254" s="13" t="s">
        <v>276</v>
      </c>
      <c r="F254" s="103">
        <f>SUM('3'!G210)</f>
        <v>0</v>
      </c>
      <c r="G254" s="103">
        <f>SUM('3'!H210)</f>
        <v>0</v>
      </c>
      <c r="H254" s="103"/>
      <c r="I254" s="216" t="e">
        <f t="shared" si="4"/>
        <v>#DIV/0!</v>
      </c>
      <c r="J254" s="210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  <c r="BK254" s="37"/>
      <c r="BL254" s="37"/>
      <c r="BM254" s="37"/>
      <c r="BN254" s="37"/>
      <c r="BO254" s="37"/>
      <c r="BP254" s="37"/>
      <c r="BQ254" s="37"/>
      <c r="BR254" s="37"/>
      <c r="BS254" s="37"/>
      <c r="BT254" s="37"/>
      <c r="BU254" s="37"/>
      <c r="BV254" s="37"/>
      <c r="BW254" s="37"/>
      <c r="BX254" s="37"/>
      <c r="BY254" s="37"/>
      <c r="BZ254" s="37"/>
      <c r="CA254" s="37"/>
      <c r="CB254" s="37"/>
      <c r="CC254" s="37"/>
      <c r="CD254" s="37"/>
      <c r="CE254" s="37"/>
      <c r="CF254" s="37"/>
      <c r="CG254" s="37"/>
      <c r="CH254" s="37"/>
      <c r="CI254" s="37"/>
      <c r="CJ254" s="37"/>
      <c r="CK254" s="37"/>
      <c r="CL254" s="37"/>
      <c r="CM254" s="37"/>
      <c r="CN254" s="37"/>
      <c r="CO254" s="37"/>
      <c r="CP254" s="37"/>
      <c r="CQ254" s="37"/>
      <c r="CR254" s="37"/>
      <c r="CS254" s="37"/>
      <c r="CT254" s="37"/>
      <c r="CU254" s="37"/>
      <c r="CV254" s="37"/>
      <c r="CW254" s="37"/>
      <c r="CX254" s="37"/>
      <c r="CY254" s="37"/>
      <c r="CZ254" s="37"/>
      <c r="DA254" s="37"/>
      <c r="DB254" s="37"/>
      <c r="DC254" s="37"/>
      <c r="DD254" s="37"/>
      <c r="DE254" s="37"/>
      <c r="DF254" s="37"/>
      <c r="DG254" s="37"/>
      <c r="DH254" s="37"/>
      <c r="DI254" s="37"/>
      <c r="DJ254" s="37"/>
      <c r="DK254" s="37"/>
      <c r="DL254" s="37"/>
      <c r="DM254" s="37"/>
      <c r="DN254" s="37"/>
      <c r="DO254" s="37"/>
      <c r="DP254" s="37"/>
      <c r="DQ254" s="37"/>
      <c r="DR254" s="37"/>
      <c r="DS254" s="37"/>
      <c r="DT254" s="37"/>
      <c r="DU254" s="37"/>
      <c r="DV254" s="37"/>
      <c r="DW254" s="37"/>
      <c r="DX254" s="37"/>
      <c r="DY254" s="37"/>
      <c r="DZ254" s="37"/>
      <c r="EA254" s="37"/>
      <c r="EB254" s="37"/>
      <c r="EC254" s="37"/>
      <c r="ED254" s="37"/>
      <c r="EE254" s="37"/>
      <c r="EF254" s="37"/>
      <c r="EG254" s="37"/>
      <c r="EH254" s="37"/>
      <c r="EI254" s="37"/>
      <c r="EJ254" s="37"/>
      <c r="EK254" s="37"/>
      <c r="EL254" s="37"/>
      <c r="EM254" s="37"/>
      <c r="EN254" s="37"/>
      <c r="EO254" s="37"/>
      <c r="EP254" s="37"/>
      <c r="EQ254" s="37"/>
      <c r="ER254" s="37"/>
      <c r="ES254" s="37"/>
      <c r="ET254" s="37"/>
      <c r="EU254" s="37"/>
      <c r="EV254" s="37"/>
      <c r="EW254" s="37"/>
      <c r="EX254" s="37"/>
      <c r="EY254" s="37"/>
      <c r="EZ254" s="37"/>
      <c r="FA254" s="37"/>
      <c r="FB254" s="37"/>
      <c r="FC254" s="37"/>
      <c r="FD254" s="37"/>
      <c r="FE254" s="37"/>
      <c r="FF254" s="37"/>
      <c r="FG254" s="37"/>
      <c r="FH254" s="37"/>
      <c r="FI254" s="37"/>
      <c r="FJ254" s="37"/>
      <c r="FK254" s="37"/>
      <c r="FL254" s="37"/>
      <c r="FM254" s="37"/>
      <c r="FN254" s="37"/>
      <c r="FO254" s="37"/>
      <c r="FP254" s="37"/>
      <c r="FQ254" s="37"/>
      <c r="FR254" s="37"/>
      <c r="FS254" s="37"/>
    </row>
    <row r="255" spans="1:175" s="7" customFormat="1" ht="94.5" hidden="1">
      <c r="A255" s="24" t="s">
        <v>410</v>
      </c>
      <c r="B255" s="12" t="s">
        <v>239</v>
      </c>
      <c r="C255" s="12" t="s">
        <v>235</v>
      </c>
      <c r="D255" s="13" t="s">
        <v>409</v>
      </c>
      <c r="E255" s="13"/>
      <c r="F255" s="103">
        <f>SUM(F256)</f>
        <v>0</v>
      </c>
      <c r="G255" s="103">
        <f>SUM(G256)</f>
        <v>0</v>
      </c>
      <c r="H255" s="103"/>
      <c r="I255" s="216" t="e">
        <f t="shared" si="4"/>
        <v>#DIV/0!</v>
      </c>
      <c r="J255" s="210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  <c r="BH255" s="37"/>
      <c r="BI255" s="37"/>
      <c r="BJ255" s="37"/>
      <c r="BK255" s="37"/>
      <c r="BL255" s="37"/>
      <c r="BM255" s="37"/>
      <c r="BN255" s="37"/>
      <c r="BO255" s="37"/>
      <c r="BP255" s="37"/>
      <c r="BQ255" s="37"/>
      <c r="BR255" s="37"/>
      <c r="BS255" s="37"/>
      <c r="BT255" s="37"/>
      <c r="BU255" s="37"/>
      <c r="BV255" s="37"/>
      <c r="BW255" s="37"/>
      <c r="BX255" s="37"/>
      <c r="BY255" s="37"/>
      <c r="BZ255" s="37"/>
      <c r="CA255" s="37"/>
      <c r="CB255" s="37"/>
      <c r="CC255" s="37"/>
      <c r="CD255" s="37"/>
      <c r="CE255" s="37"/>
      <c r="CF255" s="37"/>
      <c r="CG255" s="37"/>
      <c r="CH255" s="37"/>
      <c r="CI255" s="37"/>
      <c r="CJ255" s="37"/>
      <c r="CK255" s="37"/>
      <c r="CL255" s="37"/>
      <c r="CM255" s="37"/>
      <c r="CN255" s="37"/>
      <c r="CO255" s="37"/>
      <c r="CP255" s="37"/>
      <c r="CQ255" s="37"/>
      <c r="CR255" s="37"/>
      <c r="CS255" s="37"/>
      <c r="CT255" s="37"/>
      <c r="CU255" s="37"/>
      <c r="CV255" s="37"/>
      <c r="CW255" s="37"/>
      <c r="CX255" s="37"/>
      <c r="CY255" s="37"/>
      <c r="CZ255" s="37"/>
      <c r="DA255" s="37"/>
      <c r="DB255" s="37"/>
      <c r="DC255" s="37"/>
      <c r="DD255" s="37"/>
      <c r="DE255" s="37"/>
      <c r="DF255" s="37"/>
      <c r="DG255" s="37"/>
      <c r="DH255" s="37"/>
      <c r="DI255" s="37"/>
      <c r="DJ255" s="37"/>
      <c r="DK255" s="37"/>
      <c r="DL255" s="37"/>
      <c r="DM255" s="37"/>
      <c r="DN255" s="37"/>
      <c r="DO255" s="37"/>
      <c r="DP255" s="37"/>
      <c r="DQ255" s="37"/>
      <c r="DR255" s="37"/>
      <c r="DS255" s="37"/>
      <c r="DT255" s="37"/>
      <c r="DU255" s="37"/>
      <c r="DV255" s="37"/>
      <c r="DW255" s="37"/>
      <c r="DX255" s="37"/>
      <c r="DY255" s="37"/>
      <c r="DZ255" s="37"/>
      <c r="EA255" s="37"/>
      <c r="EB255" s="37"/>
      <c r="EC255" s="37"/>
      <c r="ED255" s="37"/>
      <c r="EE255" s="37"/>
      <c r="EF255" s="37"/>
      <c r="EG255" s="37"/>
      <c r="EH255" s="37"/>
      <c r="EI255" s="37"/>
      <c r="EJ255" s="37"/>
      <c r="EK255" s="37"/>
      <c r="EL255" s="37"/>
      <c r="EM255" s="37"/>
      <c r="EN255" s="37"/>
      <c r="EO255" s="37"/>
      <c r="EP255" s="37"/>
      <c r="EQ255" s="37"/>
      <c r="ER255" s="37"/>
      <c r="ES255" s="37"/>
      <c r="ET255" s="37"/>
      <c r="EU255" s="37"/>
      <c r="EV255" s="37"/>
      <c r="EW255" s="37"/>
      <c r="EX255" s="37"/>
      <c r="EY255" s="37"/>
      <c r="EZ255" s="37"/>
      <c r="FA255" s="37"/>
      <c r="FB255" s="37"/>
      <c r="FC255" s="37"/>
      <c r="FD255" s="37"/>
      <c r="FE255" s="37"/>
      <c r="FF255" s="37"/>
      <c r="FG255" s="37"/>
      <c r="FH255" s="37"/>
      <c r="FI255" s="37"/>
      <c r="FJ255" s="37"/>
      <c r="FK255" s="37"/>
      <c r="FL255" s="37"/>
      <c r="FM255" s="37"/>
      <c r="FN255" s="37"/>
      <c r="FO255" s="37"/>
      <c r="FP255" s="37"/>
      <c r="FQ255" s="37"/>
      <c r="FR255" s="37"/>
      <c r="FS255" s="37"/>
    </row>
    <row r="256" spans="1:175" s="7" customFormat="1" ht="63" hidden="1">
      <c r="A256" s="24" t="s">
        <v>277</v>
      </c>
      <c r="B256" s="12" t="s">
        <v>239</v>
      </c>
      <c r="C256" s="12" t="s">
        <v>235</v>
      </c>
      <c r="D256" s="13" t="s">
        <v>409</v>
      </c>
      <c r="E256" s="13" t="s">
        <v>276</v>
      </c>
      <c r="F256" s="103">
        <f>SUM('3'!G212)</f>
        <v>0</v>
      </c>
      <c r="G256" s="103">
        <f>SUM('3'!H212)</f>
        <v>0</v>
      </c>
      <c r="H256" s="103"/>
      <c r="I256" s="216" t="e">
        <f t="shared" si="4"/>
        <v>#DIV/0!</v>
      </c>
      <c r="J256" s="210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  <c r="BK256" s="37"/>
      <c r="BL256" s="37"/>
      <c r="BM256" s="37"/>
      <c r="BN256" s="37"/>
      <c r="BO256" s="37"/>
      <c r="BP256" s="37"/>
      <c r="BQ256" s="37"/>
      <c r="BR256" s="37"/>
      <c r="BS256" s="37"/>
      <c r="BT256" s="37"/>
      <c r="BU256" s="37"/>
      <c r="BV256" s="37"/>
      <c r="BW256" s="37"/>
      <c r="BX256" s="37"/>
      <c r="BY256" s="37"/>
      <c r="BZ256" s="37"/>
      <c r="CA256" s="37"/>
      <c r="CB256" s="37"/>
      <c r="CC256" s="37"/>
      <c r="CD256" s="37"/>
      <c r="CE256" s="37"/>
      <c r="CF256" s="37"/>
      <c r="CG256" s="37"/>
      <c r="CH256" s="37"/>
      <c r="CI256" s="37"/>
      <c r="CJ256" s="37"/>
      <c r="CK256" s="37"/>
      <c r="CL256" s="37"/>
      <c r="CM256" s="37"/>
      <c r="CN256" s="37"/>
      <c r="CO256" s="37"/>
      <c r="CP256" s="37"/>
      <c r="CQ256" s="37"/>
      <c r="CR256" s="37"/>
      <c r="CS256" s="37"/>
      <c r="CT256" s="37"/>
      <c r="CU256" s="37"/>
      <c r="CV256" s="37"/>
      <c r="CW256" s="37"/>
      <c r="CX256" s="37"/>
      <c r="CY256" s="37"/>
      <c r="CZ256" s="37"/>
      <c r="DA256" s="37"/>
      <c r="DB256" s="37"/>
      <c r="DC256" s="37"/>
      <c r="DD256" s="37"/>
      <c r="DE256" s="37"/>
      <c r="DF256" s="37"/>
      <c r="DG256" s="37"/>
      <c r="DH256" s="37"/>
      <c r="DI256" s="37"/>
      <c r="DJ256" s="37"/>
      <c r="DK256" s="37"/>
      <c r="DL256" s="37"/>
      <c r="DM256" s="37"/>
      <c r="DN256" s="37"/>
      <c r="DO256" s="37"/>
      <c r="DP256" s="37"/>
      <c r="DQ256" s="37"/>
      <c r="DR256" s="37"/>
      <c r="DS256" s="37"/>
      <c r="DT256" s="37"/>
      <c r="DU256" s="37"/>
      <c r="DV256" s="37"/>
      <c r="DW256" s="37"/>
      <c r="DX256" s="37"/>
      <c r="DY256" s="37"/>
      <c r="DZ256" s="37"/>
      <c r="EA256" s="37"/>
      <c r="EB256" s="37"/>
      <c r="EC256" s="37"/>
      <c r="ED256" s="37"/>
      <c r="EE256" s="37"/>
      <c r="EF256" s="37"/>
      <c r="EG256" s="37"/>
      <c r="EH256" s="37"/>
      <c r="EI256" s="37"/>
      <c r="EJ256" s="37"/>
      <c r="EK256" s="37"/>
      <c r="EL256" s="37"/>
      <c r="EM256" s="37"/>
      <c r="EN256" s="37"/>
      <c r="EO256" s="37"/>
      <c r="EP256" s="37"/>
      <c r="EQ256" s="37"/>
      <c r="ER256" s="37"/>
      <c r="ES256" s="37"/>
      <c r="ET256" s="37"/>
      <c r="EU256" s="37"/>
      <c r="EV256" s="37"/>
      <c r="EW256" s="37"/>
      <c r="EX256" s="37"/>
      <c r="EY256" s="37"/>
      <c r="EZ256" s="37"/>
      <c r="FA256" s="37"/>
      <c r="FB256" s="37"/>
      <c r="FC256" s="37"/>
      <c r="FD256" s="37"/>
      <c r="FE256" s="37"/>
      <c r="FF256" s="37"/>
      <c r="FG256" s="37"/>
      <c r="FH256" s="37"/>
      <c r="FI256" s="37"/>
      <c r="FJ256" s="37"/>
      <c r="FK256" s="37"/>
      <c r="FL256" s="37"/>
      <c r="FM256" s="37"/>
      <c r="FN256" s="37"/>
      <c r="FO256" s="37"/>
      <c r="FP256" s="37"/>
      <c r="FQ256" s="37"/>
      <c r="FR256" s="37"/>
      <c r="FS256" s="37"/>
    </row>
    <row r="257" spans="1:175" s="7" customFormat="1" ht="94.5" hidden="1">
      <c r="A257" s="24" t="s">
        <v>336</v>
      </c>
      <c r="B257" s="12" t="s">
        <v>239</v>
      </c>
      <c r="C257" s="12" t="s">
        <v>235</v>
      </c>
      <c r="D257" s="13" t="s">
        <v>498</v>
      </c>
      <c r="E257" s="13"/>
      <c r="F257" s="103">
        <f>SUM(F258)</f>
        <v>0</v>
      </c>
      <c r="G257" s="103">
        <f>SUM(G258)</f>
        <v>0</v>
      </c>
      <c r="H257" s="103"/>
      <c r="I257" s="216" t="e">
        <f t="shared" si="4"/>
        <v>#DIV/0!</v>
      </c>
      <c r="J257" s="210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  <c r="BK257" s="37"/>
      <c r="BL257" s="37"/>
      <c r="BM257" s="37"/>
      <c r="BN257" s="37"/>
      <c r="BO257" s="37"/>
      <c r="BP257" s="37"/>
      <c r="BQ257" s="37"/>
      <c r="BR257" s="37"/>
      <c r="BS257" s="37"/>
      <c r="BT257" s="37"/>
      <c r="BU257" s="37"/>
      <c r="BV257" s="37"/>
      <c r="BW257" s="37"/>
      <c r="BX257" s="37"/>
      <c r="BY257" s="37"/>
      <c r="BZ257" s="37"/>
      <c r="CA257" s="37"/>
      <c r="CB257" s="37"/>
      <c r="CC257" s="37"/>
      <c r="CD257" s="37"/>
      <c r="CE257" s="37"/>
      <c r="CF257" s="37"/>
      <c r="CG257" s="37"/>
      <c r="CH257" s="37"/>
      <c r="CI257" s="37"/>
      <c r="CJ257" s="37"/>
      <c r="CK257" s="37"/>
      <c r="CL257" s="37"/>
      <c r="CM257" s="37"/>
      <c r="CN257" s="37"/>
      <c r="CO257" s="37"/>
      <c r="CP257" s="37"/>
      <c r="CQ257" s="37"/>
      <c r="CR257" s="37"/>
      <c r="CS257" s="37"/>
      <c r="CT257" s="37"/>
      <c r="CU257" s="37"/>
      <c r="CV257" s="37"/>
      <c r="CW257" s="37"/>
      <c r="CX257" s="37"/>
      <c r="CY257" s="37"/>
      <c r="CZ257" s="37"/>
      <c r="DA257" s="37"/>
      <c r="DB257" s="37"/>
      <c r="DC257" s="37"/>
      <c r="DD257" s="37"/>
      <c r="DE257" s="37"/>
      <c r="DF257" s="37"/>
      <c r="DG257" s="37"/>
      <c r="DH257" s="37"/>
      <c r="DI257" s="37"/>
      <c r="DJ257" s="37"/>
      <c r="DK257" s="37"/>
      <c r="DL257" s="37"/>
      <c r="DM257" s="37"/>
      <c r="DN257" s="37"/>
      <c r="DO257" s="37"/>
      <c r="DP257" s="37"/>
      <c r="DQ257" s="37"/>
      <c r="DR257" s="37"/>
      <c r="DS257" s="37"/>
      <c r="DT257" s="37"/>
      <c r="DU257" s="37"/>
      <c r="DV257" s="37"/>
      <c r="DW257" s="37"/>
      <c r="DX257" s="37"/>
      <c r="DY257" s="37"/>
      <c r="DZ257" s="37"/>
      <c r="EA257" s="37"/>
      <c r="EB257" s="37"/>
      <c r="EC257" s="37"/>
      <c r="ED257" s="37"/>
      <c r="EE257" s="37"/>
      <c r="EF257" s="37"/>
      <c r="EG257" s="37"/>
      <c r="EH257" s="37"/>
      <c r="EI257" s="37"/>
      <c r="EJ257" s="37"/>
      <c r="EK257" s="37"/>
      <c r="EL257" s="37"/>
      <c r="EM257" s="37"/>
      <c r="EN257" s="37"/>
      <c r="EO257" s="37"/>
      <c r="EP257" s="37"/>
      <c r="EQ257" s="37"/>
      <c r="ER257" s="37"/>
      <c r="ES257" s="37"/>
      <c r="ET257" s="37"/>
      <c r="EU257" s="37"/>
      <c r="EV257" s="37"/>
      <c r="EW257" s="37"/>
      <c r="EX257" s="37"/>
      <c r="EY257" s="37"/>
      <c r="EZ257" s="37"/>
      <c r="FA257" s="37"/>
      <c r="FB257" s="37"/>
      <c r="FC257" s="37"/>
      <c r="FD257" s="37"/>
      <c r="FE257" s="37"/>
      <c r="FF257" s="37"/>
      <c r="FG257" s="37"/>
      <c r="FH257" s="37"/>
      <c r="FI257" s="37"/>
      <c r="FJ257" s="37"/>
      <c r="FK257" s="37"/>
      <c r="FL257" s="37"/>
      <c r="FM257" s="37"/>
      <c r="FN257" s="37"/>
      <c r="FO257" s="37"/>
      <c r="FP257" s="37"/>
      <c r="FQ257" s="37"/>
      <c r="FR257" s="37"/>
      <c r="FS257" s="37"/>
    </row>
    <row r="258" spans="1:175" s="7" customFormat="1" hidden="1">
      <c r="A258" s="24" t="s">
        <v>492</v>
      </c>
      <c r="B258" s="12" t="s">
        <v>239</v>
      </c>
      <c r="C258" s="12" t="s">
        <v>235</v>
      </c>
      <c r="D258" s="13" t="s">
        <v>498</v>
      </c>
      <c r="E258" s="13" t="s">
        <v>276</v>
      </c>
      <c r="F258" s="103">
        <f>SUM('3'!G214)</f>
        <v>0</v>
      </c>
      <c r="G258" s="103">
        <f>SUM('3'!H214)</f>
        <v>0</v>
      </c>
      <c r="H258" s="103"/>
      <c r="I258" s="216" t="e">
        <f t="shared" si="4"/>
        <v>#DIV/0!</v>
      </c>
      <c r="J258" s="210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  <c r="BI258" s="37"/>
      <c r="BJ258" s="37"/>
      <c r="BK258" s="37"/>
      <c r="BL258" s="37"/>
      <c r="BM258" s="37"/>
      <c r="BN258" s="37"/>
      <c r="BO258" s="37"/>
      <c r="BP258" s="37"/>
      <c r="BQ258" s="37"/>
      <c r="BR258" s="37"/>
      <c r="BS258" s="37"/>
      <c r="BT258" s="37"/>
      <c r="BU258" s="37"/>
      <c r="BV258" s="37"/>
      <c r="BW258" s="37"/>
      <c r="BX258" s="37"/>
      <c r="BY258" s="37"/>
      <c r="BZ258" s="37"/>
      <c r="CA258" s="37"/>
      <c r="CB258" s="37"/>
      <c r="CC258" s="37"/>
      <c r="CD258" s="37"/>
      <c r="CE258" s="37"/>
      <c r="CF258" s="37"/>
      <c r="CG258" s="37"/>
      <c r="CH258" s="37"/>
      <c r="CI258" s="37"/>
      <c r="CJ258" s="37"/>
      <c r="CK258" s="37"/>
      <c r="CL258" s="37"/>
      <c r="CM258" s="37"/>
      <c r="CN258" s="37"/>
      <c r="CO258" s="37"/>
      <c r="CP258" s="37"/>
      <c r="CQ258" s="37"/>
      <c r="CR258" s="37"/>
      <c r="CS258" s="37"/>
      <c r="CT258" s="37"/>
      <c r="CU258" s="37"/>
      <c r="CV258" s="37"/>
      <c r="CW258" s="37"/>
      <c r="CX258" s="37"/>
      <c r="CY258" s="37"/>
      <c r="CZ258" s="37"/>
      <c r="DA258" s="37"/>
      <c r="DB258" s="37"/>
      <c r="DC258" s="37"/>
      <c r="DD258" s="37"/>
      <c r="DE258" s="37"/>
      <c r="DF258" s="37"/>
      <c r="DG258" s="37"/>
      <c r="DH258" s="37"/>
      <c r="DI258" s="37"/>
      <c r="DJ258" s="37"/>
      <c r="DK258" s="37"/>
      <c r="DL258" s="37"/>
      <c r="DM258" s="37"/>
      <c r="DN258" s="37"/>
      <c r="DO258" s="37"/>
      <c r="DP258" s="37"/>
      <c r="DQ258" s="37"/>
      <c r="DR258" s="37"/>
      <c r="DS258" s="37"/>
      <c r="DT258" s="37"/>
      <c r="DU258" s="37"/>
      <c r="DV258" s="37"/>
      <c r="DW258" s="37"/>
      <c r="DX258" s="37"/>
      <c r="DY258" s="37"/>
      <c r="DZ258" s="37"/>
      <c r="EA258" s="37"/>
      <c r="EB258" s="37"/>
      <c r="EC258" s="37"/>
      <c r="ED258" s="37"/>
      <c r="EE258" s="37"/>
      <c r="EF258" s="37"/>
      <c r="EG258" s="37"/>
      <c r="EH258" s="37"/>
      <c r="EI258" s="37"/>
      <c r="EJ258" s="37"/>
      <c r="EK258" s="37"/>
      <c r="EL258" s="37"/>
      <c r="EM258" s="37"/>
      <c r="EN258" s="37"/>
      <c r="EO258" s="37"/>
      <c r="EP258" s="37"/>
      <c r="EQ258" s="37"/>
      <c r="ER258" s="37"/>
      <c r="ES258" s="37"/>
      <c r="ET258" s="37"/>
      <c r="EU258" s="37"/>
      <c r="EV258" s="37"/>
      <c r="EW258" s="37"/>
      <c r="EX258" s="37"/>
      <c r="EY258" s="37"/>
      <c r="EZ258" s="37"/>
      <c r="FA258" s="37"/>
      <c r="FB258" s="37"/>
      <c r="FC258" s="37"/>
      <c r="FD258" s="37"/>
      <c r="FE258" s="37"/>
      <c r="FF258" s="37"/>
      <c r="FG258" s="37"/>
      <c r="FH258" s="37"/>
      <c r="FI258" s="37"/>
      <c r="FJ258" s="37"/>
      <c r="FK258" s="37"/>
      <c r="FL258" s="37"/>
      <c r="FM258" s="37"/>
      <c r="FN258" s="37"/>
      <c r="FO258" s="37"/>
      <c r="FP258" s="37"/>
      <c r="FQ258" s="37"/>
      <c r="FR258" s="37"/>
      <c r="FS258" s="37"/>
    </row>
    <row r="259" spans="1:175" s="7" customFormat="1" ht="110.25" hidden="1">
      <c r="A259" s="24" t="s">
        <v>257</v>
      </c>
      <c r="B259" s="12" t="s">
        <v>239</v>
      </c>
      <c r="C259" s="12" t="s">
        <v>235</v>
      </c>
      <c r="D259" s="13" t="s">
        <v>484</v>
      </c>
      <c r="E259" s="13"/>
      <c r="F259" s="103">
        <f>SUM(F260)</f>
        <v>0</v>
      </c>
      <c r="G259" s="103">
        <f>SUM(G260)</f>
        <v>0</v>
      </c>
      <c r="H259" s="103"/>
      <c r="I259" s="216" t="e">
        <f t="shared" si="4"/>
        <v>#DIV/0!</v>
      </c>
      <c r="J259" s="210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  <c r="BG259" s="37"/>
      <c r="BH259" s="37"/>
      <c r="BI259" s="37"/>
      <c r="BJ259" s="37"/>
      <c r="BK259" s="37"/>
      <c r="BL259" s="37"/>
      <c r="BM259" s="37"/>
      <c r="BN259" s="37"/>
      <c r="BO259" s="37"/>
      <c r="BP259" s="37"/>
      <c r="BQ259" s="37"/>
      <c r="BR259" s="37"/>
      <c r="BS259" s="37"/>
      <c r="BT259" s="37"/>
      <c r="BU259" s="37"/>
      <c r="BV259" s="37"/>
      <c r="BW259" s="37"/>
      <c r="BX259" s="37"/>
      <c r="BY259" s="37"/>
      <c r="BZ259" s="37"/>
      <c r="CA259" s="37"/>
      <c r="CB259" s="37"/>
      <c r="CC259" s="37"/>
      <c r="CD259" s="37"/>
      <c r="CE259" s="37"/>
      <c r="CF259" s="37"/>
      <c r="CG259" s="37"/>
      <c r="CH259" s="37"/>
      <c r="CI259" s="37"/>
      <c r="CJ259" s="37"/>
      <c r="CK259" s="37"/>
      <c r="CL259" s="37"/>
      <c r="CM259" s="37"/>
      <c r="CN259" s="37"/>
      <c r="CO259" s="37"/>
      <c r="CP259" s="37"/>
      <c r="CQ259" s="37"/>
      <c r="CR259" s="37"/>
      <c r="CS259" s="37"/>
      <c r="CT259" s="37"/>
      <c r="CU259" s="37"/>
      <c r="CV259" s="37"/>
      <c r="CW259" s="37"/>
      <c r="CX259" s="37"/>
      <c r="CY259" s="37"/>
      <c r="CZ259" s="37"/>
      <c r="DA259" s="37"/>
      <c r="DB259" s="37"/>
      <c r="DC259" s="37"/>
      <c r="DD259" s="37"/>
      <c r="DE259" s="37"/>
      <c r="DF259" s="37"/>
      <c r="DG259" s="37"/>
      <c r="DH259" s="37"/>
      <c r="DI259" s="37"/>
      <c r="DJ259" s="37"/>
      <c r="DK259" s="37"/>
      <c r="DL259" s="37"/>
      <c r="DM259" s="37"/>
      <c r="DN259" s="37"/>
      <c r="DO259" s="37"/>
      <c r="DP259" s="37"/>
      <c r="DQ259" s="37"/>
      <c r="DR259" s="37"/>
      <c r="DS259" s="37"/>
      <c r="DT259" s="37"/>
      <c r="DU259" s="37"/>
      <c r="DV259" s="37"/>
      <c r="DW259" s="37"/>
      <c r="DX259" s="37"/>
      <c r="DY259" s="37"/>
      <c r="DZ259" s="37"/>
      <c r="EA259" s="37"/>
      <c r="EB259" s="37"/>
      <c r="EC259" s="37"/>
      <c r="ED259" s="37"/>
      <c r="EE259" s="37"/>
      <c r="EF259" s="37"/>
      <c r="EG259" s="37"/>
      <c r="EH259" s="37"/>
      <c r="EI259" s="37"/>
      <c r="EJ259" s="37"/>
      <c r="EK259" s="37"/>
      <c r="EL259" s="37"/>
      <c r="EM259" s="37"/>
      <c r="EN259" s="37"/>
      <c r="EO259" s="37"/>
      <c r="EP259" s="37"/>
      <c r="EQ259" s="37"/>
      <c r="ER259" s="37"/>
      <c r="ES259" s="37"/>
      <c r="ET259" s="37"/>
      <c r="EU259" s="37"/>
      <c r="EV259" s="37"/>
      <c r="EW259" s="37"/>
      <c r="EX259" s="37"/>
      <c r="EY259" s="37"/>
      <c r="EZ259" s="37"/>
      <c r="FA259" s="37"/>
      <c r="FB259" s="37"/>
      <c r="FC259" s="37"/>
      <c r="FD259" s="37"/>
      <c r="FE259" s="37"/>
      <c r="FF259" s="37"/>
      <c r="FG259" s="37"/>
      <c r="FH259" s="37"/>
      <c r="FI259" s="37"/>
      <c r="FJ259" s="37"/>
      <c r="FK259" s="37"/>
      <c r="FL259" s="37"/>
      <c r="FM259" s="37"/>
      <c r="FN259" s="37"/>
      <c r="FO259" s="37"/>
      <c r="FP259" s="37"/>
      <c r="FQ259" s="37"/>
      <c r="FR259" s="37"/>
      <c r="FS259" s="37"/>
    </row>
    <row r="260" spans="1:175" s="7" customFormat="1" hidden="1">
      <c r="A260" s="24" t="s">
        <v>492</v>
      </c>
      <c r="B260" s="12" t="s">
        <v>239</v>
      </c>
      <c r="C260" s="12" t="s">
        <v>235</v>
      </c>
      <c r="D260" s="13" t="s">
        <v>484</v>
      </c>
      <c r="E260" s="13" t="s">
        <v>276</v>
      </c>
      <c r="F260" s="103">
        <f>SUM('3'!G216)</f>
        <v>0</v>
      </c>
      <c r="G260" s="103">
        <f>SUM('3'!H216)</f>
        <v>0</v>
      </c>
      <c r="H260" s="103"/>
      <c r="I260" s="216" t="e">
        <f t="shared" si="4"/>
        <v>#DIV/0!</v>
      </c>
      <c r="J260" s="210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  <c r="BH260" s="37"/>
      <c r="BI260" s="37"/>
      <c r="BJ260" s="37"/>
      <c r="BK260" s="37"/>
      <c r="BL260" s="37"/>
      <c r="BM260" s="37"/>
      <c r="BN260" s="37"/>
      <c r="BO260" s="37"/>
      <c r="BP260" s="37"/>
      <c r="BQ260" s="37"/>
      <c r="BR260" s="37"/>
      <c r="BS260" s="37"/>
      <c r="BT260" s="37"/>
      <c r="BU260" s="37"/>
      <c r="BV260" s="37"/>
      <c r="BW260" s="37"/>
      <c r="BX260" s="37"/>
      <c r="BY260" s="37"/>
      <c r="BZ260" s="37"/>
      <c r="CA260" s="37"/>
      <c r="CB260" s="37"/>
      <c r="CC260" s="37"/>
      <c r="CD260" s="37"/>
      <c r="CE260" s="37"/>
      <c r="CF260" s="37"/>
      <c r="CG260" s="37"/>
      <c r="CH260" s="37"/>
      <c r="CI260" s="37"/>
      <c r="CJ260" s="37"/>
      <c r="CK260" s="37"/>
      <c r="CL260" s="37"/>
      <c r="CM260" s="37"/>
      <c r="CN260" s="37"/>
      <c r="CO260" s="37"/>
      <c r="CP260" s="37"/>
      <c r="CQ260" s="37"/>
      <c r="CR260" s="37"/>
      <c r="CS260" s="37"/>
      <c r="CT260" s="37"/>
      <c r="CU260" s="37"/>
      <c r="CV260" s="37"/>
      <c r="CW260" s="37"/>
      <c r="CX260" s="37"/>
      <c r="CY260" s="37"/>
      <c r="CZ260" s="37"/>
      <c r="DA260" s="37"/>
      <c r="DB260" s="37"/>
      <c r="DC260" s="37"/>
      <c r="DD260" s="37"/>
      <c r="DE260" s="37"/>
      <c r="DF260" s="37"/>
      <c r="DG260" s="37"/>
      <c r="DH260" s="37"/>
      <c r="DI260" s="37"/>
      <c r="DJ260" s="37"/>
      <c r="DK260" s="37"/>
      <c r="DL260" s="37"/>
      <c r="DM260" s="37"/>
      <c r="DN260" s="37"/>
      <c r="DO260" s="37"/>
      <c r="DP260" s="37"/>
      <c r="DQ260" s="37"/>
      <c r="DR260" s="37"/>
      <c r="DS260" s="37"/>
      <c r="DT260" s="37"/>
      <c r="DU260" s="37"/>
      <c r="DV260" s="37"/>
      <c r="DW260" s="37"/>
      <c r="DX260" s="37"/>
      <c r="DY260" s="37"/>
      <c r="DZ260" s="37"/>
      <c r="EA260" s="37"/>
      <c r="EB260" s="37"/>
      <c r="EC260" s="37"/>
      <c r="ED260" s="37"/>
      <c r="EE260" s="37"/>
      <c r="EF260" s="37"/>
      <c r="EG260" s="37"/>
      <c r="EH260" s="37"/>
      <c r="EI260" s="37"/>
      <c r="EJ260" s="37"/>
      <c r="EK260" s="37"/>
      <c r="EL260" s="37"/>
      <c r="EM260" s="37"/>
      <c r="EN260" s="37"/>
      <c r="EO260" s="37"/>
      <c r="EP260" s="37"/>
      <c r="EQ260" s="37"/>
      <c r="ER260" s="37"/>
      <c r="ES260" s="37"/>
      <c r="ET260" s="37"/>
      <c r="EU260" s="37"/>
      <c r="EV260" s="37"/>
      <c r="EW260" s="37"/>
      <c r="EX260" s="37"/>
      <c r="EY260" s="37"/>
      <c r="EZ260" s="37"/>
      <c r="FA260" s="37"/>
      <c r="FB260" s="37"/>
      <c r="FC260" s="37"/>
      <c r="FD260" s="37"/>
      <c r="FE260" s="37"/>
      <c r="FF260" s="37"/>
      <c r="FG260" s="37"/>
      <c r="FH260" s="37"/>
      <c r="FI260" s="37"/>
      <c r="FJ260" s="37"/>
      <c r="FK260" s="37"/>
      <c r="FL260" s="37"/>
      <c r="FM260" s="37"/>
      <c r="FN260" s="37"/>
      <c r="FO260" s="37"/>
      <c r="FP260" s="37"/>
      <c r="FQ260" s="37"/>
      <c r="FR260" s="37"/>
      <c r="FS260" s="37"/>
    </row>
    <row r="261" spans="1:175" s="7" customFormat="1" ht="47.25" hidden="1">
      <c r="A261" s="24" t="s">
        <v>142</v>
      </c>
      <c r="B261" s="12" t="s">
        <v>239</v>
      </c>
      <c r="C261" s="12" t="s">
        <v>235</v>
      </c>
      <c r="D261" s="13" t="s">
        <v>141</v>
      </c>
      <c r="E261" s="13"/>
      <c r="F261" s="103">
        <f>SUM(F262)</f>
        <v>0</v>
      </c>
      <c r="G261" s="103">
        <f>SUM(G262)</f>
        <v>0</v>
      </c>
      <c r="H261" s="103"/>
      <c r="I261" s="216" t="e">
        <f t="shared" si="4"/>
        <v>#DIV/0!</v>
      </c>
      <c r="J261" s="210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  <c r="CA261" s="37"/>
      <c r="CB261" s="37"/>
      <c r="CC261" s="37"/>
      <c r="CD261" s="37"/>
      <c r="CE261" s="37"/>
      <c r="CF261" s="37"/>
      <c r="CG261" s="37"/>
      <c r="CH261" s="37"/>
      <c r="CI261" s="37"/>
      <c r="CJ261" s="37"/>
      <c r="CK261" s="37"/>
      <c r="CL261" s="37"/>
      <c r="CM261" s="37"/>
      <c r="CN261" s="37"/>
      <c r="CO261" s="37"/>
      <c r="CP261" s="37"/>
      <c r="CQ261" s="37"/>
      <c r="CR261" s="37"/>
      <c r="CS261" s="37"/>
      <c r="CT261" s="37"/>
      <c r="CU261" s="37"/>
      <c r="CV261" s="37"/>
      <c r="CW261" s="37"/>
      <c r="CX261" s="37"/>
      <c r="CY261" s="37"/>
      <c r="CZ261" s="37"/>
      <c r="DA261" s="37"/>
      <c r="DB261" s="37"/>
      <c r="DC261" s="37"/>
      <c r="DD261" s="37"/>
      <c r="DE261" s="37"/>
      <c r="DF261" s="37"/>
      <c r="DG261" s="37"/>
      <c r="DH261" s="37"/>
      <c r="DI261" s="37"/>
      <c r="DJ261" s="37"/>
      <c r="DK261" s="37"/>
      <c r="DL261" s="37"/>
      <c r="DM261" s="37"/>
      <c r="DN261" s="37"/>
      <c r="DO261" s="37"/>
      <c r="DP261" s="37"/>
      <c r="DQ261" s="37"/>
      <c r="DR261" s="37"/>
      <c r="DS261" s="37"/>
      <c r="DT261" s="37"/>
      <c r="DU261" s="37"/>
      <c r="DV261" s="37"/>
      <c r="DW261" s="37"/>
      <c r="DX261" s="37"/>
      <c r="DY261" s="37"/>
      <c r="DZ261" s="37"/>
      <c r="EA261" s="37"/>
      <c r="EB261" s="37"/>
      <c r="EC261" s="37"/>
      <c r="ED261" s="37"/>
      <c r="EE261" s="37"/>
      <c r="EF261" s="37"/>
      <c r="EG261" s="37"/>
      <c r="EH261" s="37"/>
      <c r="EI261" s="37"/>
      <c r="EJ261" s="37"/>
      <c r="EK261" s="37"/>
      <c r="EL261" s="37"/>
      <c r="EM261" s="37"/>
      <c r="EN261" s="37"/>
      <c r="EO261" s="37"/>
      <c r="EP261" s="37"/>
      <c r="EQ261" s="37"/>
      <c r="ER261" s="37"/>
      <c r="ES261" s="37"/>
      <c r="ET261" s="37"/>
      <c r="EU261" s="37"/>
      <c r="EV261" s="37"/>
      <c r="EW261" s="37"/>
      <c r="EX261" s="37"/>
      <c r="EY261" s="37"/>
      <c r="EZ261" s="37"/>
      <c r="FA261" s="37"/>
      <c r="FB261" s="37"/>
      <c r="FC261" s="37"/>
      <c r="FD261" s="37"/>
      <c r="FE261" s="37"/>
      <c r="FF261" s="37"/>
      <c r="FG261" s="37"/>
      <c r="FH261" s="37"/>
      <c r="FI261" s="37"/>
      <c r="FJ261" s="37"/>
      <c r="FK261" s="37"/>
      <c r="FL261" s="37"/>
      <c r="FM261" s="37"/>
      <c r="FN261" s="37"/>
      <c r="FO261" s="37"/>
      <c r="FP261" s="37"/>
      <c r="FQ261" s="37"/>
      <c r="FR261" s="37"/>
      <c r="FS261" s="37"/>
    </row>
    <row r="262" spans="1:175" s="7" customFormat="1" ht="63" hidden="1">
      <c r="A262" s="24" t="s">
        <v>277</v>
      </c>
      <c r="B262" s="12" t="s">
        <v>239</v>
      </c>
      <c r="C262" s="12" t="s">
        <v>235</v>
      </c>
      <c r="D262" s="13" t="s">
        <v>141</v>
      </c>
      <c r="E262" s="13" t="s">
        <v>276</v>
      </c>
      <c r="F262" s="103">
        <f>SUM('3'!G219)</f>
        <v>0</v>
      </c>
      <c r="G262" s="103">
        <f>SUM('3'!H219)</f>
        <v>0</v>
      </c>
      <c r="H262" s="103"/>
      <c r="I262" s="216" t="e">
        <f t="shared" si="4"/>
        <v>#DIV/0!</v>
      </c>
      <c r="J262" s="210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  <c r="BI262" s="37"/>
      <c r="BJ262" s="37"/>
      <c r="BK262" s="37"/>
      <c r="BL262" s="37"/>
      <c r="BM262" s="37"/>
      <c r="BN262" s="37"/>
      <c r="BO262" s="37"/>
      <c r="BP262" s="37"/>
      <c r="BQ262" s="37"/>
      <c r="BR262" s="37"/>
      <c r="BS262" s="37"/>
      <c r="BT262" s="37"/>
      <c r="BU262" s="37"/>
      <c r="BV262" s="37"/>
      <c r="BW262" s="37"/>
      <c r="BX262" s="37"/>
      <c r="BY262" s="37"/>
      <c r="BZ262" s="37"/>
      <c r="CA262" s="37"/>
      <c r="CB262" s="37"/>
      <c r="CC262" s="37"/>
      <c r="CD262" s="37"/>
      <c r="CE262" s="37"/>
      <c r="CF262" s="37"/>
      <c r="CG262" s="37"/>
      <c r="CH262" s="37"/>
      <c r="CI262" s="37"/>
      <c r="CJ262" s="37"/>
      <c r="CK262" s="37"/>
      <c r="CL262" s="37"/>
      <c r="CM262" s="37"/>
      <c r="CN262" s="37"/>
      <c r="CO262" s="37"/>
      <c r="CP262" s="37"/>
      <c r="CQ262" s="37"/>
      <c r="CR262" s="37"/>
      <c r="CS262" s="37"/>
      <c r="CT262" s="37"/>
      <c r="CU262" s="37"/>
      <c r="CV262" s="37"/>
      <c r="CW262" s="37"/>
      <c r="CX262" s="37"/>
      <c r="CY262" s="37"/>
      <c r="CZ262" s="37"/>
      <c r="DA262" s="37"/>
      <c r="DB262" s="37"/>
      <c r="DC262" s="37"/>
      <c r="DD262" s="37"/>
      <c r="DE262" s="37"/>
      <c r="DF262" s="37"/>
      <c r="DG262" s="37"/>
      <c r="DH262" s="37"/>
      <c r="DI262" s="37"/>
      <c r="DJ262" s="37"/>
      <c r="DK262" s="37"/>
      <c r="DL262" s="37"/>
      <c r="DM262" s="37"/>
      <c r="DN262" s="37"/>
      <c r="DO262" s="37"/>
      <c r="DP262" s="37"/>
      <c r="DQ262" s="37"/>
      <c r="DR262" s="37"/>
      <c r="DS262" s="37"/>
      <c r="DT262" s="37"/>
      <c r="DU262" s="37"/>
      <c r="DV262" s="37"/>
      <c r="DW262" s="37"/>
      <c r="DX262" s="37"/>
      <c r="DY262" s="37"/>
      <c r="DZ262" s="37"/>
      <c r="EA262" s="37"/>
      <c r="EB262" s="37"/>
      <c r="EC262" s="37"/>
      <c r="ED262" s="37"/>
      <c r="EE262" s="37"/>
      <c r="EF262" s="37"/>
      <c r="EG262" s="37"/>
      <c r="EH262" s="37"/>
      <c r="EI262" s="37"/>
      <c r="EJ262" s="37"/>
      <c r="EK262" s="37"/>
      <c r="EL262" s="37"/>
      <c r="EM262" s="37"/>
      <c r="EN262" s="37"/>
      <c r="EO262" s="37"/>
      <c r="EP262" s="37"/>
      <c r="EQ262" s="37"/>
      <c r="ER262" s="37"/>
      <c r="ES262" s="37"/>
      <c r="ET262" s="37"/>
      <c r="EU262" s="37"/>
      <c r="EV262" s="37"/>
      <c r="EW262" s="37"/>
      <c r="EX262" s="37"/>
      <c r="EY262" s="37"/>
      <c r="EZ262" s="37"/>
      <c r="FA262" s="37"/>
      <c r="FB262" s="37"/>
      <c r="FC262" s="37"/>
      <c r="FD262" s="37"/>
      <c r="FE262" s="37"/>
      <c r="FF262" s="37"/>
      <c r="FG262" s="37"/>
      <c r="FH262" s="37"/>
      <c r="FI262" s="37"/>
      <c r="FJ262" s="37"/>
      <c r="FK262" s="37"/>
      <c r="FL262" s="37"/>
      <c r="FM262" s="37"/>
      <c r="FN262" s="37"/>
      <c r="FO262" s="37"/>
      <c r="FP262" s="37"/>
      <c r="FQ262" s="37"/>
      <c r="FR262" s="37"/>
      <c r="FS262" s="37"/>
    </row>
    <row r="263" spans="1:175" s="7" customFormat="1" hidden="1">
      <c r="A263" s="24" t="s">
        <v>27</v>
      </c>
      <c r="B263" s="12" t="s">
        <v>239</v>
      </c>
      <c r="C263" s="12" t="s">
        <v>235</v>
      </c>
      <c r="D263" s="13" t="s">
        <v>168</v>
      </c>
      <c r="E263" s="13"/>
      <c r="F263" s="103">
        <f>SUM(F264)</f>
        <v>0</v>
      </c>
      <c r="G263" s="103">
        <f>SUM(G264)</f>
        <v>0</v>
      </c>
      <c r="H263" s="103"/>
      <c r="I263" s="216" t="e">
        <f t="shared" si="4"/>
        <v>#DIV/0!</v>
      </c>
      <c r="J263" s="210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  <c r="BI263" s="37"/>
      <c r="BJ263" s="37"/>
      <c r="BK263" s="37"/>
      <c r="BL263" s="37"/>
      <c r="BM263" s="37"/>
      <c r="BN263" s="37"/>
      <c r="BO263" s="37"/>
      <c r="BP263" s="37"/>
      <c r="BQ263" s="37"/>
      <c r="BR263" s="37"/>
      <c r="BS263" s="37"/>
      <c r="BT263" s="37"/>
      <c r="BU263" s="37"/>
      <c r="BV263" s="37"/>
      <c r="BW263" s="37"/>
      <c r="BX263" s="37"/>
      <c r="BY263" s="37"/>
      <c r="BZ263" s="37"/>
      <c r="CA263" s="37"/>
      <c r="CB263" s="37"/>
      <c r="CC263" s="37"/>
      <c r="CD263" s="37"/>
      <c r="CE263" s="37"/>
      <c r="CF263" s="37"/>
      <c r="CG263" s="37"/>
      <c r="CH263" s="37"/>
      <c r="CI263" s="37"/>
      <c r="CJ263" s="37"/>
      <c r="CK263" s="37"/>
      <c r="CL263" s="37"/>
      <c r="CM263" s="37"/>
      <c r="CN263" s="37"/>
      <c r="CO263" s="37"/>
      <c r="CP263" s="37"/>
      <c r="CQ263" s="37"/>
      <c r="CR263" s="37"/>
      <c r="CS263" s="37"/>
      <c r="CT263" s="37"/>
      <c r="CU263" s="37"/>
      <c r="CV263" s="37"/>
      <c r="CW263" s="37"/>
      <c r="CX263" s="37"/>
      <c r="CY263" s="37"/>
      <c r="CZ263" s="37"/>
      <c r="DA263" s="37"/>
      <c r="DB263" s="37"/>
      <c r="DC263" s="37"/>
      <c r="DD263" s="37"/>
      <c r="DE263" s="37"/>
      <c r="DF263" s="37"/>
      <c r="DG263" s="37"/>
      <c r="DH263" s="37"/>
      <c r="DI263" s="37"/>
      <c r="DJ263" s="37"/>
      <c r="DK263" s="37"/>
      <c r="DL263" s="37"/>
      <c r="DM263" s="37"/>
      <c r="DN263" s="37"/>
      <c r="DO263" s="37"/>
      <c r="DP263" s="37"/>
      <c r="DQ263" s="37"/>
      <c r="DR263" s="37"/>
      <c r="DS263" s="37"/>
      <c r="DT263" s="37"/>
      <c r="DU263" s="37"/>
      <c r="DV263" s="37"/>
      <c r="DW263" s="37"/>
      <c r="DX263" s="37"/>
      <c r="DY263" s="37"/>
      <c r="DZ263" s="37"/>
      <c r="EA263" s="37"/>
      <c r="EB263" s="37"/>
      <c r="EC263" s="37"/>
      <c r="ED263" s="37"/>
      <c r="EE263" s="37"/>
      <c r="EF263" s="37"/>
      <c r="EG263" s="37"/>
      <c r="EH263" s="37"/>
      <c r="EI263" s="37"/>
      <c r="EJ263" s="37"/>
      <c r="EK263" s="37"/>
      <c r="EL263" s="37"/>
      <c r="EM263" s="37"/>
      <c r="EN263" s="37"/>
      <c r="EO263" s="37"/>
      <c r="EP263" s="37"/>
      <c r="EQ263" s="37"/>
      <c r="ER263" s="37"/>
      <c r="ES263" s="37"/>
      <c r="ET263" s="37"/>
      <c r="EU263" s="37"/>
      <c r="EV263" s="37"/>
      <c r="EW263" s="37"/>
      <c r="EX263" s="37"/>
      <c r="EY263" s="37"/>
      <c r="EZ263" s="37"/>
      <c r="FA263" s="37"/>
      <c r="FB263" s="37"/>
      <c r="FC263" s="37"/>
      <c r="FD263" s="37"/>
      <c r="FE263" s="37"/>
      <c r="FF263" s="37"/>
      <c r="FG263" s="37"/>
      <c r="FH263" s="37"/>
      <c r="FI263" s="37"/>
      <c r="FJ263" s="37"/>
      <c r="FK263" s="37"/>
      <c r="FL263" s="37"/>
      <c r="FM263" s="37"/>
      <c r="FN263" s="37"/>
      <c r="FO263" s="37"/>
      <c r="FP263" s="37"/>
      <c r="FQ263" s="37"/>
      <c r="FR263" s="37"/>
      <c r="FS263" s="37"/>
    </row>
    <row r="264" spans="1:175" s="7" customFormat="1" ht="110.25" hidden="1">
      <c r="A264" s="24" t="s">
        <v>167</v>
      </c>
      <c r="B264" s="12" t="s">
        <v>239</v>
      </c>
      <c r="C264" s="12" t="s">
        <v>235</v>
      </c>
      <c r="D264" s="13" t="s">
        <v>104</v>
      </c>
      <c r="E264" s="13"/>
      <c r="F264" s="103">
        <f>SUM(F265)</f>
        <v>0</v>
      </c>
      <c r="G264" s="103">
        <f>SUM(G265)</f>
        <v>0</v>
      </c>
      <c r="H264" s="103"/>
      <c r="I264" s="216" t="e">
        <f t="shared" si="4"/>
        <v>#DIV/0!</v>
      </c>
      <c r="J264" s="210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  <c r="BK264" s="37"/>
      <c r="BL264" s="37"/>
      <c r="BM264" s="37"/>
      <c r="BN264" s="37"/>
      <c r="BO264" s="37"/>
      <c r="BP264" s="37"/>
      <c r="BQ264" s="37"/>
      <c r="BR264" s="37"/>
      <c r="BS264" s="37"/>
      <c r="BT264" s="37"/>
      <c r="BU264" s="37"/>
      <c r="BV264" s="37"/>
      <c r="BW264" s="37"/>
      <c r="BX264" s="37"/>
      <c r="BY264" s="37"/>
      <c r="BZ264" s="37"/>
      <c r="CA264" s="37"/>
      <c r="CB264" s="37"/>
      <c r="CC264" s="37"/>
      <c r="CD264" s="37"/>
      <c r="CE264" s="37"/>
      <c r="CF264" s="37"/>
      <c r="CG264" s="37"/>
      <c r="CH264" s="37"/>
      <c r="CI264" s="37"/>
      <c r="CJ264" s="37"/>
      <c r="CK264" s="37"/>
      <c r="CL264" s="37"/>
      <c r="CM264" s="37"/>
      <c r="CN264" s="37"/>
      <c r="CO264" s="37"/>
      <c r="CP264" s="37"/>
      <c r="CQ264" s="37"/>
      <c r="CR264" s="37"/>
      <c r="CS264" s="37"/>
      <c r="CT264" s="37"/>
      <c r="CU264" s="37"/>
      <c r="CV264" s="37"/>
      <c r="CW264" s="37"/>
      <c r="CX264" s="37"/>
      <c r="CY264" s="37"/>
      <c r="CZ264" s="37"/>
      <c r="DA264" s="37"/>
      <c r="DB264" s="37"/>
      <c r="DC264" s="37"/>
      <c r="DD264" s="37"/>
      <c r="DE264" s="37"/>
      <c r="DF264" s="37"/>
      <c r="DG264" s="37"/>
      <c r="DH264" s="37"/>
      <c r="DI264" s="37"/>
      <c r="DJ264" s="37"/>
      <c r="DK264" s="37"/>
      <c r="DL264" s="37"/>
      <c r="DM264" s="37"/>
      <c r="DN264" s="37"/>
      <c r="DO264" s="37"/>
      <c r="DP264" s="37"/>
      <c r="DQ264" s="37"/>
      <c r="DR264" s="37"/>
      <c r="DS264" s="37"/>
      <c r="DT264" s="37"/>
      <c r="DU264" s="37"/>
      <c r="DV264" s="37"/>
      <c r="DW264" s="37"/>
      <c r="DX264" s="37"/>
      <c r="DY264" s="37"/>
      <c r="DZ264" s="37"/>
      <c r="EA264" s="37"/>
      <c r="EB264" s="37"/>
      <c r="EC264" s="37"/>
      <c r="ED264" s="37"/>
      <c r="EE264" s="37"/>
      <c r="EF264" s="37"/>
      <c r="EG264" s="37"/>
      <c r="EH264" s="37"/>
      <c r="EI264" s="37"/>
      <c r="EJ264" s="37"/>
      <c r="EK264" s="37"/>
      <c r="EL264" s="37"/>
      <c r="EM264" s="37"/>
      <c r="EN264" s="37"/>
      <c r="EO264" s="37"/>
      <c r="EP264" s="37"/>
      <c r="EQ264" s="37"/>
      <c r="ER264" s="37"/>
      <c r="ES264" s="37"/>
      <c r="ET264" s="37"/>
      <c r="EU264" s="37"/>
      <c r="EV264" s="37"/>
      <c r="EW264" s="37"/>
      <c r="EX264" s="37"/>
      <c r="EY264" s="37"/>
      <c r="EZ264" s="37"/>
      <c r="FA264" s="37"/>
      <c r="FB264" s="37"/>
      <c r="FC264" s="37"/>
      <c r="FD264" s="37"/>
      <c r="FE264" s="37"/>
      <c r="FF264" s="37"/>
      <c r="FG264" s="37"/>
      <c r="FH264" s="37"/>
      <c r="FI264" s="37"/>
      <c r="FJ264" s="37"/>
      <c r="FK264" s="37"/>
      <c r="FL264" s="37"/>
      <c r="FM264" s="37"/>
      <c r="FN264" s="37"/>
      <c r="FO264" s="37"/>
      <c r="FP264" s="37"/>
      <c r="FQ264" s="37"/>
      <c r="FR264" s="37"/>
      <c r="FS264" s="37"/>
    </row>
    <row r="265" spans="1:175" s="7" customFormat="1" ht="63" hidden="1">
      <c r="A265" s="24" t="s">
        <v>277</v>
      </c>
      <c r="B265" s="12" t="s">
        <v>239</v>
      </c>
      <c r="C265" s="12" t="s">
        <v>235</v>
      </c>
      <c r="D265" s="13" t="s">
        <v>104</v>
      </c>
      <c r="E265" s="13" t="s">
        <v>276</v>
      </c>
      <c r="F265" s="103">
        <f>SUM('3'!G222)</f>
        <v>0</v>
      </c>
      <c r="G265" s="103">
        <f>SUM('3'!H222)</f>
        <v>0</v>
      </c>
      <c r="H265" s="103"/>
      <c r="I265" s="216" t="e">
        <f t="shared" si="4"/>
        <v>#DIV/0!</v>
      </c>
      <c r="J265" s="210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G265" s="37"/>
      <c r="BH265" s="37"/>
      <c r="BI265" s="37"/>
      <c r="BJ265" s="37"/>
      <c r="BK265" s="37"/>
      <c r="BL265" s="37"/>
      <c r="BM265" s="37"/>
      <c r="BN265" s="37"/>
      <c r="BO265" s="37"/>
      <c r="BP265" s="37"/>
      <c r="BQ265" s="37"/>
      <c r="BR265" s="37"/>
      <c r="BS265" s="37"/>
      <c r="BT265" s="37"/>
      <c r="BU265" s="37"/>
      <c r="BV265" s="37"/>
      <c r="BW265" s="37"/>
      <c r="BX265" s="37"/>
      <c r="BY265" s="37"/>
      <c r="BZ265" s="37"/>
      <c r="CA265" s="37"/>
      <c r="CB265" s="37"/>
      <c r="CC265" s="37"/>
      <c r="CD265" s="37"/>
      <c r="CE265" s="37"/>
      <c r="CF265" s="37"/>
      <c r="CG265" s="37"/>
      <c r="CH265" s="37"/>
      <c r="CI265" s="37"/>
      <c r="CJ265" s="37"/>
      <c r="CK265" s="37"/>
      <c r="CL265" s="37"/>
      <c r="CM265" s="37"/>
      <c r="CN265" s="37"/>
      <c r="CO265" s="37"/>
      <c r="CP265" s="37"/>
      <c r="CQ265" s="37"/>
      <c r="CR265" s="37"/>
      <c r="CS265" s="37"/>
      <c r="CT265" s="37"/>
      <c r="CU265" s="37"/>
      <c r="CV265" s="37"/>
      <c r="CW265" s="37"/>
      <c r="CX265" s="37"/>
      <c r="CY265" s="37"/>
      <c r="CZ265" s="37"/>
      <c r="DA265" s="37"/>
      <c r="DB265" s="37"/>
      <c r="DC265" s="37"/>
      <c r="DD265" s="37"/>
      <c r="DE265" s="37"/>
      <c r="DF265" s="37"/>
      <c r="DG265" s="37"/>
      <c r="DH265" s="37"/>
      <c r="DI265" s="37"/>
      <c r="DJ265" s="37"/>
      <c r="DK265" s="37"/>
      <c r="DL265" s="37"/>
      <c r="DM265" s="37"/>
      <c r="DN265" s="37"/>
      <c r="DO265" s="37"/>
      <c r="DP265" s="37"/>
      <c r="DQ265" s="37"/>
      <c r="DR265" s="37"/>
      <c r="DS265" s="37"/>
      <c r="DT265" s="37"/>
      <c r="DU265" s="37"/>
      <c r="DV265" s="37"/>
      <c r="DW265" s="37"/>
      <c r="DX265" s="37"/>
      <c r="DY265" s="37"/>
      <c r="DZ265" s="37"/>
      <c r="EA265" s="37"/>
      <c r="EB265" s="37"/>
      <c r="EC265" s="37"/>
      <c r="ED265" s="37"/>
      <c r="EE265" s="37"/>
      <c r="EF265" s="37"/>
      <c r="EG265" s="37"/>
      <c r="EH265" s="37"/>
      <c r="EI265" s="37"/>
      <c r="EJ265" s="37"/>
      <c r="EK265" s="37"/>
      <c r="EL265" s="37"/>
      <c r="EM265" s="37"/>
      <c r="EN265" s="37"/>
      <c r="EO265" s="37"/>
      <c r="EP265" s="37"/>
      <c r="EQ265" s="37"/>
      <c r="ER265" s="37"/>
      <c r="ES265" s="37"/>
      <c r="ET265" s="37"/>
      <c r="EU265" s="37"/>
      <c r="EV265" s="37"/>
      <c r="EW265" s="37"/>
      <c r="EX265" s="37"/>
      <c r="EY265" s="37"/>
      <c r="EZ265" s="37"/>
      <c r="FA265" s="37"/>
      <c r="FB265" s="37"/>
      <c r="FC265" s="37"/>
      <c r="FD265" s="37"/>
      <c r="FE265" s="37"/>
      <c r="FF265" s="37"/>
      <c r="FG265" s="37"/>
      <c r="FH265" s="37"/>
      <c r="FI265" s="37"/>
      <c r="FJ265" s="37"/>
      <c r="FK265" s="37"/>
      <c r="FL265" s="37"/>
      <c r="FM265" s="37"/>
      <c r="FN265" s="37"/>
      <c r="FO265" s="37"/>
      <c r="FP265" s="37"/>
      <c r="FQ265" s="37"/>
      <c r="FR265" s="37"/>
      <c r="FS265" s="37"/>
    </row>
    <row r="266" spans="1:175">
      <c r="A266" s="51" t="s">
        <v>78</v>
      </c>
      <c r="B266" s="14" t="s">
        <v>239</v>
      </c>
      <c r="C266" s="14" t="s">
        <v>236</v>
      </c>
      <c r="D266" s="15"/>
      <c r="E266" s="15"/>
      <c r="F266" s="186">
        <v>79042.5</v>
      </c>
      <c r="G266" s="186">
        <v>79042.5</v>
      </c>
      <c r="H266" s="186">
        <v>130307</v>
      </c>
      <c r="I266" s="216">
        <f t="shared" si="4"/>
        <v>164.85688079197899</v>
      </c>
      <c r="J266" s="211"/>
    </row>
    <row r="267" spans="1:175" ht="220.5" hidden="1">
      <c r="A267" s="24" t="s">
        <v>729</v>
      </c>
      <c r="B267" s="12" t="s">
        <v>239</v>
      </c>
      <c r="C267" s="12" t="s">
        <v>236</v>
      </c>
      <c r="D267" s="13" t="s">
        <v>546</v>
      </c>
      <c r="E267" s="13"/>
      <c r="F267" s="103">
        <f>SUM(F268+F269)</f>
        <v>0</v>
      </c>
      <c r="G267" s="103">
        <f>SUM(G268+G269)</f>
        <v>0</v>
      </c>
      <c r="H267" s="103"/>
      <c r="I267" s="216" t="e">
        <f t="shared" si="4"/>
        <v>#DIV/0!</v>
      </c>
      <c r="J267" s="211"/>
    </row>
    <row r="268" spans="1:175" ht="31.5" hidden="1">
      <c r="A268" s="23" t="s">
        <v>147</v>
      </c>
      <c r="B268" s="12" t="s">
        <v>239</v>
      </c>
      <c r="C268" s="12" t="s">
        <v>236</v>
      </c>
      <c r="D268" s="13" t="s">
        <v>546</v>
      </c>
      <c r="E268" s="13" t="s">
        <v>491</v>
      </c>
      <c r="F268" s="103">
        <f>SUM('3'!G225)</f>
        <v>0</v>
      </c>
      <c r="G268" s="103">
        <f>SUM('3'!H225)</f>
        <v>0</v>
      </c>
      <c r="H268" s="103"/>
      <c r="I268" s="216" t="e">
        <f t="shared" si="4"/>
        <v>#DIV/0!</v>
      </c>
      <c r="J268" s="211"/>
    </row>
    <row r="269" spans="1:175" hidden="1">
      <c r="A269" s="24" t="s">
        <v>358</v>
      </c>
      <c r="B269" s="12" t="s">
        <v>239</v>
      </c>
      <c r="C269" s="12" t="s">
        <v>236</v>
      </c>
      <c r="D269" s="13" t="s">
        <v>546</v>
      </c>
      <c r="E269" s="13" t="s">
        <v>225</v>
      </c>
      <c r="F269" s="103">
        <f>SUM('3'!G516)</f>
        <v>0</v>
      </c>
      <c r="G269" s="103">
        <f>SUM('3'!H516)</f>
        <v>0</v>
      </c>
      <c r="H269" s="103"/>
      <c r="I269" s="216" t="e">
        <f t="shared" si="4"/>
        <v>#DIV/0!</v>
      </c>
      <c r="J269" s="211"/>
    </row>
    <row r="270" spans="1:175" ht="220.5" hidden="1">
      <c r="A270" s="24" t="s">
        <v>814</v>
      </c>
      <c r="B270" s="12" t="s">
        <v>239</v>
      </c>
      <c r="C270" s="12" t="s">
        <v>236</v>
      </c>
      <c r="D270" s="13" t="s">
        <v>584</v>
      </c>
      <c r="E270" s="13"/>
      <c r="F270" s="103">
        <f>SUM(F271+F272)</f>
        <v>3175</v>
      </c>
      <c r="G270" s="103">
        <f>SUM(G271+G272)</f>
        <v>0</v>
      </c>
      <c r="H270" s="103"/>
      <c r="I270" s="216" t="e">
        <f t="shared" si="4"/>
        <v>#DIV/0!</v>
      </c>
      <c r="J270" s="211"/>
    </row>
    <row r="271" spans="1:175" ht="31.5" hidden="1">
      <c r="A271" s="23" t="s">
        <v>147</v>
      </c>
      <c r="B271" s="12" t="s">
        <v>239</v>
      </c>
      <c r="C271" s="12" t="s">
        <v>236</v>
      </c>
      <c r="D271" s="13" t="s">
        <v>584</v>
      </c>
      <c r="E271" s="13" t="s">
        <v>491</v>
      </c>
      <c r="F271" s="103">
        <f>SUM('3'!G227)</f>
        <v>0</v>
      </c>
      <c r="G271" s="103">
        <f>SUM('3'!H227)</f>
        <v>0</v>
      </c>
      <c r="H271" s="103"/>
      <c r="I271" s="216" t="e">
        <f t="shared" si="4"/>
        <v>#DIV/0!</v>
      </c>
      <c r="J271" s="211"/>
    </row>
    <row r="272" spans="1:175" hidden="1">
      <c r="A272" s="24" t="s">
        <v>358</v>
      </c>
      <c r="B272" s="12" t="s">
        <v>239</v>
      </c>
      <c r="C272" s="12" t="s">
        <v>236</v>
      </c>
      <c r="D272" s="13" t="s">
        <v>584</v>
      </c>
      <c r="E272" s="13" t="s">
        <v>225</v>
      </c>
      <c r="F272" s="103">
        <f>SUM('3'!G523)</f>
        <v>3175</v>
      </c>
      <c r="G272" s="103">
        <f>SUM('3'!H523)</f>
        <v>0</v>
      </c>
      <c r="H272" s="103"/>
      <c r="I272" s="216" t="e">
        <f t="shared" si="4"/>
        <v>#DIV/0!</v>
      </c>
      <c r="J272" s="211"/>
    </row>
    <row r="273" spans="1:10" ht="220.5" hidden="1">
      <c r="A273" s="24" t="s">
        <v>857</v>
      </c>
      <c r="B273" s="12" t="s">
        <v>239</v>
      </c>
      <c r="C273" s="12" t="s">
        <v>236</v>
      </c>
      <c r="D273" s="13" t="s">
        <v>585</v>
      </c>
      <c r="E273" s="13"/>
      <c r="F273" s="103">
        <f>SUM(F274)</f>
        <v>167.10525999999999</v>
      </c>
      <c r="G273" s="103">
        <f>SUM(G274)</f>
        <v>0</v>
      </c>
      <c r="H273" s="103"/>
      <c r="I273" s="216" t="e">
        <f t="shared" si="4"/>
        <v>#DIV/0!</v>
      </c>
      <c r="J273" s="211"/>
    </row>
    <row r="274" spans="1:10" hidden="1">
      <c r="A274" s="24" t="s">
        <v>358</v>
      </c>
      <c r="B274" s="12" t="s">
        <v>239</v>
      </c>
      <c r="C274" s="12" t="s">
        <v>236</v>
      </c>
      <c r="D274" s="13" t="s">
        <v>585</v>
      </c>
      <c r="E274" s="13" t="s">
        <v>225</v>
      </c>
      <c r="F274" s="103">
        <f>SUM('3'!G525)</f>
        <v>167.10525999999999</v>
      </c>
      <c r="G274" s="103">
        <f>SUM('3'!H525)</f>
        <v>0</v>
      </c>
      <c r="H274" s="103"/>
      <c r="I274" s="216" t="e">
        <f t="shared" ref="I274:I337" si="5">SUM(H274/G274*100)</f>
        <v>#DIV/0!</v>
      </c>
      <c r="J274" s="211"/>
    </row>
    <row r="275" spans="1:10" ht="204.75" hidden="1">
      <c r="A275" s="24" t="s">
        <v>862</v>
      </c>
      <c r="B275" s="12" t="s">
        <v>239</v>
      </c>
      <c r="C275" s="12" t="s">
        <v>236</v>
      </c>
      <c r="D275" s="13" t="s">
        <v>558</v>
      </c>
      <c r="E275" s="13"/>
      <c r="F275" s="103">
        <f>SUM(F277+F276)</f>
        <v>28739.37888</v>
      </c>
      <c r="G275" s="103">
        <f>SUM(G277+G276)</f>
        <v>28739.37888</v>
      </c>
      <c r="H275" s="103"/>
      <c r="I275" s="216">
        <f t="shared" si="5"/>
        <v>0</v>
      </c>
      <c r="J275" s="211"/>
    </row>
    <row r="276" spans="1:10" hidden="1">
      <c r="A276" s="24" t="s">
        <v>358</v>
      </c>
      <c r="B276" s="12" t="s">
        <v>239</v>
      </c>
      <c r="C276" s="12" t="s">
        <v>236</v>
      </c>
      <c r="D276" s="13" t="s">
        <v>558</v>
      </c>
      <c r="E276" s="13" t="s">
        <v>225</v>
      </c>
      <c r="F276" s="103">
        <f>SUM('3'!G518)</f>
        <v>0</v>
      </c>
      <c r="G276" s="103">
        <f>SUM('3'!H518)</f>
        <v>0</v>
      </c>
      <c r="H276" s="103"/>
      <c r="I276" s="216" t="e">
        <f t="shared" si="5"/>
        <v>#DIV/0!</v>
      </c>
      <c r="J276" s="211"/>
    </row>
    <row r="277" spans="1:10" hidden="1">
      <c r="A277" s="23" t="s">
        <v>492</v>
      </c>
      <c r="B277" s="12" t="s">
        <v>239</v>
      </c>
      <c r="C277" s="12" t="s">
        <v>236</v>
      </c>
      <c r="D277" s="13" t="s">
        <v>558</v>
      </c>
      <c r="E277" s="13" t="s">
        <v>384</v>
      </c>
      <c r="F277" s="103">
        <f>SUM('3'!G231)</f>
        <v>28739.37888</v>
      </c>
      <c r="G277" s="103">
        <f>SUM('3'!H231)</f>
        <v>28739.37888</v>
      </c>
      <c r="H277" s="103"/>
      <c r="I277" s="216">
        <f t="shared" si="5"/>
        <v>0</v>
      </c>
      <c r="J277" s="211"/>
    </row>
    <row r="278" spans="1:10" ht="204.75" hidden="1">
      <c r="A278" s="24" t="s">
        <v>730</v>
      </c>
      <c r="B278" s="12" t="s">
        <v>239</v>
      </c>
      <c r="C278" s="12" t="s">
        <v>236</v>
      </c>
      <c r="D278" s="13" t="s">
        <v>548</v>
      </c>
      <c r="E278" s="13"/>
      <c r="F278" s="103">
        <f>SUM(F280+F279)</f>
        <v>9579.7929600000007</v>
      </c>
      <c r="G278" s="103">
        <f>SUM(G280+G279)</f>
        <v>9579.7929600000007</v>
      </c>
      <c r="H278" s="103"/>
      <c r="I278" s="216">
        <f t="shared" si="5"/>
        <v>0</v>
      </c>
      <c r="J278" s="211"/>
    </row>
    <row r="279" spans="1:10" hidden="1">
      <c r="A279" s="24" t="s">
        <v>358</v>
      </c>
      <c r="B279" s="12" t="s">
        <v>239</v>
      </c>
      <c r="C279" s="12" t="s">
        <v>236</v>
      </c>
      <c r="D279" s="13" t="s">
        <v>548</v>
      </c>
      <c r="E279" s="13" t="s">
        <v>225</v>
      </c>
      <c r="F279" s="103">
        <f>SUM('3'!G520)</f>
        <v>0</v>
      </c>
      <c r="G279" s="103">
        <f>SUM('3'!H520)</f>
        <v>0</v>
      </c>
      <c r="H279" s="103"/>
      <c r="I279" s="216" t="e">
        <f t="shared" si="5"/>
        <v>#DIV/0!</v>
      </c>
      <c r="J279" s="211"/>
    </row>
    <row r="280" spans="1:10" hidden="1">
      <c r="A280" s="23" t="s">
        <v>492</v>
      </c>
      <c r="B280" s="12" t="s">
        <v>239</v>
      </c>
      <c r="C280" s="12" t="s">
        <v>236</v>
      </c>
      <c r="D280" s="13" t="s">
        <v>548</v>
      </c>
      <c r="E280" s="13" t="s">
        <v>384</v>
      </c>
      <c r="F280" s="103">
        <f>SUM('3'!G233)</f>
        <v>9579.7929600000007</v>
      </c>
      <c r="G280" s="103">
        <f>SUM('3'!H233)</f>
        <v>9579.7929600000007</v>
      </c>
      <c r="H280" s="103"/>
      <c r="I280" s="216">
        <f t="shared" si="5"/>
        <v>0</v>
      </c>
      <c r="J280" s="211"/>
    </row>
    <row r="281" spans="1:10" hidden="1">
      <c r="A281" s="24" t="s">
        <v>492</v>
      </c>
      <c r="B281" s="12" t="s">
        <v>239</v>
      </c>
      <c r="C281" s="12" t="s">
        <v>236</v>
      </c>
      <c r="D281" s="13" t="s">
        <v>548</v>
      </c>
      <c r="E281" s="13" t="s">
        <v>384</v>
      </c>
      <c r="F281" s="103">
        <f>SUM('3'!G521)</f>
        <v>0</v>
      </c>
      <c r="G281" s="103">
        <f>SUM('3'!H521)</f>
        <v>0</v>
      </c>
      <c r="H281" s="103"/>
      <c r="I281" s="216" t="e">
        <f t="shared" si="5"/>
        <v>#DIV/0!</v>
      </c>
      <c r="J281" s="211"/>
    </row>
    <row r="282" spans="1:10" ht="63" hidden="1">
      <c r="A282" s="24" t="s">
        <v>884</v>
      </c>
      <c r="B282" s="12" t="s">
        <v>239</v>
      </c>
      <c r="C282" s="12" t="s">
        <v>236</v>
      </c>
      <c r="D282" s="13" t="s">
        <v>885</v>
      </c>
      <c r="E282" s="13"/>
      <c r="F282" s="103">
        <f>SUM(F283)</f>
        <v>2861.25</v>
      </c>
      <c r="G282" s="103">
        <f>SUM(G283)</f>
        <v>2861.25</v>
      </c>
      <c r="H282" s="103"/>
      <c r="I282" s="216">
        <f t="shared" si="5"/>
        <v>0</v>
      </c>
      <c r="J282" s="211"/>
    </row>
    <row r="283" spans="1:10" hidden="1">
      <c r="A283" s="24" t="s">
        <v>492</v>
      </c>
      <c r="B283" s="12" t="s">
        <v>239</v>
      </c>
      <c r="C283" s="12" t="s">
        <v>236</v>
      </c>
      <c r="D283" s="13" t="s">
        <v>885</v>
      </c>
      <c r="E283" s="13" t="s">
        <v>384</v>
      </c>
      <c r="F283" s="103">
        <f>SUM('3'!G267)</f>
        <v>2861.25</v>
      </c>
      <c r="G283" s="103">
        <f>SUM('3'!H267)</f>
        <v>2861.25</v>
      </c>
      <c r="H283" s="103"/>
      <c r="I283" s="216">
        <f t="shared" si="5"/>
        <v>0</v>
      </c>
      <c r="J283" s="211"/>
    </row>
    <row r="284" spans="1:10" ht="220.5" hidden="1">
      <c r="A284" s="24" t="s">
        <v>814</v>
      </c>
      <c r="B284" s="12" t="s">
        <v>239</v>
      </c>
      <c r="C284" s="12" t="s">
        <v>236</v>
      </c>
      <c r="D284" s="13" t="s">
        <v>584</v>
      </c>
      <c r="E284" s="13"/>
      <c r="F284" s="103">
        <f>SUM(F285)</f>
        <v>0</v>
      </c>
      <c r="G284" s="103">
        <f>SUM(G285)</f>
        <v>0</v>
      </c>
      <c r="H284" s="103"/>
      <c r="I284" s="216" t="e">
        <f t="shared" si="5"/>
        <v>#DIV/0!</v>
      </c>
      <c r="J284" s="211"/>
    </row>
    <row r="285" spans="1:10" hidden="1">
      <c r="A285" s="24" t="s">
        <v>358</v>
      </c>
      <c r="B285" s="12" t="s">
        <v>239</v>
      </c>
      <c r="C285" s="12" t="s">
        <v>236</v>
      </c>
      <c r="D285" s="13" t="s">
        <v>584</v>
      </c>
      <c r="E285" s="13" t="s">
        <v>225</v>
      </c>
      <c r="F285" s="103"/>
      <c r="G285" s="103"/>
      <c r="H285" s="103"/>
      <c r="I285" s="216" t="e">
        <f t="shared" si="5"/>
        <v>#DIV/0!</v>
      </c>
      <c r="J285" s="211"/>
    </row>
    <row r="286" spans="1:10" ht="220.5" hidden="1">
      <c r="A286" s="24" t="s">
        <v>785</v>
      </c>
      <c r="B286" s="12" t="s">
        <v>239</v>
      </c>
      <c r="C286" s="12" t="s">
        <v>236</v>
      </c>
      <c r="D286" s="13" t="s">
        <v>585</v>
      </c>
      <c r="E286" s="13"/>
      <c r="F286" s="103">
        <f>SUM(F287)</f>
        <v>0</v>
      </c>
      <c r="G286" s="103">
        <f>SUM(G287)</f>
        <v>0</v>
      </c>
      <c r="H286" s="103"/>
      <c r="I286" s="216" t="e">
        <f t="shared" si="5"/>
        <v>#DIV/0!</v>
      </c>
      <c r="J286" s="211"/>
    </row>
    <row r="287" spans="1:10" hidden="1">
      <c r="A287" s="24" t="s">
        <v>358</v>
      </c>
      <c r="B287" s="12" t="s">
        <v>239</v>
      </c>
      <c r="C287" s="12" t="s">
        <v>236</v>
      </c>
      <c r="D287" s="13" t="s">
        <v>585</v>
      </c>
      <c r="E287" s="13" t="s">
        <v>225</v>
      </c>
      <c r="F287" s="103"/>
      <c r="G287" s="103"/>
      <c r="H287" s="103"/>
      <c r="I287" s="216" t="e">
        <f t="shared" si="5"/>
        <v>#DIV/0!</v>
      </c>
      <c r="J287" s="211"/>
    </row>
    <row r="288" spans="1:10" ht="204.75" hidden="1">
      <c r="A288" s="23" t="s">
        <v>731</v>
      </c>
      <c r="B288" s="12" t="s">
        <v>239</v>
      </c>
      <c r="C288" s="12" t="s">
        <v>236</v>
      </c>
      <c r="D288" s="13" t="s">
        <v>553</v>
      </c>
      <c r="E288" s="13"/>
      <c r="F288" s="103">
        <f>SUM(F289)</f>
        <v>0</v>
      </c>
      <c r="G288" s="103">
        <f>SUM(G289)</f>
        <v>0</v>
      </c>
      <c r="H288" s="103"/>
      <c r="I288" s="216" t="e">
        <f t="shared" si="5"/>
        <v>#DIV/0!</v>
      </c>
      <c r="J288" s="211"/>
    </row>
    <row r="289" spans="1:175" hidden="1">
      <c r="A289" s="24" t="s">
        <v>358</v>
      </c>
      <c r="B289" s="12" t="s">
        <v>239</v>
      </c>
      <c r="C289" s="12" t="s">
        <v>236</v>
      </c>
      <c r="D289" s="13" t="s">
        <v>553</v>
      </c>
      <c r="E289" s="13" t="s">
        <v>225</v>
      </c>
      <c r="F289" s="103">
        <f>SUM('3'!G514)</f>
        <v>0</v>
      </c>
      <c r="G289" s="103">
        <f>SUM('3'!H514)</f>
        <v>0</v>
      </c>
      <c r="H289" s="103"/>
      <c r="I289" s="216" t="e">
        <f t="shared" si="5"/>
        <v>#DIV/0!</v>
      </c>
      <c r="J289" s="211"/>
    </row>
    <row r="290" spans="1:175" ht="204.75" hidden="1">
      <c r="A290" s="23" t="s">
        <v>675</v>
      </c>
      <c r="B290" s="12" t="s">
        <v>239</v>
      </c>
      <c r="C290" s="12" t="s">
        <v>236</v>
      </c>
      <c r="D290" s="13" t="s">
        <v>554</v>
      </c>
      <c r="E290" s="13"/>
      <c r="F290" s="103">
        <f>SUM(F291)</f>
        <v>2337.5</v>
      </c>
      <c r="G290" s="103">
        <f>SUM(G291)</f>
        <v>0</v>
      </c>
      <c r="H290" s="103"/>
      <c r="I290" s="216" t="e">
        <f t="shared" si="5"/>
        <v>#DIV/0!</v>
      </c>
      <c r="J290" s="211"/>
    </row>
    <row r="291" spans="1:175" hidden="1">
      <c r="A291" s="24" t="s">
        <v>358</v>
      </c>
      <c r="B291" s="12" t="s">
        <v>239</v>
      </c>
      <c r="C291" s="12" t="s">
        <v>236</v>
      </c>
      <c r="D291" s="13" t="s">
        <v>554</v>
      </c>
      <c r="E291" s="13" t="s">
        <v>225</v>
      </c>
      <c r="F291" s="103">
        <f>SUM('3'!G527)</f>
        <v>2337.5</v>
      </c>
      <c r="G291" s="103">
        <f>SUM('3'!H527)</f>
        <v>0</v>
      </c>
      <c r="H291" s="103"/>
      <c r="I291" s="216" t="e">
        <f t="shared" si="5"/>
        <v>#DIV/0!</v>
      </c>
      <c r="J291" s="211"/>
    </row>
    <row r="292" spans="1:175" ht="78.75" hidden="1">
      <c r="A292" s="23" t="s">
        <v>895</v>
      </c>
      <c r="B292" s="12" t="s">
        <v>239</v>
      </c>
      <c r="C292" s="12" t="s">
        <v>236</v>
      </c>
      <c r="D292" s="13" t="s">
        <v>896</v>
      </c>
      <c r="E292" s="13"/>
      <c r="F292" s="103">
        <f>SUM(F293)</f>
        <v>0</v>
      </c>
      <c r="G292" s="103">
        <f>SUM(G293)</f>
        <v>0</v>
      </c>
      <c r="H292" s="103"/>
      <c r="I292" s="216" t="e">
        <f t="shared" si="5"/>
        <v>#DIV/0!</v>
      </c>
      <c r="J292" s="211"/>
    </row>
    <row r="293" spans="1:175" hidden="1">
      <c r="A293" s="24" t="s">
        <v>358</v>
      </c>
      <c r="B293" s="12" t="s">
        <v>239</v>
      </c>
      <c r="C293" s="12" t="s">
        <v>236</v>
      </c>
      <c r="D293" s="13" t="s">
        <v>896</v>
      </c>
      <c r="E293" s="13" t="s">
        <v>225</v>
      </c>
      <c r="F293" s="103">
        <f>SUM('3'!G529)</f>
        <v>0</v>
      </c>
      <c r="G293" s="103">
        <f>SUM('3'!H529)</f>
        <v>0</v>
      </c>
      <c r="H293" s="103"/>
      <c r="I293" s="216" t="e">
        <f t="shared" si="5"/>
        <v>#DIV/0!</v>
      </c>
      <c r="J293" s="211"/>
    </row>
    <row r="294" spans="1:175" ht="220.5" hidden="1">
      <c r="A294" s="23" t="s">
        <v>676</v>
      </c>
      <c r="B294" s="12" t="s">
        <v>239</v>
      </c>
      <c r="C294" s="12" t="s">
        <v>236</v>
      </c>
      <c r="D294" s="13" t="s">
        <v>555</v>
      </c>
      <c r="E294" s="13"/>
      <c r="F294" s="103">
        <f>SUM(F295)</f>
        <v>0</v>
      </c>
      <c r="G294" s="103">
        <f>SUM(G295)</f>
        <v>0</v>
      </c>
      <c r="H294" s="103"/>
      <c r="I294" s="216" t="e">
        <f t="shared" si="5"/>
        <v>#DIV/0!</v>
      </c>
      <c r="J294" s="211"/>
    </row>
    <row r="295" spans="1:175" hidden="1">
      <c r="A295" s="24" t="s">
        <v>358</v>
      </c>
      <c r="B295" s="12" t="s">
        <v>239</v>
      </c>
      <c r="C295" s="12" t="s">
        <v>236</v>
      </c>
      <c r="D295" s="13" t="s">
        <v>555</v>
      </c>
      <c r="E295" s="13" t="s">
        <v>225</v>
      </c>
      <c r="F295" s="103">
        <f>SUM('3'!G531)</f>
        <v>0</v>
      </c>
      <c r="G295" s="103">
        <f>SUM('3'!H531)</f>
        <v>0</v>
      </c>
      <c r="H295" s="103"/>
      <c r="I295" s="216" t="e">
        <f t="shared" si="5"/>
        <v>#DIV/0!</v>
      </c>
      <c r="J295" s="211"/>
    </row>
    <row r="296" spans="1:175" s="7" customFormat="1" ht="252" hidden="1">
      <c r="A296" s="24" t="s">
        <v>637</v>
      </c>
      <c r="B296" s="12" t="s">
        <v>239</v>
      </c>
      <c r="C296" s="12" t="s">
        <v>236</v>
      </c>
      <c r="D296" s="13" t="s">
        <v>403</v>
      </c>
      <c r="E296" s="13"/>
      <c r="F296" s="103">
        <f>SUM(F297)</f>
        <v>0</v>
      </c>
      <c r="G296" s="103">
        <f>SUM(G297)</f>
        <v>0</v>
      </c>
      <c r="H296" s="103"/>
      <c r="I296" s="216" t="e">
        <f t="shared" si="5"/>
        <v>#DIV/0!</v>
      </c>
      <c r="J296" s="210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  <c r="BH296" s="37"/>
      <c r="BI296" s="37"/>
      <c r="BJ296" s="37"/>
      <c r="BK296" s="37"/>
      <c r="BL296" s="37"/>
      <c r="BM296" s="37"/>
      <c r="BN296" s="37"/>
      <c r="BO296" s="37"/>
      <c r="BP296" s="37"/>
      <c r="BQ296" s="37"/>
      <c r="BR296" s="37"/>
      <c r="BS296" s="37"/>
      <c r="BT296" s="37"/>
      <c r="BU296" s="37"/>
      <c r="BV296" s="37"/>
      <c r="BW296" s="37"/>
      <c r="BX296" s="37"/>
      <c r="BY296" s="37"/>
      <c r="BZ296" s="37"/>
      <c r="CA296" s="37"/>
      <c r="CB296" s="37"/>
      <c r="CC296" s="37"/>
      <c r="CD296" s="37"/>
      <c r="CE296" s="37"/>
      <c r="CF296" s="37"/>
      <c r="CG296" s="37"/>
      <c r="CH296" s="37"/>
      <c r="CI296" s="37"/>
      <c r="CJ296" s="37"/>
      <c r="CK296" s="37"/>
      <c r="CL296" s="37"/>
      <c r="CM296" s="37"/>
      <c r="CN296" s="37"/>
      <c r="CO296" s="37"/>
      <c r="CP296" s="37"/>
      <c r="CQ296" s="37"/>
      <c r="CR296" s="37"/>
      <c r="CS296" s="37"/>
      <c r="CT296" s="37"/>
      <c r="CU296" s="37"/>
      <c r="CV296" s="37"/>
      <c r="CW296" s="37"/>
      <c r="CX296" s="37"/>
      <c r="CY296" s="37"/>
      <c r="CZ296" s="37"/>
      <c r="DA296" s="37"/>
      <c r="DB296" s="37"/>
      <c r="DC296" s="37"/>
      <c r="DD296" s="37"/>
      <c r="DE296" s="37"/>
      <c r="DF296" s="37"/>
      <c r="DG296" s="37"/>
      <c r="DH296" s="37"/>
      <c r="DI296" s="37"/>
      <c r="DJ296" s="37"/>
      <c r="DK296" s="37"/>
      <c r="DL296" s="37"/>
      <c r="DM296" s="37"/>
      <c r="DN296" s="37"/>
      <c r="DO296" s="37"/>
      <c r="DP296" s="37"/>
      <c r="DQ296" s="37"/>
      <c r="DR296" s="37"/>
      <c r="DS296" s="37"/>
      <c r="DT296" s="37"/>
      <c r="DU296" s="37"/>
      <c r="DV296" s="37"/>
      <c r="DW296" s="37"/>
      <c r="DX296" s="37"/>
      <c r="DY296" s="37"/>
      <c r="DZ296" s="37"/>
      <c r="EA296" s="37"/>
      <c r="EB296" s="37"/>
      <c r="EC296" s="37"/>
      <c r="ED296" s="37"/>
      <c r="EE296" s="37"/>
      <c r="EF296" s="37"/>
      <c r="EG296" s="37"/>
      <c r="EH296" s="37"/>
      <c r="EI296" s="37"/>
      <c r="EJ296" s="37"/>
      <c r="EK296" s="37"/>
      <c r="EL296" s="37"/>
      <c r="EM296" s="37"/>
      <c r="EN296" s="37"/>
      <c r="EO296" s="37"/>
      <c r="EP296" s="37"/>
      <c r="EQ296" s="37"/>
      <c r="ER296" s="37"/>
      <c r="ES296" s="37"/>
      <c r="ET296" s="37"/>
      <c r="EU296" s="37"/>
      <c r="EV296" s="37"/>
      <c r="EW296" s="37"/>
      <c r="EX296" s="37"/>
      <c r="EY296" s="37"/>
      <c r="EZ296" s="37"/>
      <c r="FA296" s="37"/>
      <c r="FB296" s="37"/>
      <c r="FC296" s="37"/>
      <c r="FD296" s="37"/>
      <c r="FE296" s="37"/>
      <c r="FF296" s="37"/>
      <c r="FG296" s="37"/>
      <c r="FH296" s="37"/>
      <c r="FI296" s="37"/>
      <c r="FJ296" s="37"/>
      <c r="FK296" s="37"/>
      <c r="FL296" s="37"/>
      <c r="FM296" s="37"/>
      <c r="FN296" s="37"/>
      <c r="FO296" s="37"/>
      <c r="FP296" s="37"/>
      <c r="FQ296" s="37"/>
      <c r="FR296" s="37"/>
      <c r="FS296" s="37"/>
    </row>
    <row r="297" spans="1:175" s="7" customFormat="1" hidden="1">
      <c r="A297" s="24" t="s">
        <v>492</v>
      </c>
      <c r="B297" s="12" t="s">
        <v>239</v>
      </c>
      <c r="C297" s="12" t="s">
        <v>236</v>
      </c>
      <c r="D297" s="13" t="s">
        <v>403</v>
      </c>
      <c r="E297" s="13" t="s">
        <v>384</v>
      </c>
      <c r="F297" s="103">
        <f>SUM('3'!G237)</f>
        <v>0</v>
      </c>
      <c r="G297" s="103">
        <f>SUM('3'!H237)</f>
        <v>0</v>
      </c>
      <c r="H297" s="103"/>
      <c r="I297" s="216" t="e">
        <f t="shared" si="5"/>
        <v>#DIV/0!</v>
      </c>
      <c r="J297" s="210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37"/>
      <c r="CA297" s="37"/>
      <c r="CB297" s="37"/>
      <c r="CC297" s="37"/>
      <c r="CD297" s="37"/>
      <c r="CE297" s="37"/>
      <c r="CF297" s="37"/>
      <c r="CG297" s="37"/>
      <c r="CH297" s="37"/>
      <c r="CI297" s="37"/>
      <c r="CJ297" s="37"/>
      <c r="CK297" s="37"/>
      <c r="CL297" s="37"/>
      <c r="CM297" s="37"/>
      <c r="CN297" s="37"/>
      <c r="CO297" s="37"/>
      <c r="CP297" s="37"/>
      <c r="CQ297" s="37"/>
      <c r="CR297" s="37"/>
      <c r="CS297" s="37"/>
      <c r="CT297" s="37"/>
      <c r="CU297" s="37"/>
      <c r="CV297" s="37"/>
      <c r="CW297" s="37"/>
      <c r="CX297" s="37"/>
      <c r="CY297" s="37"/>
      <c r="CZ297" s="37"/>
      <c r="DA297" s="37"/>
      <c r="DB297" s="37"/>
      <c r="DC297" s="37"/>
      <c r="DD297" s="37"/>
      <c r="DE297" s="37"/>
      <c r="DF297" s="37"/>
      <c r="DG297" s="37"/>
      <c r="DH297" s="37"/>
      <c r="DI297" s="37"/>
      <c r="DJ297" s="37"/>
      <c r="DK297" s="37"/>
      <c r="DL297" s="37"/>
      <c r="DM297" s="37"/>
      <c r="DN297" s="37"/>
      <c r="DO297" s="37"/>
      <c r="DP297" s="37"/>
      <c r="DQ297" s="37"/>
      <c r="DR297" s="37"/>
      <c r="DS297" s="37"/>
      <c r="DT297" s="37"/>
      <c r="DU297" s="37"/>
      <c r="DV297" s="37"/>
      <c r="DW297" s="37"/>
      <c r="DX297" s="37"/>
      <c r="DY297" s="37"/>
      <c r="DZ297" s="37"/>
      <c r="EA297" s="37"/>
      <c r="EB297" s="37"/>
      <c r="EC297" s="37"/>
      <c r="ED297" s="37"/>
      <c r="EE297" s="37"/>
      <c r="EF297" s="37"/>
      <c r="EG297" s="37"/>
      <c r="EH297" s="37"/>
      <c r="EI297" s="37"/>
      <c r="EJ297" s="37"/>
      <c r="EK297" s="37"/>
      <c r="EL297" s="37"/>
      <c r="EM297" s="37"/>
      <c r="EN297" s="37"/>
      <c r="EO297" s="37"/>
      <c r="EP297" s="37"/>
      <c r="EQ297" s="37"/>
      <c r="ER297" s="37"/>
      <c r="ES297" s="37"/>
      <c r="ET297" s="37"/>
      <c r="EU297" s="37"/>
      <c r="EV297" s="37"/>
      <c r="EW297" s="37"/>
      <c r="EX297" s="37"/>
      <c r="EY297" s="37"/>
      <c r="EZ297" s="37"/>
      <c r="FA297" s="37"/>
      <c r="FB297" s="37"/>
      <c r="FC297" s="37"/>
      <c r="FD297" s="37"/>
      <c r="FE297" s="37"/>
      <c r="FF297" s="37"/>
      <c r="FG297" s="37"/>
      <c r="FH297" s="37"/>
      <c r="FI297" s="37"/>
      <c r="FJ297" s="37"/>
      <c r="FK297" s="37"/>
      <c r="FL297" s="37"/>
      <c r="FM297" s="37"/>
      <c r="FN297" s="37"/>
      <c r="FO297" s="37"/>
      <c r="FP297" s="37"/>
      <c r="FQ297" s="37"/>
      <c r="FR297" s="37"/>
      <c r="FS297" s="37"/>
    </row>
    <row r="298" spans="1:175" s="7" customFormat="1" ht="173.25" hidden="1">
      <c r="A298" s="25" t="s">
        <v>640</v>
      </c>
      <c r="B298" s="12" t="s">
        <v>239</v>
      </c>
      <c r="C298" s="12" t="s">
        <v>236</v>
      </c>
      <c r="D298" s="13" t="s">
        <v>215</v>
      </c>
      <c r="E298" s="13"/>
      <c r="F298" s="103">
        <f>SUM(F299+F300)</f>
        <v>3657</v>
      </c>
      <c r="G298" s="103">
        <f>SUM(G299+G300)</f>
        <v>2911.81909</v>
      </c>
      <c r="H298" s="103"/>
      <c r="I298" s="216">
        <f t="shared" si="5"/>
        <v>0</v>
      </c>
      <c r="J298" s="210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7"/>
      <c r="CB298" s="37"/>
      <c r="CC298" s="37"/>
      <c r="CD298" s="37"/>
      <c r="CE298" s="37"/>
      <c r="CF298" s="37"/>
      <c r="CG298" s="37"/>
      <c r="CH298" s="37"/>
      <c r="CI298" s="37"/>
      <c r="CJ298" s="37"/>
      <c r="CK298" s="37"/>
      <c r="CL298" s="37"/>
      <c r="CM298" s="37"/>
      <c r="CN298" s="37"/>
      <c r="CO298" s="37"/>
      <c r="CP298" s="37"/>
      <c r="CQ298" s="37"/>
      <c r="CR298" s="37"/>
      <c r="CS298" s="37"/>
      <c r="CT298" s="37"/>
      <c r="CU298" s="37"/>
      <c r="CV298" s="37"/>
      <c r="CW298" s="37"/>
      <c r="CX298" s="37"/>
      <c r="CY298" s="37"/>
      <c r="CZ298" s="37"/>
      <c r="DA298" s="37"/>
      <c r="DB298" s="37"/>
      <c r="DC298" s="37"/>
      <c r="DD298" s="37"/>
      <c r="DE298" s="37"/>
      <c r="DF298" s="37"/>
      <c r="DG298" s="37"/>
      <c r="DH298" s="37"/>
      <c r="DI298" s="37"/>
      <c r="DJ298" s="37"/>
      <c r="DK298" s="37"/>
      <c r="DL298" s="37"/>
      <c r="DM298" s="37"/>
      <c r="DN298" s="37"/>
      <c r="DO298" s="37"/>
      <c r="DP298" s="37"/>
      <c r="DQ298" s="37"/>
      <c r="DR298" s="37"/>
      <c r="DS298" s="37"/>
      <c r="DT298" s="37"/>
      <c r="DU298" s="37"/>
      <c r="DV298" s="37"/>
      <c r="DW298" s="37"/>
      <c r="DX298" s="37"/>
      <c r="DY298" s="37"/>
      <c r="DZ298" s="37"/>
      <c r="EA298" s="37"/>
      <c r="EB298" s="37"/>
      <c r="EC298" s="37"/>
      <c r="ED298" s="37"/>
      <c r="EE298" s="37"/>
      <c r="EF298" s="37"/>
      <c r="EG298" s="37"/>
      <c r="EH298" s="37"/>
      <c r="EI298" s="37"/>
      <c r="EJ298" s="37"/>
      <c r="EK298" s="37"/>
      <c r="EL298" s="37"/>
      <c r="EM298" s="37"/>
      <c r="EN298" s="37"/>
      <c r="EO298" s="37"/>
      <c r="EP298" s="37"/>
      <c r="EQ298" s="37"/>
      <c r="ER298" s="37"/>
      <c r="ES298" s="37"/>
      <c r="ET298" s="37"/>
      <c r="EU298" s="37"/>
      <c r="EV298" s="37"/>
      <c r="EW298" s="37"/>
      <c r="EX298" s="37"/>
      <c r="EY298" s="37"/>
      <c r="EZ298" s="37"/>
      <c r="FA298" s="37"/>
      <c r="FB298" s="37"/>
      <c r="FC298" s="37"/>
      <c r="FD298" s="37"/>
      <c r="FE298" s="37"/>
      <c r="FF298" s="37"/>
      <c r="FG298" s="37"/>
      <c r="FH298" s="37"/>
      <c r="FI298" s="37"/>
      <c r="FJ298" s="37"/>
      <c r="FK298" s="37"/>
      <c r="FL298" s="37"/>
      <c r="FM298" s="37"/>
      <c r="FN298" s="37"/>
      <c r="FO298" s="37"/>
      <c r="FP298" s="37"/>
      <c r="FQ298" s="37"/>
      <c r="FR298" s="37"/>
      <c r="FS298" s="37"/>
    </row>
    <row r="299" spans="1:175" s="7" customFormat="1" ht="31.5" hidden="1">
      <c r="A299" s="23" t="s">
        <v>494</v>
      </c>
      <c r="B299" s="12" t="s">
        <v>239</v>
      </c>
      <c r="C299" s="12" t="s">
        <v>236</v>
      </c>
      <c r="D299" s="13" t="s">
        <v>215</v>
      </c>
      <c r="E299" s="13" t="s">
        <v>491</v>
      </c>
      <c r="F299" s="103">
        <f>SUM('3'!G245)</f>
        <v>3657</v>
      </c>
      <c r="G299" s="103">
        <f>SUM('3'!H245)</f>
        <v>2911.81909</v>
      </c>
      <c r="H299" s="103"/>
      <c r="I299" s="216">
        <f t="shared" si="5"/>
        <v>0</v>
      </c>
      <c r="J299" s="210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37"/>
      <c r="CA299" s="37"/>
      <c r="CB299" s="37"/>
      <c r="CC299" s="37"/>
      <c r="CD299" s="37"/>
      <c r="CE299" s="37"/>
      <c r="CF299" s="37"/>
      <c r="CG299" s="37"/>
      <c r="CH299" s="37"/>
      <c r="CI299" s="37"/>
      <c r="CJ299" s="37"/>
      <c r="CK299" s="37"/>
      <c r="CL299" s="37"/>
      <c r="CM299" s="37"/>
      <c r="CN299" s="37"/>
      <c r="CO299" s="37"/>
      <c r="CP299" s="37"/>
      <c r="CQ299" s="37"/>
      <c r="CR299" s="37"/>
      <c r="CS299" s="37"/>
      <c r="CT299" s="37"/>
      <c r="CU299" s="37"/>
      <c r="CV299" s="37"/>
      <c r="CW299" s="37"/>
      <c r="CX299" s="37"/>
      <c r="CY299" s="37"/>
      <c r="CZ299" s="37"/>
      <c r="DA299" s="37"/>
      <c r="DB299" s="37"/>
      <c r="DC299" s="37"/>
      <c r="DD299" s="37"/>
      <c r="DE299" s="37"/>
      <c r="DF299" s="37"/>
      <c r="DG299" s="37"/>
      <c r="DH299" s="37"/>
      <c r="DI299" s="37"/>
      <c r="DJ299" s="37"/>
      <c r="DK299" s="37"/>
      <c r="DL299" s="37"/>
      <c r="DM299" s="37"/>
      <c r="DN299" s="37"/>
      <c r="DO299" s="37"/>
      <c r="DP299" s="37"/>
      <c r="DQ299" s="37"/>
      <c r="DR299" s="37"/>
      <c r="DS299" s="37"/>
      <c r="DT299" s="37"/>
      <c r="DU299" s="37"/>
      <c r="DV299" s="37"/>
      <c r="DW299" s="37"/>
      <c r="DX299" s="37"/>
      <c r="DY299" s="37"/>
      <c r="DZ299" s="37"/>
      <c r="EA299" s="37"/>
      <c r="EB299" s="37"/>
      <c r="EC299" s="37"/>
      <c r="ED299" s="37"/>
      <c r="EE299" s="37"/>
      <c r="EF299" s="37"/>
      <c r="EG299" s="37"/>
      <c r="EH299" s="37"/>
      <c r="EI299" s="37"/>
      <c r="EJ299" s="37"/>
      <c r="EK299" s="37"/>
      <c r="EL299" s="37"/>
      <c r="EM299" s="37"/>
      <c r="EN299" s="37"/>
      <c r="EO299" s="37"/>
      <c r="EP299" s="37"/>
      <c r="EQ299" s="37"/>
      <c r="ER299" s="37"/>
      <c r="ES299" s="37"/>
      <c r="ET299" s="37"/>
      <c r="EU299" s="37"/>
      <c r="EV299" s="37"/>
      <c r="EW299" s="37"/>
      <c r="EX299" s="37"/>
      <c r="EY299" s="37"/>
      <c r="EZ299" s="37"/>
      <c r="FA299" s="37"/>
      <c r="FB299" s="37"/>
      <c r="FC299" s="37"/>
      <c r="FD299" s="37"/>
      <c r="FE299" s="37"/>
      <c r="FF299" s="37"/>
      <c r="FG299" s="37"/>
      <c r="FH299" s="37"/>
      <c r="FI299" s="37"/>
      <c r="FJ299" s="37"/>
      <c r="FK299" s="37"/>
      <c r="FL299" s="37"/>
      <c r="FM299" s="37"/>
      <c r="FN299" s="37"/>
      <c r="FO299" s="37"/>
      <c r="FP299" s="37"/>
      <c r="FQ299" s="37"/>
      <c r="FR299" s="37"/>
      <c r="FS299" s="37"/>
    </row>
    <row r="300" spans="1:175" s="7" customFormat="1" hidden="1">
      <c r="A300" s="23" t="s">
        <v>358</v>
      </c>
      <c r="B300" s="12" t="s">
        <v>239</v>
      </c>
      <c r="C300" s="12" t="s">
        <v>236</v>
      </c>
      <c r="D300" s="13" t="s">
        <v>215</v>
      </c>
      <c r="E300" s="13" t="s">
        <v>225</v>
      </c>
      <c r="F300" s="103">
        <f>SUM('3'!G246+'3'!G508)</f>
        <v>0</v>
      </c>
      <c r="G300" s="103">
        <f>SUM('3'!H246+'3'!H508)</f>
        <v>0</v>
      </c>
      <c r="H300" s="103"/>
      <c r="I300" s="216" t="e">
        <f t="shared" si="5"/>
        <v>#DIV/0!</v>
      </c>
      <c r="J300" s="210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  <c r="BZ300" s="37"/>
      <c r="CA300" s="37"/>
      <c r="CB300" s="37"/>
      <c r="CC300" s="37"/>
      <c r="CD300" s="37"/>
      <c r="CE300" s="37"/>
      <c r="CF300" s="37"/>
      <c r="CG300" s="37"/>
      <c r="CH300" s="37"/>
      <c r="CI300" s="37"/>
      <c r="CJ300" s="37"/>
      <c r="CK300" s="37"/>
      <c r="CL300" s="37"/>
      <c r="CM300" s="37"/>
      <c r="CN300" s="37"/>
      <c r="CO300" s="37"/>
      <c r="CP300" s="37"/>
      <c r="CQ300" s="37"/>
      <c r="CR300" s="37"/>
      <c r="CS300" s="37"/>
      <c r="CT300" s="37"/>
      <c r="CU300" s="37"/>
      <c r="CV300" s="37"/>
      <c r="CW300" s="37"/>
      <c r="CX300" s="37"/>
      <c r="CY300" s="37"/>
      <c r="CZ300" s="37"/>
      <c r="DA300" s="37"/>
      <c r="DB300" s="37"/>
      <c r="DC300" s="37"/>
      <c r="DD300" s="37"/>
      <c r="DE300" s="37"/>
      <c r="DF300" s="37"/>
      <c r="DG300" s="37"/>
      <c r="DH300" s="37"/>
      <c r="DI300" s="37"/>
      <c r="DJ300" s="37"/>
      <c r="DK300" s="37"/>
      <c r="DL300" s="37"/>
      <c r="DM300" s="37"/>
      <c r="DN300" s="37"/>
      <c r="DO300" s="37"/>
      <c r="DP300" s="37"/>
      <c r="DQ300" s="37"/>
      <c r="DR300" s="37"/>
      <c r="DS300" s="37"/>
      <c r="DT300" s="37"/>
      <c r="DU300" s="37"/>
      <c r="DV300" s="37"/>
      <c r="DW300" s="37"/>
      <c r="DX300" s="37"/>
      <c r="DY300" s="37"/>
      <c r="DZ300" s="37"/>
      <c r="EA300" s="37"/>
      <c r="EB300" s="37"/>
      <c r="EC300" s="37"/>
      <c r="ED300" s="37"/>
      <c r="EE300" s="37"/>
      <c r="EF300" s="37"/>
      <c r="EG300" s="37"/>
      <c r="EH300" s="37"/>
      <c r="EI300" s="37"/>
      <c r="EJ300" s="37"/>
      <c r="EK300" s="37"/>
      <c r="EL300" s="37"/>
      <c r="EM300" s="37"/>
      <c r="EN300" s="37"/>
      <c r="EO300" s="37"/>
      <c r="EP300" s="37"/>
      <c r="EQ300" s="37"/>
      <c r="ER300" s="37"/>
      <c r="ES300" s="37"/>
      <c r="ET300" s="37"/>
      <c r="EU300" s="37"/>
      <c r="EV300" s="37"/>
      <c r="EW300" s="37"/>
      <c r="EX300" s="37"/>
      <c r="EY300" s="37"/>
      <c r="EZ300" s="37"/>
      <c r="FA300" s="37"/>
      <c r="FB300" s="37"/>
      <c r="FC300" s="37"/>
      <c r="FD300" s="37"/>
      <c r="FE300" s="37"/>
      <c r="FF300" s="37"/>
      <c r="FG300" s="37"/>
      <c r="FH300" s="37"/>
      <c r="FI300" s="37"/>
      <c r="FJ300" s="37"/>
      <c r="FK300" s="37"/>
      <c r="FL300" s="37"/>
      <c r="FM300" s="37"/>
      <c r="FN300" s="37"/>
      <c r="FO300" s="37"/>
      <c r="FP300" s="37"/>
      <c r="FQ300" s="37"/>
      <c r="FR300" s="37"/>
      <c r="FS300" s="37"/>
    </row>
    <row r="301" spans="1:175" s="7" customFormat="1" ht="173.25" hidden="1">
      <c r="A301" s="24" t="s">
        <v>642</v>
      </c>
      <c r="B301" s="12" t="s">
        <v>239</v>
      </c>
      <c r="C301" s="12" t="s">
        <v>236</v>
      </c>
      <c r="D301" s="13" t="s">
        <v>203</v>
      </c>
      <c r="E301" s="13"/>
      <c r="F301" s="103">
        <f>SUM(F302)</f>
        <v>0</v>
      </c>
      <c r="G301" s="103">
        <f>SUM(G302)</f>
        <v>0</v>
      </c>
      <c r="H301" s="103"/>
      <c r="I301" s="216" t="e">
        <f t="shared" si="5"/>
        <v>#DIV/0!</v>
      </c>
      <c r="J301" s="210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37"/>
      <c r="BY301" s="37"/>
      <c r="BZ301" s="37"/>
      <c r="CA301" s="37"/>
      <c r="CB301" s="37"/>
      <c r="CC301" s="37"/>
      <c r="CD301" s="37"/>
      <c r="CE301" s="37"/>
      <c r="CF301" s="37"/>
      <c r="CG301" s="37"/>
      <c r="CH301" s="37"/>
      <c r="CI301" s="37"/>
      <c r="CJ301" s="37"/>
      <c r="CK301" s="37"/>
      <c r="CL301" s="37"/>
      <c r="CM301" s="37"/>
      <c r="CN301" s="37"/>
      <c r="CO301" s="37"/>
      <c r="CP301" s="37"/>
      <c r="CQ301" s="37"/>
      <c r="CR301" s="37"/>
      <c r="CS301" s="37"/>
      <c r="CT301" s="37"/>
      <c r="CU301" s="37"/>
      <c r="CV301" s="37"/>
      <c r="CW301" s="37"/>
      <c r="CX301" s="37"/>
      <c r="CY301" s="37"/>
      <c r="CZ301" s="37"/>
      <c r="DA301" s="37"/>
      <c r="DB301" s="37"/>
      <c r="DC301" s="37"/>
      <c r="DD301" s="37"/>
      <c r="DE301" s="37"/>
      <c r="DF301" s="37"/>
      <c r="DG301" s="37"/>
      <c r="DH301" s="37"/>
      <c r="DI301" s="37"/>
      <c r="DJ301" s="37"/>
      <c r="DK301" s="37"/>
      <c r="DL301" s="37"/>
      <c r="DM301" s="37"/>
      <c r="DN301" s="37"/>
      <c r="DO301" s="37"/>
      <c r="DP301" s="37"/>
      <c r="DQ301" s="37"/>
      <c r="DR301" s="37"/>
      <c r="DS301" s="37"/>
      <c r="DT301" s="37"/>
      <c r="DU301" s="37"/>
      <c r="DV301" s="37"/>
      <c r="DW301" s="37"/>
      <c r="DX301" s="37"/>
      <c r="DY301" s="37"/>
      <c r="DZ301" s="37"/>
      <c r="EA301" s="37"/>
      <c r="EB301" s="37"/>
      <c r="EC301" s="37"/>
      <c r="ED301" s="37"/>
      <c r="EE301" s="37"/>
      <c r="EF301" s="37"/>
      <c r="EG301" s="37"/>
      <c r="EH301" s="37"/>
      <c r="EI301" s="37"/>
      <c r="EJ301" s="37"/>
      <c r="EK301" s="37"/>
      <c r="EL301" s="37"/>
      <c r="EM301" s="37"/>
      <c r="EN301" s="37"/>
      <c r="EO301" s="37"/>
      <c r="EP301" s="37"/>
      <c r="EQ301" s="37"/>
      <c r="ER301" s="37"/>
      <c r="ES301" s="37"/>
      <c r="ET301" s="37"/>
      <c r="EU301" s="37"/>
      <c r="EV301" s="37"/>
      <c r="EW301" s="37"/>
      <c r="EX301" s="37"/>
      <c r="EY301" s="37"/>
      <c r="EZ301" s="37"/>
      <c r="FA301" s="37"/>
      <c r="FB301" s="37"/>
      <c r="FC301" s="37"/>
      <c r="FD301" s="37"/>
      <c r="FE301" s="37"/>
      <c r="FF301" s="37"/>
      <c r="FG301" s="37"/>
      <c r="FH301" s="37"/>
      <c r="FI301" s="37"/>
      <c r="FJ301" s="37"/>
      <c r="FK301" s="37"/>
      <c r="FL301" s="37"/>
      <c r="FM301" s="37"/>
      <c r="FN301" s="37"/>
      <c r="FO301" s="37"/>
      <c r="FP301" s="37"/>
      <c r="FQ301" s="37"/>
      <c r="FR301" s="37"/>
      <c r="FS301" s="37"/>
    </row>
    <row r="302" spans="1:175" s="7" customFormat="1" hidden="1">
      <c r="A302" s="24" t="s">
        <v>492</v>
      </c>
      <c r="B302" s="12" t="s">
        <v>239</v>
      </c>
      <c r="C302" s="12" t="s">
        <v>236</v>
      </c>
      <c r="D302" s="13" t="s">
        <v>203</v>
      </c>
      <c r="E302" s="13" t="s">
        <v>384</v>
      </c>
      <c r="F302" s="103">
        <f>SUM('3'!G254)</f>
        <v>0</v>
      </c>
      <c r="G302" s="103">
        <f>SUM('3'!H254)</f>
        <v>0</v>
      </c>
      <c r="H302" s="103"/>
      <c r="I302" s="216" t="e">
        <f t="shared" si="5"/>
        <v>#DIV/0!</v>
      </c>
      <c r="J302" s="210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  <c r="AR302" s="37"/>
      <c r="AS302" s="37"/>
      <c r="AT302" s="37"/>
      <c r="AU302" s="37"/>
      <c r="AV302" s="37"/>
      <c r="AW302" s="37"/>
      <c r="AX302" s="37"/>
      <c r="AY302" s="37"/>
      <c r="AZ302" s="37"/>
      <c r="BA302" s="37"/>
      <c r="BB302" s="37"/>
      <c r="BC302" s="37"/>
      <c r="BD302" s="37"/>
      <c r="BE302" s="37"/>
      <c r="BF302" s="37"/>
      <c r="BG302" s="37"/>
      <c r="BH302" s="37"/>
      <c r="BI302" s="37"/>
      <c r="BJ302" s="37"/>
      <c r="BK302" s="37"/>
      <c r="BL302" s="37"/>
      <c r="BM302" s="37"/>
      <c r="BN302" s="37"/>
      <c r="BO302" s="37"/>
      <c r="BP302" s="37"/>
      <c r="BQ302" s="37"/>
      <c r="BR302" s="37"/>
      <c r="BS302" s="37"/>
      <c r="BT302" s="37"/>
      <c r="BU302" s="37"/>
      <c r="BV302" s="37"/>
      <c r="BW302" s="37"/>
      <c r="BX302" s="37"/>
      <c r="BY302" s="37"/>
      <c r="BZ302" s="37"/>
      <c r="CA302" s="37"/>
      <c r="CB302" s="37"/>
      <c r="CC302" s="37"/>
      <c r="CD302" s="37"/>
      <c r="CE302" s="37"/>
      <c r="CF302" s="37"/>
      <c r="CG302" s="37"/>
      <c r="CH302" s="37"/>
      <c r="CI302" s="37"/>
      <c r="CJ302" s="37"/>
      <c r="CK302" s="37"/>
      <c r="CL302" s="37"/>
      <c r="CM302" s="37"/>
      <c r="CN302" s="37"/>
      <c r="CO302" s="37"/>
      <c r="CP302" s="37"/>
      <c r="CQ302" s="37"/>
      <c r="CR302" s="37"/>
      <c r="CS302" s="37"/>
      <c r="CT302" s="37"/>
      <c r="CU302" s="37"/>
      <c r="CV302" s="37"/>
      <c r="CW302" s="37"/>
      <c r="CX302" s="37"/>
      <c r="CY302" s="37"/>
      <c r="CZ302" s="37"/>
      <c r="DA302" s="37"/>
      <c r="DB302" s="37"/>
      <c r="DC302" s="37"/>
      <c r="DD302" s="37"/>
      <c r="DE302" s="37"/>
      <c r="DF302" s="37"/>
      <c r="DG302" s="37"/>
      <c r="DH302" s="37"/>
      <c r="DI302" s="37"/>
      <c r="DJ302" s="37"/>
      <c r="DK302" s="37"/>
      <c r="DL302" s="37"/>
      <c r="DM302" s="37"/>
      <c r="DN302" s="37"/>
      <c r="DO302" s="37"/>
      <c r="DP302" s="37"/>
      <c r="DQ302" s="37"/>
      <c r="DR302" s="37"/>
      <c r="DS302" s="37"/>
      <c r="DT302" s="37"/>
      <c r="DU302" s="37"/>
      <c r="DV302" s="37"/>
      <c r="DW302" s="37"/>
      <c r="DX302" s="37"/>
      <c r="DY302" s="37"/>
      <c r="DZ302" s="37"/>
      <c r="EA302" s="37"/>
      <c r="EB302" s="37"/>
      <c r="EC302" s="37"/>
      <c r="ED302" s="37"/>
      <c r="EE302" s="37"/>
      <c r="EF302" s="37"/>
      <c r="EG302" s="37"/>
      <c r="EH302" s="37"/>
      <c r="EI302" s="37"/>
      <c r="EJ302" s="37"/>
      <c r="EK302" s="37"/>
      <c r="EL302" s="37"/>
      <c r="EM302" s="37"/>
      <c r="EN302" s="37"/>
      <c r="EO302" s="37"/>
      <c r="EP302" s="37"/>
      <c r="EQ302" s="37"/>
      <c r="ER302" s="37"/>
      <c r="ES302" s="37"/>
      <c r="ET302" s="37"/>
      <c r="EU302" s="37"/>
      <c r="EV302" s="37"/>
      <c r="EW302" s="37"/>
      <c r="EX302" s="37"/>
      <c r="EY302" s="37"/>
      <c r="EZ302" s="37"/>
      <c r="FA302" s="37"/>
      <c r="FB302" s="37"/>
      <c r="FC302" s="37"/>
      <c r="FD302" s="37"/>
      <c r="FE302" s="37"/>
      <c r="FF302" s="37"/>
      <c r="FG302" s="37"/>
      <c r="FH302" s="37"/>
      <c r="FI302" s="37"/>
      <c r="FJ302" s="37"/>
      <c r="FK302" s="37"/>
      <c r="FL302" s="37"/>
      <c r="FM302" s="37"/>
      <c r="FN302" s="37"/>
      <c r="FO302" s="37"/>
      <c r="FP302" s="37"/>
      <c r="FQ302" s="37"/>
      <c r="FR302" s="37"/>
      <c r="FS302" s="37"/>
    </row>
    <row r="303" spans="1:175" s="7" customFormat="1" ht="204.75" hidden="1">
      <c r="A303" s="72" t="s">
        <v>880</v>
      </c>
      <c r="B303" s="12" t="s">
        <v>239</v>
      </c>
      <c r="C303" s="12" t="s">
        <v>236</v>
      </c>
      <c r="D303" s="13" t="s">
        <v>503</v>
      </c>
      <c r="E303" s="13"/>
      <c r="F303" s="103">
        <f>SUM(F304+F305)</f>
        <v>6181</v>
      </c>
      <c r="G303" s="103">
        <f>SUM(G304+G305)</f>
        <v>3223.1026299999999</v>
      </c>
      <c r="H303" s="103"/>
      <c r="I303" s="216">
        <f t="shared" si="5"/>
        <v>0</v>
      </c>
      <c r="J303" s="210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  <c r="AR303" s="37"/>
      <c r="AS303" s="37"/>
      <c r="AT303" s="37"/>
      <c r="AU303" s="37"/>
      <c r="AV303" s="37"/>
      <c r="AW303" s="37"/>
      <c r="AX303" s="37"/>
      <c r="AY303" s="37"/>
      <c r="AZ303" s="37"/>
      <c r="BA303" s="37"/>
      <c r="BB303" s="37"/>
      <c r="BC303" s="37"/>
      <c r="BD303" s="37"/>
      <c r="BE303" s="37"/>
      <c r="BF303" s="37"/>
      <c r="BG303" s="37"/>
      <c r="BH303" s="37"/>
      <c r="BI303" s="37"/>
      <c r="BJ303" s="37"/>
      <c r="BK303" s="37"/>
      <c r="BL303" s="37"/>
      <c r="BM303" s="37"/>
      <c r="BN303" s="37"/>
      <c r="BO303" s="37"/>
      <c r="BP303" s="37"/>
      <c r="BQ303" s="37"/>
      <c r="BR303" s="37"/>
      <c r="BS303" s="37"/>
      <c r="BT303" s="37"/>
      <c r="BU303" s="37"/>
      <c r="BV303" s="37"/>
      <c r="BW303" s="37"/>
      <c r="BX303" s="37"/>
      <c r="BY303" s="37"/>
      <c r="BZ303" s="37"/>
      <c r="CA303" s="37"/>
      <c r="CB303" s="37"/>
      <c r="CC303" s="37"/>
      <c r="CD303" s="37"/>
      <c r="CE303" s="37"/>
      <c r="CF303" s="37"/>
      <c r="CG303" s="37"/>
      <c r="CH303" s="37"/>
      <c r="CI303" s="37"/>
      <c r="CJ303" s="37"/>
      <c r="CK303" s="37"/>
      <c r="CL303" s="37"/>
      <c r="CM303" s="37"/>
      <c r="CN303" s="37"/>
      <c r="CO303" s="37"/>
      <c r="CP303" s="37"/>
      <c r="CQ303" s="37"/>
      <c r="CR303" s="37"/>
      <c r="CS303" s="37"/>
      <c r="CT303" s="37"/>
      <c r="CU303" s="37"/>
      <c r="CV303" s="37"/>
      <c r="CW303" s="37"/>
      <c r="CX303" s="37"/>
      <c r="CY303" s="37"/>
      <c r="CZ303" s="37"/>
      <c r="DA303" s="37"/>
      <c r="DB303" s="37"/>
      <c r="DC303" s="37"/>
      <c r="DD303" s="37"/>
      <c r="DE303" s="37"/>
      <c r="DF303" s="37"/>
      <c r="DG303" s="37"/>
      <c r="DH303" s="37"/>
      <c r="DI303" s="37"/>
      <c r="DJ303" s="37"/>
      <c r="DK303" s="37"/>
      <c r="DL303" s="37"/>
      <c r="DM303" s="37"/>
      <c r="DN303" s="37"/>
      <c r="DO303" s="37"/>
      <c r="DP303" s="37"/>
      <c r="DQ303" s="37"/>
      <c r="DR303" s="37"/>
      <c r="DS303" s="37"/>
      <c r="DT303" s="37"/>
      <c r="DU303" s="37"/>
      <c r="DV303" s="37"/>
      <c r="DW303" s="37"/>
      <c r="DX303" s="37"/>
      <c r="DY303" s="37"/>
      <c r="DZ303" s="37"/>
      <c r="EA303" s="37"/>
      <c r="EB303" s="37"/>
      <c r="EC303" s="37"/>
      <c r="ED303" s="37"/>
      <c r="EE303" s="37"/>
      <c r="EF303" s="37"/>
      <c r="EG303" s="37"/>
      <c r="EH303" s="37"/>
      <c r="EI303" s="37"/>
      <c r="EJ303" s="37"/>
      <c r="EK303" s="37"/>
      <c r="EL303" s="37"/>
      <c r="EM303" s="37"/>
      <c r="EN303" s="37"/>
      <c r="EO303" s="37"/>
      <c r="EP303" s="37"/>
      <c r="EQ303" s="37"/>
      <c r="ER303" s="37"/>
      <c r="ES303" s="37"/>
      <c r="ET303" s="37"/>
      <c r="EU303" s="37"/>
      <c r="EV303" s="37"/>
      <c r="EW303" s="37"/>
      <c r="EX303" s="37"/>
      <c r="EY303" s="37"/>
      <c r="EZ303" s="37"/>
      <c r="FA303" s="37"/>
      <c r="FB303" s="37"/>
      <c r="FC303" s="37"/>
      <c r="FD303" s="37"/>
      <c r="FE303" s="37"/>
      <c r="FF303" s="37"/>
      <c r="FG303" s="37"/>
      <c r="FH303" s="37"/>
      <c r="FI303" s="37"/>
      <c r="FJ303" s="37"/>
      <c r="FK303" s="37"/>
      <c r="FL303" s="37"/>
      <c r="FM303" s="37"/>
      <c r="FN303" s="37"/>
      <c r="FO303" s="37"/>
      <c r="FP303" s="37"/>
      <c r="FQ303" s="37"/>
      <c r="FR303" s="37"/>
      <c r="FS303" s="37"/>
    </row>
    <row r="304" spans="1:175" s="7" customFormat="1" ht="31.5" hidden="1">
      <c r="A304" s="24" t="s">
        <v>147</v>
      </c>
      <c r="B304" s="12" t="s">
        <v>239</v>
      </c>
      <c r="C304" s="12" t="s">
        <v>236</v>
      </c>
      <c r="D304" s="13" t="s">
        <v>503</v>
      </c>
      <c r="E304" s="13" t="s">
        <v>491</v>
      </c>
      <c r="F304" s="103">
        <f>SUM('3'!G250)</f>
        <v>6181</v>
      </c>
      <c r="G304" s="103">
        <f>SUM('3'!H250)</f>
        <v>3223.1026299999999</v>
      </c>
      <c r="H304" s="103"/>
      <c r="I304" s="216">
        <f t="shared" si="5"/>
        <v>0</v>
      </c>
      <c r="J304" s="210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  <c r="AR304" s="37"/>
      <c r="AS304" s="37"/>
      <c r="AT304" s="37"/>
      <c r="AU304" s="37"/>
      <c r="AV304" s="37"/>
      <c r="AW304" s="37"/>
      <c r="AX304" s="37"/>
      <c r="AY304" s="37"/>
      <c r="AZ304" s="37"/>
      <c r="BA304" s="37"/>
      <c r="BB304" s="37"/>
      <c r="BC304" s="37"/>
      <c r="BD304" s="37"/>
      <c r="BE304" s="37"/>
      <c r="BF304" s="37"/>
      <c r="BG304" s="37"/>
      <c r="BH304" s="37"/>
      <c r="BI304" s="37"/>
      <c r="BJ304" s="37"/>
      <c r="BK304" s="37"/>
      <c r="BL304" s="37"/>
      <c r="BM304" s="37"/>
      <c r="BN304" s="37"/>
      <c r="BO304" s="37"/>
      <c r="BP304" s="37"/>
      <c r="BQ304" s="37"/>
      <c r="BR304" s="37"/>
      <c r="BS304" s="37"/>
      <c r="BT304" s="37"/>
      <c r="BU304" s="37"/>
      <c r="BV304" s="37"/>
      <c r="BW304" s="37"/>
      <c r="BX304" s="37"/>
      <c r="BY304" s="37"/>
      <c r="BZ304" s="37"/>
      <c r="CA304" s="37"/>
      <c r="CB304" s="37"/>
      <c r="CC304" s="37"/>
      <c r="CD304" s="37"/>
      <c r="CE304" s="37"/>
      <c r="CF304" s="37"/>
      <c r="CG304" s="37"/>
      <c r="CH304" s="37"/>
      <c r="CI304" s="37"/>
      <c r="CJ304" s="37"/>
      <c r="CK304" s="37"/>
      <c r="CL304" s="37"/>
      <c r="CM304" s="37"/>
      <c r="CN304" s="37"/>
      <c r="CO304" s="37"/>
      <c r="CP304" s="37"/>
      <c r="CQ304" s="37"/>
      <c r="CR304" s="37"/>
      <c r="CS304" s="37"/>
      <c r="CT304" s="37"/>
      <c r="CU304" s="37"/>
      <c r="CV304" s="37"/>
      <c r="CW304" s="37"/>
      <c r="CX304" s="37"/>
      <c r="CY304" s="37"/>
      <c r="CZ304" s="37"/>
      <c r="DA304" s="37"/>
      <c r="DB304" s="37"/>
      <c r="DC304" s="37"/>
      <c r="DD304" s="37"/>
      <c r="DE304" s="37"/>
      <c r="DF304" s="37"/>
      <c r="DG304" s="37"/>
      <c r="DH304" s="37"/>
      <c r="DI304" s="37"/>
      <c r="DJ304" s="37"/>
      <c r="DK304" s="37"/>
      <c r="DL304" s="37"/>
      <c r="DM304" s="37"/>
      <c r="DN304" s="37"/>
      <c r="DO304" s="37"/>
      <c r="DP304" s="37"/>
      <c r="DQ304" s="37"/>
      <c r="DR304" s="37"/>
      <c r="DS304" s="37"/>
      <c r="DT304" s="37"/>
      <c r="DU304" s="37"/>
      <c r="DV304" s="37"/>
      <c r="DW304" s="37"/>
      <c r="DX304" s="37"/>
      <c r="DY304" s="37"/>
      <c r="DZ304" s="37"/>
      <c r="EA304" s="37"/>
      <c r="EB304" s="37"/>
      <c r="EC304" s="37"/>
      <c r="ED304" s="37"/>
      <c r="EE304" s="37"/>
      <c r="EF304" s="37"/>
      <c r="EG304" s="37"/>
      <c r="EH304" s="37"/>
      <c r="EI304" s="37"/>
      <c r="EJ304" s="37"/>
      <c r="EK304" s="37"/>
      <c r="EL304" s="37"/>
      <c r="EM304" s="37"/>
      <c r="EN304" s="37"/>
      <c r="EO304" s="37"/>
      <c r="EP304" s="37"/>
      <c r="EQ304" s="37"/>
      <c r="ER304" s="37"/>
      <c r="ES304" s="37"/>
      <c r="ET304" s="37"/>
      <c r="EU304" s="37"/>
      <c r="EV304" s="37"/>
      <c r="EW304" s="37"/>
      <c r="EX304" s="37"/>
      <c r="EY304" s="37"/>
      <c r="EZ304" s="37"/>
      <c r="FA304" s="37"/>
      <c r="FB304" s="37"/>
      <c r="FC304" s="37"/>
      <c r="FD304" s="37"/>
      <c r="FE304" s="37"/>
      <c r="FF304" s="37"/>
      <c r="FG304" s="37"/>
      <c r="FH304" s="37"/>
      <c r="FI304" s="37"/>
      <c r="FJ304" s="37"/>
      <c r="FK304" s="37"/>
      <c r="FL304" s="37"/>
      <c r="FM304" s="37"/>
      <c r="FN304" s="37"/>
      <c r="FO304" s="37"/>
      <c r="FP304" s="37"/>
      <c r="FQ304" s="37"/>
      <c r="FR304" s="37"/>
      <c r="FS304" s="37"/>
    </row>
    <row r="305" spans="1:175" s="7" customFormat="1" hidden="1">
      <c r="A305" s="24" t="s">
        <v>358</v>
      </c>
      <c r="B305" s="12" t="s">
        <v>239</v>
      </c>
      <c r="C305" s="12" t="s">
        <v>236</v>
      </c>
      <c r="D305" s="13" t="s">
        <v>503</v>
      </c>
      <c r="E305" s="13" t="s">
        <v>225</v>
      </c>
      <c r="F305" s="103">
        <f>SUM('3'!G533)</f>
        <v>0</v>
      </c>
      <c r="G305" s="103">
        <f>SUM('3'!H533)</f>
        <v>0</v>
      </c>
      <c r="H305" s="103"/>
      <c r="I305" s="216" t="e">
        <f t="shared" si="5"/>
        <v>#DIV/0!</v>
      </c>
      <c r="J305" s="210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  <c r="AR305" s="37"/>
      <c r="AS305" s="37"/>
      <c r="AT305" s="37"/>
      <c r="AU305" s="37"/>
      <c r="AV305" s="37"/>
      <c r="AW305" s="37"/>
      <c r="AX305" s="37"/>
      <c r="AY305" s="37"/>
      <c r="AZ305" s="37"/>
      <c r="BA305" s="37"/>
      <c r="BB305" s="37"/>
      <c r="BC305" s="37"/>
      <c r="BD305" s="37"/>
      <c r="BE305" s="37"/>
      <c r="BF305" s="37"/>
      <c r="BG305" s="37"/>
      <c r="BH305" s="37"/>
      <c r="BI305" s="37"/>
      <c r="BJ305" s="37"/>
      <c r="BK305" s="37"/>
      <c r="BL305" s="37"/>
      <c r="BM305" s="37"/>
      <c r="BN305" s="37"/>
      <c r="BO305" s="37"/>
      <c r="BP305" s="37"/>
      <c r="BQ305" s="37"/>
      <c r="BR305" s="37"/>
      <c r="BS305" s="37"/>
      <c r="BT305" s="37"/>
      <c r="BU305" s="37"/>
      <c r="BV305" s="37"/>
      <c r="BW305" s="37"/>
      <c r="BX305" s="37"/>
      <c r="BY305" s="37"/>
      <c r="BZ305" s="37"/>
      <c r="CA305" s="37"/>
      <c r="CB305" s="37"/>
      <c r="CC305" s="37"/>
      <c r="CD305" s="37"/>
      <c r="CE305" s="37"/>
      <c r="CF305" s="37"/>
      <c r="CG305" s="37"/>
      <c r="CH305" s="37"/>
      <c r="CI305" s="37"/>
      <c r="CJ305" s="37"/>
      <c r="CK305" s="37"/>
      <c r="CL305" s="37"/>
      <c r="CM305" s="37"/>
      <c r="CN305" s="37"/>
      <c r="CO305" s="37"/>
      <c r="CP305" s="37"/>
      <c r="CQ305" s="37"/>
      <c r="CR305" s="37"/>
      <c r="CS305" s="37"/>
      <c r="CT305" s="37"/>
      <c r="CU305" s="37"/>
      <c r="CV305" s="37"/>
      <c r="CW305" s="37"/>
      <c r="CX305" s="37"/>
      <c r="CY305" s="37"/>
      <c r="CZ305" s="37"/>
      <c r="DA305" s="37"/>
      <c r="DB305" s="37"/>
      <c r="DC305" s="37"/>
      <c r="DD305" s="37"/>
      <c r="DE305" s="37"/>
      <c r="DF305" s="37"/>
      <c r="DG305" s="37"/>
      <c r="DH305" s="37"/>
      <c r="DI305" s="37"/>
      <c r="DJ305" s="37"/>
      <c r="DK305" s="37"/>
      <c r="DL305" s="37"/>
      <c r="DM305" s="37"/>
      <c r="DN305" s="37"/>
      <c r="DO305" s="37"/>
      <c r="DP305" s="37"/>
      <c r="DQ305" s="37"/>
      <c r="DR305" s="37"/>
      <c r="DS305" s="37"/>
      <c r="DT305" s="37"/>
      <c r="DU305" s="37"/>
      <c r="DV305" s="37"/>
      <c r="DW305" s="37"/>
      <c r="DX305" s="37"/>
      <c r="DY305" s="37"/>
      <c r="DZ305" s="37"/>
      <c r="EA305" s="37"/>
      <c r="EB305" s="37"/>
      <c r="EC305" s="37"/>
      <c r="ED305" s="37"/>
      <c r="EE305" s="37"/>
      <c r="EF305" s="37"/>
      <c r="EG305" s="37"/>
      <c r="EH305" s="37"/>
      <c r="EI305" s="37"/>
      <c r="EJ305" s="37"/>
      <c r="EK305" s="37"/>
      <c r="EL305" s="37"/>
      <c r="EM305" s="37"/>
      <c r="EN305" s="37"/>
      <c r="EO305" s="37"/>
      <c r="EP305" s="37"/>
      <c r="EQ305" s="37"/>
      <c r="ER305" s="37"/>
      <c r="ES305" s="37"/>
      <c r="ET305" s="37"/>
      <c r="EU305" s="37"/>
      <c r="EV305" s="37"/>
      <c r="EW305" s="37"/>
      <c r="EX305" s="37"/>
      <c r="EY305" s="37"/>
      <c r="EZ305" s="37"/>
      <c r="FA305" s="37"/>
      <c r="FB305" s="37"/>
      <c r="FC305" s="37"/>
      <c r="FD305" s="37"/>
      <c r="FE305" s="37"/>
      <c r="FF305" s="37"/>
      <c r="FG305" s="37"/>
      <c r="FH305" s="37"/>
      <c r="FI305" s="37"/>
      <c r="FJ305" s="37"/>
      <c r="FK305" s="37"/>
      <c r="FL305" s="37"/>
      <c r="FM305" s="37"/>
      <c r="FN305" s="37"/>
      <c r="FO305" s="37"/>
      <c r="FP305" s="37"/>
      <c r="FQ305" s="37"/>
      <c r="FR305" s="37"/>
      <c r="FS305" s="37"/>
    </row>
    <row r="306" spans="1:175" s="7" customFormat="1" ht="78.75" hidden="1">
      <c r="A306" s="24" t="s">
        <v>887</v>
      </c>
      <c r="B306" s="12" t="s">
        <v>239</v>
      </c>
      <c r="C306" s="12" t="s">
        <v>236</v>
      </c>
      <c r="D306" s="13" t="s">
        <v>888</v>
      </c>
      <c r="E306" s="13"/>
      <c r="F306" s="103">
        <f>SUM(F307)</f>
        <v>325.57542999999998</v>
      </c>
      <c r="G306" s="103">
        <f>SUM(G307)</f>
        <v>169.8878</v>
      </c>
      <c r="H306" s="103"/>
      <c r="I306" s="216">
        <f t="shared" si="5"/>
        <v>0</v>
      </c>
      <c r="J306" s="210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37"/>
      <c r="BB306" s="37"/>
      <c r="BC306" s="37"/>
      <c r="BD306" s="37"/>
      <c r="BE306" s="37"/>
      <c r="BF306" s="37"/>
      <c r="BG306" s="37"/>
      <c r="BH306" s="37"/>
      <c r="BI306" s="37"/>
      <c r="BJ306" s="37"/>
      <c r="BK306" s="37"/>
      <c r="BL306" s="37"/>
      <c r="BM306" s="37"/>
      <c r="BN306" s="37"/>
      <c r="BO306" s="37"/>
      <c r="BP306" s="37"/>
      <c r="BQ306" s="37"/>
      <c r="BR306" s="37"/>
      <c r="BS306" s="37"/>
      <c r="BT306" s="37"/>
      <c r="BU306" s="37"/>
      <c r="BV306" s="37"/>
      <c r="BW306" s="37"/>
      <c r="BX306" s="37"/>
      <c r="BY306" s="37"/>
      <c r="BZ306" s="37"/>
      <c r="CA306" s="37"/>
      <c r="CB306" s="37"/>
      <c r="CC306" s="37"/>
      <c r="CD306" s="37"/>
      <c r="CE306" s="37"/>
      <c r="CF306" s="37"/>
      <c r="CG306" s="37"/>
      <c r="CH306" s="37"/>
      <c r="CI306" s="37"/>
      <c r="CJ306" s="37"/>
      <c r="CK306" s="37"/>
      <c r="CL306" s="37"/>
      <c r="CM306" s="37"/>
      <c r="CN306" s="37"/>
      <c r="CO306" s="37"/>
      <c r="CP306" s="37"/>
      <c r="CQ306" s="37"/>
      <c r="CR306" s="37"/>
      <c r="CS306" s="37"/>
      <c r="CT306" s="37"/>
      <c r="CU306" s="37"/>
      <c r="CV306" s="37"/>
      <c r="CW306" s="37"/>
      <c r="CX306" s="37"/>
      <c r="CY306" s="37"/>
      <c r="CZ306" s="37"/>
      <c r="DA306" s="37"/>
      <c r="DB306" s="37"/>
      <c r="DC306" s="37"/>
      <c r="DD306" s="37"/>
      <c r="DE306" s="37"/>
      <c r="DF306" s="37"/>
      <c r="DG306" s="37"/>
      <c r="DH306" s="37"/>
      <c r="DI306" s="37"/>
      <c r="DJ306" s="37"/>
      <c r="DK306" s="37"/>
      <c r="DL306" s="37"/>
      <c r="DM306" s="37"/>
      <c r="DN306" s="37"/>
      <c r="DO306" s="37"/>
      <c r="DP306" s="37"/>
      <c r="DQ306" s="37"/>
      <c r="DR306" s="37"/>
      <c r="DS306" s="37"/>
      <c r="DT306" s="37"/>
      <c r="DU306" s="37"/>
      <c r="DV306" s="37"/>
      <c r="DW306" s="37"/>
      <c r="DX306" s="37"/>
      <c r="DY306" s="37"/>
      <c r="DZ306" s="37"/>
      <c r="EA306" s="37"/>
      <c r="EB306" s="37"/>
      <c r="EC306" s="37"/>
      <c r="ED306" s="37"/>
      <c r="EE306" s="37"/>
      <c r="EF306" s="37"/>
      <c r="EG306" s="37"/>
      <c r="EH306" s="37"/>
      <c r="EI306" s="37"/>
      <c r="EJ306" s="37"/>
      <c r="EK306" s="37"/>
      <c r="EL306" s="37"/>
      <c r="EM306" s="37"/>
      <c r="EN306" s="37"/>
      <c r="EO306" s="37"/>
      <c r="EP306" s="37"/>
      <c r="EQ306" s="37"/>
      <c r="ER306" s="37"/>
      <c r="ES306" s="37"/>
      <c r="ET306" s="37"/>
      <c r="EU306" s="37"/>
      <c r="EV306" s="37"/>
      <c r="EW306" s="37"/>
      <c r="EX306" s="37"/>
      <c r="EY306" s="37"/>
      <c r="EZ306" s="37"/>
      <c r="FA306" s="37"/>
      <c r="FB306" s="37"/>
      <c r="FC306" s="37"/>
      <c r="FD306" s="37"/>
      <c r="FE306" s="37"/>
      <c r="FF306" s="37"/>
      <c r="FG306" s="37"/>
      <c r="FH306" s="37"/>
      <c r="FI306" s="37"/>
      <c r="FJ306" s="37"/>
      <c r="FK306" s="37"/>
      <c r="FL306" s="37"/>
      <c r="FM306" s="37"/>
      <c r="FN306" s="37"/>
      <c r="FO306" s="37"/>
      <c r="FP306" s="37"/>
      <c r="FQ306" s="37"/>
      <c r="FR306" s="37"/>
      <c r="FS306" s="37"/>
    </row>
    <row r="307" spans="1:175" s="7" customFormat="1" ht="31.5" hidden="1">
      <c r="A307" s="24" t="s">
        <v>147</v>
      </c>
      <c r="B307" s="12" t="s">
        <v>239</v>
      </c>
      <c r="C307" s="12" t="s">
        <v>236</v>
      </c>
      <c r="D307" s="13" t="s">
        <v>888</v>
      </c>
      <c r="E307" s="13" t="s">
        <v>491</v>
      </c>
      <c r="F307" s="103">
        <f>SUM('3'!G252)</f>
        <v>325.57542999999998</v>
      </c>
      <c r="G307" s="103">
        <f>SUM('3'!H252)</f>
        <v>169.8878</v>
      </c>
      <c r="H307" s="103"/>
      <c r="I307" s="216">
        <f t="shared" si="5"/>
        <v>0</v>
      </c>
      <c r="J307" s="210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  <c r="AR307" s="37"/>
      <c r="AS307" s="37"/>
      <c r="AT307" s="37"/>
      <c r="AU307" s="37"/>
      <c r="AV307" s="37"/>
      <c r="AW307" s="37"/>
      <c r="AX307" s="37"/>
      <c r="AY307" s="37"/>
      <c r="AZ307" s="37"/>
      <c r="BA307" s="37"/>
      <c r="BB307" s="37"/>
      <c r="BC307" s="37"/>
      <c r="BD307" s="37"/>
      <c r="BE307" s="37"/>
      <c r="BF307" s="37"/>
      <c r="BG307" s="37"/>
      <c r="BH307" s="37"/>
      <c r="BI307" s="37"/>
      <c r="BJ307" s="37"/>
      <c r="BK307" s="37"/>
      <c r="BL307" s="37"/>
      <c r="BM307" s="37"/>
      <c r="BN307" s="37"/>
      <c r="BO307" s="37"/>
      <c r="BP307" s="37"/>
      <c r="BQ307" s="37"/>
      <c r="BR307" s="37"/>
      <c r="BS307" s="37"/>
      <c r="BT307" s="37"/>
      <c r="BU307" s="37"/>
      <c r="BV307" s="37"/>
      <c r="BW307" s="37"/>
      <c r="BX307" s="37"/>
      <c r="BY307" s="37"/>
      <c r="BZ307" s="37"/>
      <c r="CA307" s="37"/>
      <c r="CB307" s="37"/>
      <c r="CC307" s="37"/>
      <c r="CD307" s="37"/>
      <c r="CE307" s="37"/>
      <c r="CF307" s="37"/>
      <c r="CG307" s="37"/>
      <c r="CH307" s="37"/>
      <c r="CI307" s="37"/>
      <c r="CJ307" s="37"/>
      <c r="CK307" s="37"/>
      <c r="CL307" s="37"/>
      <c r="CM307" s="37"/>
      <c r="CN307" s="37"/>
      <c r="CO307" s="37"/>
      <c r="CP307" s="37"/>
      <c r="CQ307" s="37"/>
      <c r="CR307" s="37"/>
      <c r="CS307" s="37"/>
      <c r="CT307" s="37"/>
      <c r="CU307" s="37"/>
      <c r="CV307" s="37"/>
      <c r="CW307" s="37"/>
      <c r="CX307" s="37"/>
      <c r="CY307" s="37"/>
      <c r="CZ307" s="37"/>
      <c r="DA307" s="37"/>
      <c r="DB307" s="37"/>
      <c r="DC307" s="37"/>
      <c r="DD307" s="37"/>
      <c r="DE307" s="37"/>
      <c r="DF307" s="37"/>
      <c r="DG307" s="37"/>
      <c r="DH307" s="37"/>
      <c r="DI307" s="37"/>
      <c r="DJ307" s="37"/>
      <c r="DK307" s="37"/>
      <c r="DL307" s="37"/>
      <c r="DM307" s="37"/>
      <c r="DN307" s="37"/>
      <c r="DO307" s="37"/>
      <c r="DP307" s="37"/>
      <c r="DQ307" s="37"/>
      <c r="DR307" s="37"/>
      <c r="DS307" s="37"/>
      <c r="DT307" s="37"/>
      <c r="DU307" s="37"/>
      <c r="DV307" s="37"/>
      <c r="DW307" s="37"/>
      <c r="DX307" s="37"/>
      <c r="DY307" s="37"/>
      <c r="DZ307" s="37"/>
      <c r="EA307" s="37"/>
      <c r="EB307" s="37"/>
      <c r="EC307" s="37"/>
      <c r="ED307" s="37"/>
      <c r="EE307" s="37"/>
      <c r="EF307" s="37"/>
      <c r="EG307" s="37"/>
      <c r="EH307" s="37"/>
      <c r="EI307" s="37"/>
      <c r="EJ307" s="37"/>
      <c r="EK307" s="37"/>
      <c r="EL307" s="37"/>
      <c r="EM307" s="37"/>
      <c r="EN307" s="37"/>
      <c r="EO307" s="37"/>
      <c r="EP307" s="37"/>
      <c r="EQ307" s="37"/>
      <c r="ER307" s="37"/>
      <c r="ES307" s="37"/>
      <c r="ET307" s="37"/>
      <c r="EU307" s="37"/>
      <c r="EV307" s="37"/>
      <c r="EW307" s="37"/>
      <c r="EX307" s="37"/>
      <c r="EY307" s="37"/>
      <c r="EZ307" s="37"/>
      <c r="FA307" s="37"/>
      <c r="FB307" s="37"/>
      <c r="FC307" s="37"/>
      <c r="FD307" s="37"/>
      <c r="FE307" s="37"/>
      <c r="FF307" s="37"/>
      <c r="FG307" s="37"/>
      <c r="FH307" s="37"/>
      <c r="FI307" s="37"/>
      <c r="FJ307" s="37"/>
      <c r="FK307" s="37"/>
      <c r="FL307" s="37"/>
      <c r="FM307" s="37"/>
      <c r="FN307" s="37"/>
      <c r="FO307" s="37"/>
      <c r="FP307" s="37"/>
      <c r="FQ307" s="37"/>
      <c r="FR307" s="37"/>
      <c r="FS307" s="37"/>
    </row>
    <row r="308" spans="1:175" s="7" customFormat="1" ht="236.25" hidden="1">
      <c r="A308" s="24" t="s">
        <v>732</v>
      </c>
      <c r="B308" s="12" t="s">
        <v>239</v>
      </c>
      <c r="C308" s="12" t="s">
        <v>236</v>
      </c>
      <c r="D308" s="13" t="s">
        <v>419</v>
      </c>
      <c r="E308" s="13"/>
      <c r="F308" s="103">
        <f>SUM(F309)</f>
        <v>0</v>
      </c>
      <c r="G308" s="103">
        <f>SUM(G309)</f>
        <v>0</v>
      </c>
      <c r="H308" s="103"/>
      <c r="I308" s="216" t="e">
        <f t="shared" si="5"/>
        <v>#DIV/0!</v>
      </c>
      <c r="J308" s="210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  <c r="AR308" s="37"/>
      <c r="AS308" s="37"/>
      <c r="AT308" s="37"/>
      <c r="AU308" s="37"/>
      <c r="AV308" s="37"/>
      <c r="AW308" s="37"/>
      <c r="AX308" s="37"/>
      <c r="AY308" s="37"/>
      <c r="AZ308" s="37"/>
      <c r="BA308" s="37"/>
      <c r="BB308" s="37"/>
      <c r="BC308" s="37"/>
      <c r="BD308" s="37"/>
      <c r="BE308" s="37"/>
      <c r="BF308" s="37"/>
      <c r="BG308" s="37"/>
      <c r="BH308" s="37"/>
      <c r="BI308" s="37"/>
      <c r="BJ308" s="37"/>
      <c r="BK308" s="37"/>
      <c r="BL308" s="37"/>
      <c r="BM308" s="37"/>
      <c r="BN308" s="37"/>
      <c r="BO308" s="37"/>
      <c r="BP308" s="37"/>
      <c r="BQ308" s="37"/>
      <c r="BR308" s="37"/>
      <c r="BS308" s="37"/>
      <c r="BT308" s="37"/>
      <c r="BU308" s="37"/>
      <c r="BV308" s="37"/>
      <c r="BW308" s="37"/>
      <c r="BX308" s="37"/>
      <c r="BY308" s="37"/>
      <c r="BZ308" s="37"/>
      <c r="CA308" s="37"/>
      <c r="CB308" s="37"/>
      <c r="CC308" s="37"/>
      <c r="CD308" s="37"/>
      <c r="CE308" s="37"/>
      <c r="CF308" s="37"/>
      <c r="CG308" s="37"/>
      <c r="CH308" s="37"/>
      <c r="CI308" s="37"/>
      <c r="CJ308" s="37"/>
      <c r="CK308" s="37"/>
      <c r="CL308" s="37"/>
      <c r="CM308" s="37"/>
      <c r="CN308" s="37"/>
      <c r="CO308" s="37"/>
      <c r="CP308" s="37"/>
      <c r="CQ308" s="37"/>
      <c r="CR308" s="37"/>
      <c r="CS308" s="37"/>
      <c r="CT308" s="37"/>
      <c r="CU308" s="37"/>
      <c r="CV308" s="37"/>
      <c r="CW308" s="37"/>
      <c r="CX308" s="37"/>
      <c r="CY308" s="37"/>
      <c r="CZ308" s="37"/>
      <c r="DA308" s="37"/>
      <c r="DB308" s="37"/>
      <c r="DC308" s="37"/>
      <c r="DD308" s="37"/>
      <c r="DE308" s="37"/>
      <c r="DF308" s="37"/>
      <c r="DG308" s="37"/>
      <c r="DH308" s="37"/>
      <c r="DI308" s="37"/>
      <c r="DJ308" s="37"/>
      <c r="DK308" s="37"/>
      <c r="DL308" s="37"/>
      <c r="DM308" s="37"/>
      <c r="DN308" s="37"/>
      <c r="DO308" s="37"/>
      <c r="DP308" s="37"/>
      <c r="DQ308" s="37"/>
      <c r="DR308" s="37"/>
      <c r="DS308" s="37"/>
      <c r="DT308" s="37"/>
      <c r="DU308" s="37"/>
      <c r="DV308" s="37"/>
      <c r="DW308" s="37"/>
      <c r="DX308" s="37"/>
      <c r="DY308" s="37"/>
      <c r="DZ308" s="37"/>
      <c r="EA308" s="37"/>
      <c r="EB308" s="37"/>
      <c r="EC308" s="37"/>
      <c r="ED308" s="37"/>
      <c r="EE308" s="37"/>
      <c r="EF308" s="37"/>
      <c r="EG308" s="37"/>
      <c r="EH308" s="37"/>
      <c r="EI308" s="37"/>
      <c r="EJ308" s="37"/>
      <c r="EK308" s="37"/>
      <c r="EL308" s="37"/>
      <c r="EM308" s="37"/>
      <c r="EN308" s="37"/>
      <c r="EO308" s="37"/>
      <c r="EP308" s="37"/>
      <c r="EQ308" s="37"/>
      <c r="ER308" s="37"/>
      <c r="ES308" s="37"/>
      <c r="ET308" s="37"/>
      <c r="EU308" s="37"/>
      <c r="EV308" s="37"/>
      <c r="EW308" s="37"/>
      <c r="EX308" s="37"/>
      <c r="EY308" s="37"/>
      <c r="EZ308" s="37"/>
      <c r="FA308" s="37"/>
      <c r="FB308" s="37"/>
      <c r="FC308" s="37"/>
      <c r="FD308" s="37"/>
      <c r="FE308" s="37"/>
      <c r="FF308" s="37"/>
      <c r="FG308" s="37"/>
      <c r="FH308" s="37"/>
      <c r="FI308" s="37"/>
      <c r="FJ308" s="37"/>
      <c r="FK308" s="37"/>
      <c r="FL308" s="37"/>
      <c r="FM308" s="37"/>
      <c r="FN308" s="37"/>
      <c r="FO308" s="37"/>
      <c r="FP308" s="37"/>
      <c r="FQ308" s="37"/>
      <c r="FR308" s="37"/>
      <c r="FS308" s="37"/>
    </row>
    <row r="309" spans="1:175" s="7" customFormat="1" hidden="1">
      <c r="A309" s="24" t="s">
        <v>492</v>
      </c>
      <c r="B309" s="12" t="s">
        <v>239</v>
      </c>
      <c r="C309" s="12" t="s">
        <v>236</v>
      </c>
      <c r="D309" s="13" t="s">
        <v>419</v>
      </c>
      <c r="E309" s="13" t="s">
        <v>384</v>
      </c>
      <c r="F309" s="103">
        <f>SUM('3'!G241+'3'!G535)</f>
        <v>0</v>
      </c>
      <c r="G309" s="103">
        <f>SUM('3'!H241+'3'!H535)</f>
        <v>0</v>
      </c>
      <c r="H309" s="103"/>
      <c r="I309" s="216" t="e">
        <f t="shared" si="5"/>
        <v>#DIV/0!</v>
      </c>
      <c r="J309" s="210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  <c r="AR309" s="37"/>
      <c r="AS309" s="37"/>
      <c r="AT309" s="37"/>
      <c r="AU309" s="37"/>
      <c r="AV309" s="37"/>
      <c r="AW309" s="37"/>
      <c r="AX309" s="37"/>
      <c r="AY309" s="37"/>
      <c r="AZ309" s="37"/>
      <c r="BA309" s="37"/>
      <c r="BB309" s="37"/>
      <c r="BC309" s="37"/>
      <c r="BD309" s="37"/>
      <c r="BE309" s="37"/>
      <c r="BF309" s="37"/>
      <c r="BG309" s="37"/>
      <c r="BH309" s="37"/>
      <c r="BI309" s="37"/>
      <c r="BJ309" s="37"/>
      <c r="BK309" s="37"/>
      <c r="BL309" s="37"/>
      <c r="BM309" s="37"/>
      <c r="BN309" s="37"/>
      <c r="BO309" s="37"/>
      <c r="BP309" s="37"/>
      <c r="BQ309" s="37"/>
      <c r="BR309" s="37"/>
      <c r="BS309" s="37"/>
      <c r="BT309" s="37"/>
      <c r="BU309" s="37"/>
      <c r="BV309" s="37"/>
      <c r="BW309" s="37"/>
      <c r="BX309" s="37"/>
      <c r="BY309" s="37"/>
      <c r="BZ309" s="37"/>
      <c r="CA309" s="37"/>
      <c r="CB309" s="37"/>
      <c r="CC309" s="37"/>
      <c r="CD309" s="37"/>
      <c r="CE309" s="37"/>
      <c r="CF309" s="37"/>
      <c r="CG309" s="37"/>
      <c r="CH309" s="37"/>
      <c r="CI309" s="37"/>
      <c r="CJ309" s="37"/>
      <c r="CK309" s="37"/>
      <c r="CL309" s="37"/>
      <c r="CM309" s="37"/>
      <c r="CN309" s="37"/>
      <c r="CO309" s="37"/>
      <c r="CP309" s="37"/>
      <c r="CQ309" s="37"/>
      <c r="CR309" s="37"/>
      <c r="CS309" s="37"/>
      <c r="CT309" s="37"/>
      <c r="CU309" s="37"/>
      <c r="CV309" s="37"/>
      <c r="CW309" s="37"/>
      <c r="CX309" s="37"/>
      <c r="CY309" s="37"/>
      <c r="CZ309" s="37"/>
      <c r="DA309" s="37"/>
      <c r="DB309" s="37"/>
      <c r="DC309" s="37"/>
      <c r="DD309" s="37"/>
      <c r="DE309" s="37"/>
      <c r="DF309" s="37"/>
      <c r="DG309" s="37"/>
      <c r="DH309" s="37"/>
      <c r="DI309" s="37"/>
      <c r="DJ309" s="37"/>
      <c r="DK309" s="37"/>
      <c r="DL309" s="37"/>
      <c r="DM309" s="37"/>
      <c r="DN309" s="37"/>
      <c r="DO309" s="37"/>
      <c r="DP309" s="37"/>
      <c r="DQ309" s="37"/>
      <c r="DR309" s="37"/>
      <c r="DS309" s="37"/>
      <c r="DT309" s="37"/>
      <c r="DU309" s="37"/>
      <c r="DV309" s="37"/>
      <c r="DW309" s="37"/>
      <c r="DX309" s="37"/>
      <c r="DY309" s="37"/>
      <c r="DZ309" s="37"/>
      <c r="EA309" s="37"/>
      <c r="EB309" s="37"/>
      <c r="EC309" s="37"/>
      <c r="ED309" s="37"/>
      <c r="EE309" s="37"/>
      <c r="EF309" s="37"/>
      <c r="EG309" s="37"/>
      <c r="EH309" s="37"/>
      <c r="EI309" s="37"/>
      <c r="EJ309" s="37"/>
      <c r="EK309" s="37"/>
      <c r="EL309" s="37"/>
      <c r="EM309" s="37"/>
      <c r="EN309" s="37"/>
      <c r="EO309" s="37"/>
      <c r="EP309" s="37"/>
      <c r="EQ309" s="37"/>
      <c r="ER309" s="37"/>
      <c r="ES309" s="37"/>
      <c r="ET309" s="37"/>
      <c r="EU309" s="37"/>
      <c r="EV309" s="37"/>
      <c r="EW309" s="37"/>
      <c r="EX309" s="37"/>
      <c r="EY309" s="37"/>
      <c r="EZ309" s="37"/>
      <c r="FA309" s="37"/>
      <c r="FB309" s="37"/>
      <c r="FC309" s="37"/>
      <c r="FD309" s="37"/>
      <c r="FE309" s="37"/>
      <c r="FF309" s="37"/>
      <c r="FG309" s="37"/>
      <c r="FH309" s="37"/>
      <c r="FI309" s="37"/>
      <c r="FJ309" s="37"/>
      <c r="FK309" s="37"/>
      <c r="FL309" s="37"/>
      <c r="FM309" s="37"/>
      <c r="FN309" s="37"/>
      <c r="FO309" s="37"/>
      <c r="FP309" s="37"/>
      <c r="FQ309" s="37"/>
      <c r="FR309" s="37"/>
      <c r="FS309" s="37"/>
    </row>
    <row r="310" spans="1:175" s="7" customFormat="1" ht="236.25" hidden="1">
      <c r="A310" s="25" t="s">
        <v>639</v>
      </c>
      <c r="B310" s="12" t="s">
        <v>239</v>
      </c>
      <c r="C310" s="12" t="s">
        <v>236</v>
      </c>
      <c r="D310" s="13" t="s">
        <v>259</v>
      </c>
      <c r="E310" s="13"/>
      <c r="F310" s="103">
        <f>SUM(F311)</f>
        <v>0</v>
      </c>
      <c r="G310" s="103">
        <f>SUM(G311)</f>
        <v>0</v>
      </c>
      <c r="H310" s="103"/>
      <c r="I310" s="216" t="e">
        <f t="shared" si="5"/>
        <v>#DIV/0!</v>
      </c>
      <c r="J310" s="210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  <c r="AR310" s="37"/>
      <c r="AS310" s="37"/>
      <c r="AT310" s="37"/>
      <c r="AU310" s="37"/>
      <c r="AV310" s="37"/>
      <c r="AW310" s="37"/>
      <c r="AX310" s="37"/>
      <c r="AY310" s="37"/>
      <c r="AZ310" s="37"/>
      <c r="BA310" s="37"/>
      <c r="BB310" s="37"/>
      <c r="BC310" s="37"/>
      <c r="BD310" s="37"/>
      <c r="BE310" s="37"/>
      <c r="BF310" s="37"/>
      <c r="BG310" s="37"/>
      <c r="BH310" s="37"/>
      <c r="BI310" s="37"/>
      <c r="BJ310" s="37"/>
      <c r="BK310" s="37"/>
      <c r="BL310" s="37"/>
      <c r="BM310" s="37"/>
      <c r="BN310" s="37"/>
      <c r="BO310" s="37"/>
      <c r="BP310" s="37"/>
      <c r="BQ310" s="37"/>
      <c r="BR310" s="37"/>
      <c r="BS310" s="37"/>
      <c r="BT310" s="37"/>
      <c r="BU310" s="37"/>
      <c r="BV310" s="37"/>
      <c r="BW310" s="37"/>
      <c r="BX310" s="37"/>
      <c r="BY310" s="37"/>
      <c r="BZ310" s="37"/>
      <c r="CA310" s="37"/>
      <c r="CB310" s="37"/>
      <c r="CC310" s="37"/>
      <c r="CD310" s="37"/>
      <c r="CE310" s="37"/>
      <c r="CF310" s="37"/>
      <c r="CG310" s="37"/>
      <c r="CH310" s="37"/>
      <c r="CI310" s="37"/>
      <c r="CJ310" s="37"/>
      <c r="CK310" s="37"/>
      <c r="CL310" s="37"/>
      <c r="CM310" s="37"/>
      <c r="CN310" s="37"/>
      <c r="CO310" s="37"/>
      <c r="CP310" s="37"/>
      <c r="CQ310" s="37"/>
      <c r="CR310" s="37"/>
      <c r="CS310" s="37"/>
      <c r="CT310" s="37"/>
      <c r="CU310" s="37"/>
      <c r="CV310" s="37"/>
      <c r="CW310" s="37"/>
      <c r="CX310" s="37"/>
      <c r="CY310" s="37"/>
      <c r="CZ310" s="37"/>
      <c r="DA310" s="37"/>
      <c r="DB310" s="37"/>
      <c r="DC310" s="37"/>
      <c r="DD310" s="37"/>
      <c r="DE310" s="37"/>
      <c r="DF310" s="37"/>
      <c r="DG310" s="37"/>
      <c r="DH310" s="37"/>
      <c r="DI310" s="37"/>
      <c r="DJ310" s="37"/>
      <c r="DK310" s="37"/>
      <c r="DL310" s="37"/>
      <c r="DM310" s="37"/>
      <c r="DN310" s="37"/>
      <c r="DO310" s="37"/>
      <c r="DP310" s="37"/>
      <c r="DQ310" s="37"/>
      <c r="DR310" s="37"/>
      <c r="DS310" s="37"/>
      <c r="DT310" s="37"/>
      <c r="DU310" s="37"/>
      <c r="DV310" s="37"/>
      <c r="DW310" s="37"/>
      <c r="DX310" s="37"/>
      <c r="DY310" s="37"/>
      <c r="DZ310" s="37"/>
      <c r="EA310" s="37"/>
      <c r="EB310" s="37"/>
      <c r="EC310" s="37"/>
      <c r="ED310" s="37"/>
      <c r="EE310" s="37"/>
      <c r="EF310" s="37"/>
      <c r="EG310" s="37"/>
      <c r="EH310" s="37"/>
      <c r="EI310" s="37"/>
      <c r="EJ310" s="37"/>
      <c r="EK310" s="37"/>
      <c r="EL310" s="37"/>
      <c r="EM310" s="37"/>
      <c r="EN310" s="37"/>
      <c r="EO310" s="37"/>
      <c r="EP310" s="37"/>
      <c r="EQ310" s="37"/>
      <c r="ER310" s="37"/>
      <c r="ES310" s="37"/>
      <c r="ET310" s="37"/>
      <c r="EU310" s="37"/>
      <c r="EV310" s="37"/>
      <c r="EW310" s="37"/>
      <c r="EX310" s="37"/>
      <c r="EY310" s="37"/>
      <c r="EZ310" s="37"/>
      <c r="FA310" s="37"/>
      <c r="FB310" s="37"/>
      <c r="FC310" s="37"/>
      <c r="FD310" s="37"/>
      <c r="FE310" s="37"/>
      <c r="FF310" s="37"/>
      <c r="FG310" s="37"/>
      <c r="FH310" s="37"/>
      <c r="FI310" s="37"/>
      <c r="FJ310" s="37"/>
      <c r="FK310" s="37"/>
      <c r="FL310" s="37"/>
      <c r="FM310" s="37"/>
      <c r="FN310" s="37"/>
      <c r="FO310" s="37"/>
      <c r="FP310" s="37"/>
      <c r="FQ310" s="37"/>
      <c r="FR310" s="37"/>
      <c r="FS310" s="37"/>
    </row>
    <row r="311" spans="1:175" s="7" customFormat="1" hidden="1">
      <c r="A311" s="25" t="s">
        <v>492</v>
      </c>
      <c r="B311" s="12" t="s">
        <v>239</v>
      </c>
      <c r="C311" s="12" t="s">
        <v>236</v>
      </c>
      <c r="D311" s="13" t="s">
        <v>259</v>
      </c>
      <c r="E311" s="13" t="s">
        <v>384</v>
      </c>
      <c r="F311" s="103">
        <f>SUM('3'!G243)</f>
        <v>0</v>
      </c>
      <c r="G311" s="103">
        <f>SUM('3'!H243)</f>
        <v>0</v>
      </c>
      <c r="H311" s="103"/>
      <c r="I311" s="216" t="e">
        <f t="shared" si="5"/>
        <v>#DIV/0!</v>
      </c>
      <c r="J311" s="210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  <c r="AR311" s="37"/>
      <c r="AS311" s="37"/>
      <c r="AT311" s="37"/>
      <c r="AU311" s="37"/>
      <c r="AV311" s="37"/>
      <c r="AW311" s="37"/>
      <c r="AX311" s="37"/>
      <c r="AY311" s="37"/>
      <c r="AZ311" s="37"/>
      <c r="BA311" s="37"/>
      <c r="BB311" s="37"/>
      <c r="BC311" s="37"/>
      <c r="BD311" s="37"/>
      <c r="BE311" s="37"/>
      <c r="BF311" s="37"/>
      <c r="BG311" s="37"/>
      <c r="BH311" s="37"/>
      <c r="BI311" s="37"/>
      <c r="BJ311" s="37"/>
      <c r="BK311" s="37"/>
      <c r="BL311" s="37"/>
      <c r="BM311" s="37"/>
      <c r="BN311" s="37"/>
      <c r="BO311" s="37"/>
      <c r="BP311" s="37"/>
      <c r="BQ311" s="37"/>
      <c r="BR311" s="37"/>
      <c r="BS311" s="37"/>
      <c r="BT311" s="37"/>
      <c r="BU311" s="37"/>
      <c r="BV311" s="37"/>
      <c r="BW311" s="37"/>
      <c r="BX311" s="37"/>
      <c r="BY311" s="37"/>
      <c r="BZ311" s="37"/>
      <c r="CA311" s="37"/>
      <c r="CB311" s="37"/>
      <c r="CC311" s="37"/>
      <c r="CD311" s="37"/>
      <c r="CE311" s="37"/>
      <c r="CF311" s="37"/>
      <c r="CG311" s="37"/>
      <c r="CH311" s="37"/>
      <c r="CI311" s="37"/>
      <c r="CJ311" s="37"/>
      <c r="CK311" s="37"/>
      <c r="CL311" s="37"/>
      <c r="CM311" s="37"/>
      <c r="CN311" s="37"/>
      <c r="CO311" s="37"/>
      <c r="CP311" s="37"/>
      <c r="CQ311" s="37"/>
      <c r="CR311" s="37"/>
      <c r="CS311" s="37"/>
      <c r="CT311" s="37"/>
      <c r="CU311" s="37"/>
      <c r="CV311" s="37"/>
      <c r="CW311" s="37"/>
      <c r="CX311" s="37"/>
      <c r="CY311" s="37"/>
      <c r="CZ311" s="37"/>
      <c r="DA311" s="37"/>
      <c r="DB311" s="37"/>
      <c r="DC311" s="37"/>
      <c r="DD311" s="37"/>
      <c r="DE311" s="37"/>
      <c r="DF311" s="37"/>
      <c r="DG311" s="37"/>
      <c r="DH311" s="37"/>
      <c r="DI311" s="37"/>
      <c r="DJ311" s="37"/>
      <c r="DK311" s="37"/>
      <c r="DL311" s="37"/>
      <c r="DM311" s="37"/>
      <c r="DN311" s="37"/>
      <c r="DO311" s="37"/>
      <c r="DP311" s="37"/>
      <c r="DQ311" s="37"/>
      <c r="DR311" s="37"/>
      <c r="DS311" s="37"/>
      <c r="DT311" s="37"/>
      <c r="DU311" s="37"/>
      <c r="DV311" s="37"/>
      <c r="DW311" s="37"/>
      <c r="DX311" s="37"/>
      <c r="DY311" s="37"/>
      <c r="DZ311" s="37"/>
      <c r="EA311" s="37"/>
      <c r="EB311" s="37"/>
      <c r="EC311" s="37"/>
      <c r="ED311" s="37"/>
      <c r="EE311" s="37"/>
      <c r="EF311" s="37"/>
      <c r="EG311" s="37"/>
      <c r="EH311" s="37"/>
      <c r="EI311" s="37"/>
      <c r="EJ311" s="37"/>
      <c r="EK311" s="37"/>
      <c r="EL311" s="37"/>
      <c r="EM311" s="37"/>
      <c r="EN311" s="37"/>
      <c r="EO311" s="37"/>
      <c r="EP311" s="37"/>
      <c r="EQ311" s="37"/>
      <c r="ER311" s="37"/>
      <c r="ES311" s="37"/>
      <c r="ET311" s="37"/>
      <c r="EU311" s="37"/>
      <c r="EV311" s="37"/>
      <c r="EW311" s="37"/>
      <c r="EX311" s="37"/>
      <c r="EY311" s="37"/>
      <c r="EZ311" s="37"/>
      <c r="FA311" s="37"/>
      <c r="FB311" s="37"/>
      <c r="FC311" s="37"/>
      <c r="FD311" s="37"/>
      <c r="FE311" s="37"/>
      <c r="FF311" s="37"/>
      <c r="FG311" s="37"/>
      <c r="FH311" s="37"/>
      <c r="FI311" s="37"/>
      <c r="FJ311" s="37"/>
      <c r="FK311" s="37"/>
      <c r="FL311" s="37"/>
      <c r="FM311" s="37"/>
      <c r="FN311" s="37"/>
      <c r="FO311" s="37"/>
      <c r="FP311" s="37"/>
      <c r="FQ311" s="37"/>
      <c r="FR311" s="37"/>
      <c r="FS311" s="37"/>
    </row>
    <row r="312" spans="1:175" s="7" customFormat="1" ht="236.25" hidden="1">
      <c r="A312" s="24" t="s">
        <v>733</v>
      </c>
      <c r="B312" s="12" t="s">
        <v>239</v>
      </c>
      <c r="C312" s="12" t="s">
        <v>236</v>
      </c>
      <c r="D312" s="13" t="s">
        <v>357</v>
      </c>
      <c r="E312" s="13"/>
      <c r="F312" s="103">
        <f>SUM(F313+F316)</f>
        <v>0</v>
      </c>
      <c r="G312" s="103">
        <f>SUM(G313+G316)</f>
        <v>0</v>
      </c>
      <c r="H312" s="103"/>
      <c r="I312" s="216" t="e">
        <f t="shared" si="5"/>
        <v>#DIV/0!</v>
      </c>
      <c r="J312" s="210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  <c r="AR312" s="37"/>
      <c r="AS312" s="37"/>
      <c r="AT312" s="37"/>
      <c r="AU312" s="37"/>
      <c r="AV312" s="37"/>
      <c r="AW312" s="37"/>
      <c r="AX312" s="37"/>
      <c r="AY312" s="37"/>
      <c r="AZ312" s="37"/>
      <c r="BA312" s="37"/>
      <c r="BB312" s="37"/>
      <c r="BC312" s="37"/>
      <c r="BD312" s="37"/>
      <c r="BE312" s="37"/>
      <c r="BF312" s="37"/>
      <c r="BG312" s="37"/>
      <c r="BH312" s="37"/>
      <c r="BI312" s="37"/>
      <c r="BJ312" s="37"/>
      <c r="BK312" s="37"/>
      <c r="BL312" s="37"/>
      <c r="BM312" s="37"/>
      <c r="BN312" s="37"/>
      <c r="BO312" s="37"/>
      <c r="BP312" s="37"/>
      <c r="BQ312" s="37"/>
      <c r="BR312" s="37"/>
      <c r="BS312" s="37"/>
      <c r="BT312" s="37"/>
      <c r="BU312" s="37"/>
      <c r="BV312" s="37"/>
      <c r="BW312" s="37"/>
      <c r="BX312" s="37"/>
      <c r="BY312" s="37"/>
      <c r="BZ312" s="37"/>
      <c r="CA312" s="37"/>
      <c r="CB312" s="37"/>
      <c r="CC312" s="37"/>
      <c r="CD312" s="37"/>
      <c r="CE312" s="37"/>
      <c r="CF312" s="37"/>
      <c r="CG312" s="37"/>
      <c r="CH312" s="37"/>
      <c r="CI312" s="37"/>
      <c r="CJ312" s="37"/>
      <c r="CK312" s="37"/>
      <c r="CL312" s="37"/>
      <c r="CM312" s="37"/>
      <c r="CN312" s="37"/>
      <c r="CO312" s="37"/>
      <c r="CP312" s="37"/>
      <c r="CQ312" s="37"/>
      <c r="CR312" s="37"/>
      <c r="CS312" s="37"/>
      <c r="CT312" s="37"/>
      <c r="CU312" s="37"/>
      <c r="CV312" s="37"/>
      <c r="CW312" s="37"/>
      <c r="CX312" s="37"/>
      <c r="CY312" s="37"/>
      <c r="CZ312" s="37"/>
      <c r="DA312" s="37"/>
      <c r="DB312" s="37"/>
      <c r="DC312" s="37"/>
      <c r="DD312" s="37"/>
      <c r="DE312" s="37"/>
      <c r="DF312" s="37"/>
      <c r="DG312" s="37"/>
      <c r="DH312" s="37"/>
      <c r="DI312" s="37"/>
      <c r="DJ312" s="37"/>
      <c r="DK312" s="37"/>
      <c r="DL312" s="37"/>
      <c r="DM312" s="37"/>
      <c r="DN312" s="37"/>
      <c r="DO312" s="37"/>
      <c r="DP312" s="37"/>
      <c r="DQ312" s="37"/>
      <c r="DR312" s="37"/>
      <c r="DS312" s="37"/>
      <c r="DT312" s="37"/>
      <c r="DU312" s="37"/>
      <c r="DV312" s="37"/>
      <c r="DW312" s="37"/>
      <c r="DX312" s="37"/>
      <c r="DY312" s="37"/>
      <c r="DZ312" s="37"/>
      <c r="EA312" s="37"/>
      <c r="EB312" s="37"/>
      <c r="EC312" s="37"/>
      <c r="ED312" s="37"/>
      <c r="EE312" s="37"/>
      <c r="EF312" s="37"/>
      <c r="EG312" s="37"/>
      <c r="EH312" s="37"/>
      <c r="EI312" s="37"/>
      <c r="EJ312" s="37"/>
      <c r="EK312" s="37"/>
      <c r="EL312" s="37"/>
      <c r="EM312" s="37"/>
      <c r="EN312" s="37"/>
      <c r="EO312" s="37"/>
      <c r="EP312" s="37"/>
      <c r="EQ312" s="37"/>
      <c r="ER312" s="37"/>
      <c r="ES312" s="37"/>
      <c r="ET312" s="37"/>
      <c r="EU312" s="37"/>
      <c r="EV312" s="37"/>
      <c r="EW312" s="37"/>
      <c r="EX312" s="37"/>
      <c r="EY312" s="37"/>
      <c r="EZ312" s="37"/>
      <c r="FA312" s="37"/>
      <c r="FB312" s="37"/>
      <c r="FC312" s="37"/>
      <c r="FD312" s="37"/>
      <c r="FE312" s="37"/>
      <c r="FF312" s="37"/>
      <c r="FG312" s="37"/>
      <c r="FH312" s="37"/>
      <c r="FI312" s="37"/>
      <c r="FJ312" s="37"/>
      <c r="FK312" s="37"/>
      <c r="FL312" s="37"/>
      <c r="FM312" s="37"/>
      <c r="FN312" s="37"/>
      <c r="FO312" s="37"/>
      <c r="FP312" s="37"/>
      <c r="FQ312" s="37"/>
      <c r="FR312" s="37"/>
      <c r="FS312" s="37"/>
    </row>
    <row r="313" spans="1:175" s="7" customFormat="1" ht="31.5" hidden="1">
      <c r="A313" s="23" t="s">
        <v>494</v>
      </c>
      <c r="B313" s="12" t="s">
        <v>239</v>
      </c>
      <c r="C313" s="12" t="s">
        <v>236</v>
      </c>
      <c r="D313" s="13" t="s">
        <v>357</v>
      </c>
      <c r="E313" s="13" t="s">
        <v>491</v>
      </c>
      <c r="F313" s="103">
        <f>SUM('3'!G258)</f>
        <v>0</v>
      </c>
      <c r="G313" s="103">
        <f>SUM('3'!H258)</f>
        <v>0</v>
      </c>
      <c r="H313" s="103"/>
      <c r="I313" s="216" t="e">
        <f t="shared" si="5"/>
        <v>#DIV/0!</v>
      </c>
      <c r="J313" s="210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  <c r="AR313" s="37"/>
      <c r="AS313" s="37"/>
      <c r="AT313" s="37"/>
      <c r="AU313" s="37"/>
      <c r="AV313" s="37"/>
      <c r="AW313" s="37"/>
      <c r="AX313" s="37"/>
      <c r="AY313" s="37"/>
      <c r="AZ313" s="37"/>
      <c r="BA313" s="37"/>
      <c r="BB313" s="37"/>
      <c r="BC313" s="37"/>
      <c r="BD313" s="37"/>
      <c r="BE313" s="37"/>
      <c r="BF313" s="37"/>
      <c r="BG313" s="37"/>
      <c r="BH313" s="37"/>
      <c r="BI313" s="37"/>
      <c r="BJ313" s="37"/>
      <c r="BK313" s="37"/>
      <c r="BL313" s="37"/>
      <c r="BM313" s="37"/>
      <c r="BN313" s="37"/>
      <c r="BO313" s="37"/>
      <c r="BP313" s="37"/>
      <c r="BQ313" s="37"/>
      <c r="BR313" s="37"/>
      <c r="BS313" s="37"/>
      <c r="BT313" s="37"/>
      <c r="BU313" s="37"/>
      <c r="BV313" s="37"/>
      <c r="BW313" s="37"/>
      <c r="BX313" s="37"/>
      <c r="BY313" s="37"/>
      <c r="BZ313" s="37"/>
      <c r="CA313" s="37"/>
      <c r="CB313" s="37"/>
      <c r="CC313" s="37"/>
      <c r="CD313" s="37"/>
      <c r="CE313" s="37"/>
      <c r="CF313" s="37"/>
      <c r="CG313" s="37"/>
      <c r="CH313" s="37"/>
      <c r="CI313" s="37"/>
      <c r="CJ313" s="37"/>
      <c r="CK313" s="37"/>
      <c r="CL313" s="37"/>
      <c r="CM313" s="37"/>
      <c r="CN313" s="37"/>
      <c r="CO313" s="37"/>
      <c r="CP313" s="37"/>
      <c r="CQ313" s="37"/>
      <c r="CR313" s="37"/>
      <c r="CS313" s="37"/>
      <c r="CT313" s="37"/>
      <c r="CU313" s="37"/>
      <c r="CV313" s="37"/>
      <c r="CW313" s="37"/>
      <c r="CX313" s="37"/>
      <c r="CY313" s="37"/>
      <c r="CZ313" s="37"/>
      <c r="DA313" s="37"/>
      <c r="DB313" s="37"/>
      <c r="DC313" s="37"/>
      <c r="DD313" s="37"/>
      <c r="DE313" s="37"/>
      <c r="DF313" s="37"/>
      <c r="DG313" s="37"/>
      <c r="DH313" s="37"/>
      <c r="DI313" s="37"/>
      <c r="DJ313" s="37"/>
      <c r="DK313" s="37"/>
      <c r="DL313" s="37"/>
      <c r="DM313" s="37"/>
      <c r="DN313" s="37"/>
      <c r="DO313" s="37"/>
      <c r="DP313" s="37"/>
      <c r="DQ313" s="37"/>
      <c r="DR313" s="37"/>
      <c r="DS313" s="37"/>
      <c r="DT313" s="37"/>
      <c r="DU313" s="37"/>
      <c r="DV313" s="37"/>
      <c r="DW313" s="37"/>
      <c r="DX313" s="37"/>
      <c r="DY313" s="37"/>
      <c r="DZ313" s="37"/>
      <c r="EA313" s="37"/>
      <c r="EB313" s="37"/>
      <c r="EC313" s="37"/>
      <c r="ED313" s="37"/>
      <c r="EE313" s="37"/>
      <c r="EF313" s="37"/>
      <c r="EG313" s="37"/>
      <c r="EH313" s="37"/>
      <c r="EI313" s="37"/>
      <c r="EJ313" s="37"/>
      <c r="EK313" s="37"/>
      <c r="EL313" s="37"/>
      <c r="EM313" s="37"/>
      <c r="EN313" s="37"/>
      <c r="EO313" s="37"/>
      <c r="EP313" s="37"/>
      <c r="EQ313" s="37"/>
      <c r="ER313" s="37"/>
      <c r="ES313" s="37"/>
      <c r="ET313" s="37"/>
      <c r="EU313" s="37"/>
      <c r="EV313" s="37"/>
      <c r="EW313" s="37"/>
      <c r="EX313" s="37"/>
      <c r="EY313" s="37"/>
      <c r="EZ313" s="37"/>
      <c r="FA313" s="37"/>
      <c r="FB313" s="37"/>
      <c r="FC313" s="37"/>
      <c r="FD313" s="37"/>
      <c r="FE313" s="37"/>
      <c r="FF313" s="37"/>
      <c r="FG313" s="37"/>
      <c r="FH313" s="37"/>
      <c r="FI313" s="37"/>
      <c r="FJ313" s="37"/>
      <c r="FK313" s="37"/>
      <c r="FL313" s="37"/>
      <c r="FM313" s="37"/>
      <c r="FN313" s="37"/>
      <c r="FO313" s="37"/>
      <c r="FP313" s="37"/>
      <c r="FQ313" s="37"/>
      <c r="FR313" s="37"/>
      <c r="FS313" s="37"/>
    </row>
    <row r="314" spans="1:175" s="7" customFormat="1" ht="94.5" hidden="1">
      <c r="A314" s="24" t="s">
        <v>311</v>
      </c>
      <c r="B314" s="12" t="s">
        <v>239</v>
      </c>
      <c r="C314" s="12" t="s">
        <v>236</v>
      </c>
      <c r="D314" s="13" t="s">
        <v>312</v>
      </c>
      <c r="E314" s="13"/>
      <c r="F314" s="103">
        <f>SUM(F315)</f>
        <v>0</v>
      </c>
      <c r="G314" s="103">
        <f>SUM(G315)</f>
        <v>0</v>
      </c>
      <c r="H314" s="103"/>
      <c r="I314" s="216" t="e">
        <f t="shared" si="5"/>
        <v>#DIV/0!</v>
      </c>
      <c r="J314" s="210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  <c r="AR314" s="37"/>
      <c r="AS314" s="37"/>
      <c r="AT314" s="37"/>
      <c r="AU314" s="37"/>
      <c r="AV314" s="37"/>
      <c r="AW314" s="37"/>
      <c r="AX314" s="37"/>
      <c r="AY314" s="37"/>
      <c r="AZ314" s="37"/>
      <c r="BA314" s="37"/>
      <c r="BB314" s="37"/>
      <c r="BC314" s="37"/>
      <c r="BD314" s="37"/>
      <c r="BE314" s="37"/>
      <c r="BF314" s="37"/>
      <c r="BG314" s="37"/>
      <c r="BH314" s="37"/>
      <c r="BI314" s="37"/>
      <c r="BJ314" s="37"/>
      <c r="BK314" s="37"/>
      <c r="BL314" s="37"/>
      <c r="BM314" s="37"/>
      <c r="BN314" s="37"/>
      <c r="BO314" s="37"/>
      <c r="BP314" s="37"/>
      <c r="BQ314" s="37"/>
      <c r="BR314" s="37"/>
      <c r="BS314" s="37"/>
      <c r="BT314" s="37"/>
      <c r="BU314" s="37"/>
      <c r="BV314" s="37"/>
      <c r="BW314" s="37"/>
      <c r="BX314" s="37"/>
      <c r="BY314" s="37"/>
      <c r="BZ314" s="37"/>
      <c r="CA314" s="37"/>
      <c r="CB314" s="37"/>
      <c r="CC314" s="37"/>
      <c r="CD314" s="37"/>
      <c r="CE314" s="37"/>
      <c r="CF314" s="37"/>
      <c r="CG314" s="37"/>
      <c r="CH314" s="37"/>
      <c r="CI314" s="37"/>
      <c r="CJ314" s="37"/>
      <c r="CK314" s="37"/>
      <c r="CL314" s="37"/>
      <c r="CM314" s="37"/>
      <c r="CN314" s="37"/>
      <c r="CO314" s="37"/>
      <c r="CP314" s="37"/>
      <c r="CQ314" s="37"/>
      <c r="CR314" s="37"/>
      <c r="CS314" s="37"/>
      <c r="CT314" s="37"/>
      <c r="CU314" s="37"/>
      <c r="CV314" s="37"/>
      <c r="CW314" s="37"/>
      <c r="CX314" s="37"/>
      <c r="CY314" s="37"/>
      <c r="CZ314" s="37"/>
      <c r="DA314" s="37"/>
      <c r="DB314" s="37"/>
      <c r="DC314" s="37"/>
      <c r="DD314" s="37"/>
      <c r="DE314" s="37"/>
      <c r="DF314" s="37"/>
      <c r="DG314" s="37"/>
      <c r="DH314" s="37"/>
      <c r="DI314" s="37"/>
      <c r="DJ314" s="37"/>
      <c r="DK314" s="37"/>
      <c r="DL314" s="37"/>
      <c r="DM314" s="37"/>
      <c r="DN314" s="37"/>
      <c r="DO314" s="37"/>
      <c r="DP314" s="37"/>
      <c r="DQ314" s="37"/>
      <c r="DR314" s="37"/>
      <c r="DS314" s="37"/>
      <c r="DT314" s="37"/>
      <c r="DU314" s="37"/>
      <c r="DV314" s="37"/>
      <c r="DW314" s="37"/>
      <c r="DX314" s="37"/>
      <c r="DY314" s="37"/>
      <c r="DZ314" s="37"/>
      <c r="EA314" s="37"/>
      <c r="EB314" s="37"/>
      <c r="EC314" s="37"/>
      <c r="ED314" s="37"/>
      <c r="EE314" s="37"/>
      <c r="EF314" s="37"/>
      <c r="EG314" s="37"/>
      <c r="EH314" s="37"/>
      <c r="EI314" s="37"/>
      <c r="EJ314" s="37"/>
      <c r="EK314" s="37"/>
      <c r="EL314" s="37"/>
      <c r="EM314" s="37"/>
      <c r="EN314" s="37"/>
      <c r="EO314" s="37"/>
      <c r="EP314" s="37"/>
      <c r="EQ314" s="37"/>
      <c r="ER314" s="37"/>
      <c r="ES314" s="37"/>
      <c r="ET314" s="37"/>
      <c r="EU314" s="37"/>
      <c r="EV314" s="37"/>
      <c r="EW314" s="37"/>
      <c r="EX314" s="37"/>
      <c r="EY314" s="37"/>
      <c r="EZ314" s="37"/>
      <c r="FA314" s="37"/>
      <c r="FB314" s="37"/>
      <c r="FC314" s="37"/>
      <c r="FD314" s="37"/>
      <c r="FE314" s="37"/>
      <c r="FF314" s="37"/>
      <c r="FG314" s="37"/>
      <c r="FH314" s="37"/>
      <c r="FI314" s="37"/>
      <c r="FJ314" s="37"/>
      <c r="FK314" s="37"/>
      <c r="FL314" s="37"/>
      <c r="FM314" s="37"/>
      <c r="FN314" s="37"/>
      <c r="FO314" s="37"/>
      <c r="FP314" s="37"/>
      <c r="FQ314" s="37"/>
      <c r="FR314" s="37"/>
      <c r="FS314" s="37"/>
    </row>
    <row r="315" spans="1:175" s="7" customFormat="1" hidden="1">
      <c r="A315" s="24" t="s">
        <v>492</v>
      </c>
      <c r="B315" s="12" t="s">
        <v>239</v>
      </c>
      <c r="C315" s="12" t="s">
        <v>236</v>
      </c>
      <c r="D315" s="13" t="s">
        <v>312</v>
      </c>
      <c r="E315" s="13" t="s">
        <v>384</v>
      </c>
      <c r="F315" s="103">
        <f>SUM('3'!G261)</f>
        <v>0</v>
      </c>
      <c r="G315" s="103">
        <f>SUM('3'!H261)</f>
        <v>0</v>
      </c>
      <c r="H315" s="103"/>
      <c r="I315" s="216" t="e">
        <f t="shared" si="5"/>
        <v>#DIV/0!</v>
      </c>
      <c r="J315" s="210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37"/>
      <c r="AZ315" s="37"/>
      <c r="BA315" s="37"/>
      <c r="BB315" s="37"/>
      <c r="BC315" s="37"/>
      <c r="BD315" s="37"/>
      <c r="BE315" s="37"/>
      <c r="BF315" s="37"/>
      <c r="BG315" s="37"/>
      <c r="BH315" s="37"/>
      <c r="BI315" s="37"/>
      <c r="BJ315" s="37"/>
      <c r="BK315" s="37"/>
      <c r="BL315" s="37"/>
      <c r="BM315" s="37"/>
      <c r="BN315" s="37"/>
      <c r="BO315" s="37"/>
      <c r="BP315" s="37"/>
      <c r="BQ315" s="37"/>
      <c r="BR315" s="37"/>
      <c r="BS315" s="37"/>
      <c r="BT315" s="37"/>
      <c r="BU315" s="37"/>
      <c r="BV315" s="37"/>
      <c r="BW315" s="37"/>
      <c r="BX315" s="37"/>
      <c r="BY315" s="37"/>
      <c r="BZ315" s="37"/>
      <c r="CA315" s="37"/>
      <c r="CB315" s="37"/>
      <c r="CC315" s="37"/>
      <c r="CD315" s="37"/>
      <c r="CE315" s="37"/>
      <c r="CF315" s="37"/>
      <c r="CG315" s="37"/>
      <c r="CH315" s="37"/>
      <c r="CI315" s="37"/>
      <c r="CJ315" s="37"/>
      <c r="CK315" s="37"/>
      <c r="CL315" s="37"/>
      <c r="CM315" s="37"/>
      <c r="CN315" s="37"/>
      <c r="CO315" s="37"/>
      <c r="CP315" s="37"/>
      <c r="CQ315" s="37"/>
      <c r="CR315" s="37"/>
      <c r="CS315" s="37"/>
      <c r="CT315" s="37"/>
      <c r="CU315" s="37"/>
      <c r="CV315" s="37"/>
      <c r="CW315" s="37"/>
      <c r="CX315" s="37"/>
      <c r="CY315" s="37"/>
      <c r="CZ315" s="37"/>
      <c r="DA315" s="37"/>
      <c r="DB315" s="37"/>
      <c r="DC315" s="37"/>
      <c r="DD315" s="37"/>
      <c r="DE315" s="37"/>
      <c r="DF315" s="37"/>
      <c r="DG315" s="37"/>
      <c r="DH315" s="37"/>
      <c r="DI315" s="37"/>
      <c r="DJ315" s="37"/>
      <c r="DK315" s="37"/>
      <c r="DL315" s="37"/>
      <c r="DM315" s="37"/>
      <c r="DN315" s="37"/>
      <c r="DO315" s="37"/>
      <c r="DP315" s="37"/>
      <c r="DQ315" s="37"/>
      <c r="DR315" s="37"/>
      <c r="DS315" s="37"/>
      <c r="DT315" s="37"/>
      <c r="DU315" s="37"/>
      <c r="DV315" s="37"/>
      <c r="DW315" s="37"/>
      <c r="DX315" s="37"/>
      <c r="DY315" s="37"/>
      <c r="DZ315" s="37"/>
      <c r="EA315" s="37"/>
      <c r="EB315" s="37"/>
      <c r="EC315" s="37"/>
      <c r="ED315" s="37"/>
      <c r="EE315" s="37"/>
      <c r="EF315" s="37"/>
      <c r="EG315" s="37"/>
      <c r="EH315" s="37"/>
      <c r="EI315" s="37"/>
      <c r="EJ315" s="37"/>
      <c r="EK315" s="37"/>
      <c r="EL315" s="37"/>
      <c r="EM315" s="37"/>
      <c r="EN315" s="37"/>
      <c r="EO315" s="37"/>
      <c r="EP315" s="37"/>
      <c r="EQ315" s="37"/>
      <c r="ER315" s="37"/>
      <c r="ES315" s="37"/>
      <c r="ET315" s="37"/>
      <c r="EU315" s="37"/>
      <c r="EV315" s="37"/>
      <c r="EW315" s="37"/>
      <c r="EX315" s="37"/>
      <c r="EY315" s="37"/>
      <c r="EZ315" s="37"/>
      <c r="FA315" s="37"/>
      <c r="FB315" s="37"/>
      <c r="FC315" s="37"/>
      <c r="FD315" s="37"/>
      <c r="FE315" s="37"/>
      <c r="FF315" s="37"/>
      <c r="FG315" s="37"/>
      <c r="FH315" s="37"/>
      <c r="FI315" s="37"/>
      <c r="FJ315" s="37"/>
      <c r="FK315" s="37"/>
      <c r="FL315" s="37"/>
      <c r="FM315" s="37"/>
      <c r="FN315" s="37"/>
      <c r="FO315" s="37"/>
      <c r="FP315" s="37"/>
      <c r="FQ315" s="37"/>
      <c r="FR315" s="37"/>
      <c r="FS315" s="37"/>
    </row>
    <row r="316" spans="1:175" s="7" customFormat="1" hidden="1">
      <c r="A316" s="23" t="s">
        <v>492</v>
      </c>
      <c r="B316" s="12" t="s">
        <v>239</v>
      </c>
      <c r="C316" s="12" t="s">
        <v>236</v>
      </c>
      <c r="D316" s="13" t="s">
        <v>357</v>
      </c>
      <c r="E316" s="13" t="s">
        <v>384</v>
      </c>
      <c r="F316" s="103">
        <f>SUM('3'!G259)</f>
        <v>0</v>
      </c>
      <c r="G316" s="103">
        <f>SUM('3'!H259)</f>
        <v>0</v>
      </c>
      <c r="H316" s="103"/>
      <c r="I316" s="216" t="e">
        <f t="shared" si="5"/>
        <v>#DIV/0!</v>
      </c>
      <c r="J316" s="210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37"/>
      <c r="AZ316" s="37"/>
      <c r="BA316" s="37"/>
      <c r="BB316" s="37"/>
      <c r="BC316" s="37"/>
      <c r="BD316" s="37"/>
      <c r="BE316" s="37"/>
      <c r="BF316" s="37"/>
      <c r="BG316" s="37"/>
      <c r="BH316" s="37"/>
      <c r="BI316" s="37"/>
      <c r="BJ316" s="37"/>
      <c r="BK316" s="37"/>
      <c r="BL316" s="37"/>
      <c r="BM316" s="37"/>
      <c r="BN316" s="37"/>
      <c r="BO316" s="37"/>
      <c r="BP316" s="37"/>
      <c r="BQ316" s="37"/>
      <c r="BR316" s="37"/>
      <c r="BS316" s="37"/>
      <c r="BT316" s="37"/>
      <c r="BU316" s="37"/>
      <c r="BV316" s="37"/>
      <c r="BW316" s="37"/>
      <c r="BX316" s="37"/>
      <c r="BY316" s="37"/>
      <c r="BZ316" s="37"/>
      <c r="CA316" s="37"/>
      <c r="CB316" s="37"/>
      <c r="CC316" s="37"/>
      <c r="CD316" s="37"/>
      <c r="CE316" s="37"/>
      <c r="CF316" s="37"/>
      <c r="CG316" s="37"/>
      <c r="CH316" s="37"/>
      <c r="CI316" s="37"/>
      <c r="CJ316" s="37"/>
      <c r="CK316" s="37"/>
      <c r="CL316" s="37"/>
      <c r="CM316" s="37"/>
      <c r="CN316" s="37"/>
      <c r="CO316" s="37"/>
      <c r="CP316" s="37"/>
      <c r="CQ316" s="37"/>
      <c r="CR316" s="37"/>
      <c r="CS316" s="37"/>
      <c r="CT316" s="37"/>
      <c r="CU316" s="37"/>
      <c r="CV316" s="37"/>
      <c r="CW316" s="37"/>
      <c r="CX316" s="37"/>
      <c r="CY316" s="37"/>
      <c r="CZ316" s="37"/>
      <c r="DA316" s="37"/>
      <c r="DB316" s="37"/>
      <c r="DC316" s="37"/>
      <c r="DD316" s="37"/>
      <c r="DE316" s="37"/>
      <c r="DF316" s="37"/>
      <c r="DG316" s="37"/>
      <c r="DH316" s="37"/>
      <c r="DI316" s="37"/>
      <c r="DJ316" s="37"/>
      <c r="DK316" s="37"/>
      <c r="DL316" s="37"/>
      <c r="DM316" s="37"/>
      <c r="DN316" s="37"/>
      <c r="DO316" s="37"/>
      <c r="DP316" s="37"/>
      <c r="DQ316" s="37"/>
      <c r="DR316" s="37"/>
      <c r="DS316" s="37"/>
      <c r="DT316" s="37"/>
      <c r="DU316" s="37"/>
      <c r="DV316" s="37"/>
      <c r="DW316" s="37"/>
      <c r="DX316" s="37"/>
      <c r="DY316" s="37"/>
      <c r="DZ316" s="37"/>
      <c r="EA316" s="37"/>
      <c r="EB316" s="37"/>
      <c r="EC316" s="37"/>
      <c r="ED316" s="37"/>
      <c r="EE316" s="37"/>
      <c r="EF316" s="37"/>
      <c r="EG316" s="37"/>
      <c r="EH316" s="37"/>
      <c r="EI316" s="37"/>
      <c r="EJ316" s="37"/>
      <c r="EK316" s="37"/>
      <c r="EL316" s="37"/>
      <c r="EM316" s="37"/>
      <c r="EN316" s="37"/>
      <c r="EO316" s="37"/>
      <c r="EP316" s="37"/>
      <c r="EQ316" s="37"/>
      <c r="ER316" s="37"/>
      <c r="ES316" s="37"/>
      <c r="ET316" s="37"/>
      <c r="EU316" s="37"/>
      <c r="EV316" s="37"/>
      <c r="EW316" s="37"/>
      <c r="EX316" s="37"/>
      <c r="EY316" s="37"/>
      <c r="EZ316" s="37"/>
      <c r="FA316" s="37"/>
      <c r="FB316" s="37"/>
      <c r="FC316" s="37"/>
      <c r="FD316" s="37"/>
      <c r="FE316" s="37"/>
      <c r="FF316" s="37"/>
      <c r="FG316" s="37"/>
      <c r="FH316" s="37"/>
      <c r="FI316" s="37"/>
      <c r="FJ316" s="37"/>
      <c r="FK316" s="37"/>
      <c r="FL316" s="37"/>
      <c r="FM316" s="37"/>
      <c r="FN316" s="37"/>
      <c r="FO316" s="37"/>
      <c r="FP316" s="37"/>
      <c r="FQ316" s="37"/>
      <c r="FR316" s="37"/>
      <c r="FS316" s="37"/>
    </row>
    <row r="317" spans="1:175" s="7" customFormat="1" ht="94.5" hidden="1">
      <c r="A317" s="24" t="s">
        <v>414</v>
      </c>
      <c r="B317" s="10" t="s">
        <v>239</v>
      </c>
      <c r="C317" s="10" t="s">
        <v>236</v>
      </c>
      <c r="D317" s="13" t="s">
        <v>413</v>
      </c>
      <c r="E317" s="13"/>
      <c r="F317" s="103">
        <f>SUM(F318)</f>
        <v>1557.15</v>
      </c>
      <c r="G317" s="103">
        <f>SUM(G318)</f>
        <v>1557.15</v>
      </c>
      <c r="H317" s="103"/>
      <c r="I317" s="216">
        <f t="shared" si="5"/>
        <v>0</v>
      </c>
      <c r="J317" s="210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37"/>
      <c r="AZ317" s="37"/>
      <c r="BA317" s="37"/>
      <c r="BB317" s="37"/>
      <c r="BC317" s="37"/>
      <c r="BD317" s="37"/>
      <c r="BE317" s="37"/>
      <c r="BF317" s="37"/>
      <c r="BG317" s="37"/>
      <c r="BH317" s="37"/>
      <c r="BI317" s="37"/>
      <c r="BJ317" s="37"/>
      <c r="BK317" s="37"/>
      <c r="BL317" s="37"/>
      <c r="BM317" s="37"/>
      <c r="BN317" s="37"/>
      <c r="BO317" s="37"/>
      <c r="BP317" s="37"/>
      <c r="BQ317" s="37"/>
      <c r="BR317" s="37"/>
      <c r="BS317" s="37"/>
      <c r="BT317" s="37"/>
      <c r="BU317" s="37"/>
      <c r="BV317" s="37"/>
      <c r="BW317" s="37"/>
      <c r="BX317" s="37"/>
      <c r="BY317" s="37"/>
      <c r="BZ317" s="37"/>
      <c r="CA317" s="37"/>
      <c r="CB317" s="37"/>
      <c r="CC317" s="37"/>
      <c r="CD317" s="37"/>
      <c r="CE317" s="37"/>
      <c r="CF317" s="37"/>
      <c r="CG317" s="37"/>
      <c r="CH317" s="37"/>
      <c r="CI317" s="37"/>
      <c r="CJ317" s="37"/>
      <c r="CK317" s="37"/>
      <c r="CL317" s="37"/>
      <c r="CM317" s="37"/>
      <c r="CN317" s="37"/>
      <c r="CO317" s="37"/>
      <c r="CP317" s="37"/>
      <c r="CQ317" s="37"/>
      <c r="CR317" s="37"/>
      <c r="CS317" s="37"/>
      <c r="CT317" s="37"/>
      <c r="CU317" s="37"/>
      <c r="CV317" s="37"/>
      <c r="CW317" s="37"/>
      <c r="CX317" s="37"/>
      <c r="CY317" s="37"/>
      <c r="CZ317" s="37"/>
      <c r="DA317" s="37"/>
      <c r="DB317" s="37"/>
      <c r="DC317" s="37"/>
      <c r="DD317" s="37"/>
      <c r="DE317" s="37"/>
      <c r="DF317" s="37"/>
      <c r="DG317" s="37"/>
      <c r="DH317" s="37"/>
      <c r="DI317" s="37"/>
      <c r="DJ317" s="37"/>
      <c r="DK317" s="37"/>
      <c r="DL317" s="37"/>
      <c r="DM317" s="37"/>
      <c r="DN317" s="37"/>
      <c r="DO317" s="37"/>
      <c r="DP317" s="37"/>
      <c r="DQ317" s="37"/>
      <c r="DR317" s="37"/>
      <c r="DS317" s="37"/>
      <c r="DT317" s="37"/>
      <c r="DU317" s="37"/>
      <c r="DV317" s="37"/>
      <c r="DW317" s="37"/>
      <c r="DX317" s="37"/>
      <c r="DY317" s="37"/>
      <c r="DZ317" s="37"/>
      <c r="EA317" s="37"/>
      <c r="EB317" s="37"/>
      <c r="EC317" s="37"/>
      <c r="ED317" s="37"/>
      <c r="EE317" s="37"/>
      <c r="EF317" s="37"/>
      <c r="EG317" s="37"/>
      <c r="EH317" s="37"/>
      <c r="EI317" s="37"/>
      <c r="EJ317" s="37"/>
      <c r="EK317" s="37"/>
      <c r="EL317" s="37"/>
      <c r="EM317" s="37"/>
      <c r="EN317" s="37"/>
      <c r="EO317" s="37"/>
      <c r="EP317" s="37"/>
      <c r="EQ317" s="37"/>
      <c r="ER317" s="37"/>
      <c r="ES317" s="37"/>
      <c r="ET317" s="37"/>
      <c r="EU317" s="37"/>
      <c r="EV317" s="37"/>
      <c r="EW317" s="37"/>
      <c r="EX317" s="37"/>
      <c r="EY317" s="37"/>
      <c r="EZ317" s="37"/>
      <c r="FA317" s="37"/>
      <c r="FB317" s="37"/>
      <c r="FC317" s="37"/>
      <c r="FD317" s="37"/>
      <c r="FE317" s="37"/>
      <c r="FF317" s="37"/>
      <c r="FG317" s="37"/>
      <c r="FH317" s="37"/>
      <c r="FI317" s="37"/>
      <c r="FJ317" s="37"/>
      <c r="FK317" s="37"/>
      <c r="FL317" s="37"/>
      <c r="FM317" s="37"/>
      <c r="FN317" s="37"/>
      <c r="FO317" s="37"/>
      <c r="FP317" s="37"/>
      <c r="FQ317" s="37"/>
      <c r="FR317" s="37"/>
      <c r="FS317" s="37"/>
    </row>
    <row r="318" spans="1:175" s="7" customFormat="1" hidden="1">
      <c r="A318" s="23" t="s">
        <v>492</v>
      </c>
      <c r="B318" s="10" t="s">
        <v>239</v>
      </c>
      <c r="C318" s="10" t="s">
        <v>236</v>
      </c>
      <c r="D318" s="13" t="s">
        <v>413</v>
      </c>
      <c r="E318" s="13" t="s">
        <v>384</v>
      </c>
      <c r="F318" s="103">
        <f>SUM('3'!G263+'3'!G510)</f>
        <v>1557.15</v>
      </c>
      <c r="G318" s="103">
        <f>SUM('3'!H263+'3'!H510)</f>
        <v>1557.15</v>
      </c>
      <c r="H318" s="103"/>
      <c r="I318" s="216">
        <f t="shared" si="5"/>
        <v>0</v>
      </c>
      <c r="J318" s="210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  <c r="AR318" s="37"/>
      <c r="AS318" s="37"/>
      <c r="AT318" s="37"/>
      <c r="AU318" s="37"/>
      <c r="AV318" s="37"/>
      <c r="AW318" s="37"/>
      <c r="AX318" s="37"/>
      <c r="AY318" s="37"/>
      <c r="AZ318" s="37"/>
      <c r="BA318" s="37"/>
      <c r="BB318" s="37"/>
      <c r="BC318" s="37"/>
      <c r="BD318" s="37"/>
      <c r="BE318" s="37"/>
      <c r="BF318" s="37"/>
      <c r="BG318" s="37"/>
      <c r="BH318" s="37"/>
      <c r="BI318" s="37"/>
      <c r="BJ318" s="37"/>
      <c r="BK318" s="37"/>
      <c r="BL318" s="37"/>
      <c r="BM318" s="37"/>
      <c r="BN318" s="37"/>
      <c r="BO318" s="37"/>
      <c r="BP318" s="37"/>
      <c r="BQ318" s="37"/>
      <c r="BR318" s="37"/>
      <c r="BS318" s="37"/>
      <c r="BT318" s="37"/>
      <c r="BU318" s="37"/>
      <c r="BV318" s="37"/>
      <c r="BW318" s="37"/>
      <c r="BX318" s="37"/>
      <c r="BY318" s="37"/>
      <c r="BZ318" s="37"/>
      <c r="CA318" s="37"/>
      <c r="CB318" s="37"/>
      <c r="CC318" s="37"/>
      <c r="CD318" s="37"/>
      <c r="CE318" s="37"/>
      <c r="CF318" s="37"/>
      <c r="CG318" s="37"/>
      <c r="CH318" s="37"/>
      <c r="CI318" s="37"/>
      <c r="CJ318" s="37"/>
      <c r="CK318" s="37"/>
      <c r="CL318" s="37"/>
      <c r="CM318" s="37"/>
      <c r="CN318" s="37"/>
      <c r="CO318" s="37"/>
      <c r="CP318" s="37"/>
      <c r="CQ318" s="37"/>
      <c r="CR318" s="37"/>
      <c r="CS318" s="37"/>
      <c r="CT318" s="37"/>
      <c r="CU318" s="37"/>
      <c r="CV318" s="37"/>
      <c r="CW318" s="37"/>
      <c r="CX318" s="37"/>
      <c r="CY318" s="37"/>
      <c r="CZ318" s="37"/>
      <c r="DA318" s="37"/>
      <c r="DB318" s="37"/>
      <c r="DC318" s="37"/>
      <c r="DD318" s="37"/>
      <c r="DE318" s="37"/>
      <c r="DF318" s="37"/>
      <c r="DG318" s="37"/>
      <c r="DH318" s="37"/>
      <c r="DI318" s="37"/>
      <c r="DJ318" s="37"/>
      <c r="DK318" s="37"/>
      <c r="DL318" s="37"/>
      <c r="DM318" s="37"/>
      <c r="DN318" s="37"/>
      <c r="DO318" s="37"/>
      <c r="DP318" s="37"/>
      <c r="DQ318" s="37"/>
      <c r="DR318" s="37"/>
      <c r="DS318" s="37"/>
      <c r="DT318" s="37"/>
      <c r="DU318" s="37"/>
      <c r="DV318" s="37"/>
      <c r="DW318" s="37"/>
      <c r="DX318" s="37"/>
      <c r="DY318" s="37"/>
      <c r="DZ318" s="37"/>
      <c r="EA318" s="37"/>
      <c r="EB318" s="37"/>
      <c r="EC318" s="37"/>
      <c r="ED318" s="37"/>
      <c r="EE318" s="37"/>
      <c r="EF318" s="37"/>
      <c r="EG318" s="37"/>
      <c r="EH318" s="37"/>
      <c r="EI318" s="37"/>
      <c r="EJ318" s="37"/>
      <c r="EK318" s="37"/>
      <c r="EL318" s="37"/>
      <c r="EM318" s="37"/>
      <c r="EN318" s="37"/>
      <c r="EO318" s="37"/>
      <c r="EP318" s="37"/>
      <c r="EQ318" s="37"/>
      <c r="ER318" s="37"/>
      <c r="ES318" s="37"/>
      <c r="ET318" s="37"/>
      <c r="EU318" s="37"/>
      <c r="EV318" s="37"/>
      <c r="EW318" s="37"/>
      <c r="EX318" s="37"/>
      <c r="EY318" s="37"/>
      <c r="EZ318" s="37"/>
      <c r="FA318" s="37"/>
      <c r="FB318" s="37"/>
      <c r="FC318" s="37"/>
      <c r="FD318" s="37"/>
      <c r="FE318" s="37"/>
      <c r="FF318" s="37"/>
      <c r="FG318" s="37"/>
      <c r="FH318" s="37"/>
      <c r="FI318" s="37"/>
      <c r="FJ318" s="37"/>
      <c r="FK318" s="37"/>
      <c r="FL318" s="37"/>
      <c r="FM318" s="37"/>
      <c r="FN318" s="37"/>
      <c r="FO318" s="37"/>
      <c r="FP318" s="37"/>
      <c r="FQ318" s="37"/>
      <c r="FR318" s="37"/>
      <c r="FS318" s="37"/>
    </row>
    <row r="319" spans="1:175" s="7" customFormat="1" ht="189" hidden="1">
      <c r="A319" s="24" t="s">
        <v>644</v>
      </c>
      <c r="B319" s="12" t="s">
        <v>239</v>
      </c>
      <c r="C319" s="12" t="s">
        <v>236</v>
      </c>
      <c r="D319" s="13" t="s">
        <v>302</v>
      </c>
      <c r="E319" s="13"/>
      <c r="F319" s="103">
        <f>SUM(F320)</f>
        <v>0</v>
      </c>
      <c r="G319" s="103">
        <f>SUM(G320)</f>
        <v>0</v>
      </c>
      <c r="H319" s="103"/>
      <c r="I319" s="216" t="e">
        <f t="shared" si="5"/>
        <v>#DIV/0!</v>
      </c>
      <c r="J319" s="210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37"/>
      <c r="BD319" s="37"/>
      <c r="BE319" s="37"/>
      <c r="BF319" s="37"/>
      <c r="BG319" s="37"/>
      <c r="BH319" s="37"/>
      <c r="BI319" s="37"/>
      <c r="BJ319" s="37"/>
      <c r="BK319" s="37"/>
      <c r="BL319" s="37"/>
      <c r="BM319" s="37"/>
      <c r="BN319" s="37"/>
      <c r="BO319" s="37"/>
      <c r="BP319" s="37"/>
      <c r="BQ319" s="37"/>
      <c r="BR319" s="37"/>
      <c r="BS319" s="37"/>
      <c r="BT319" s="37"/>
      <c r="BU319" s="37"/>
      <c r="BV319" s="37"/>
      <c r="BW319" s="37"/>
      <c r="BX319" s="37"/>
      <c r="BY319" s="37"/>
      <c r="BZ319" s="37"/>
      <c r="CA319" s="37"/>
      <c r="CB319" s="37"/>
      <c r="CC319" s="37"/>
      <c r="CD319" s="37"/>
      <c r="CE319" s="37"/>
      <c r="CF319" s="37"/>
      <c r="CG319" s="37"/>
      <c r="CH319" s="37"/>
      <c r="CI319" s="37"/>
      <c r="CJ319" s="37"/>
      <c r="CK319" s="37"/>
      <c r="CL319" s="37"/>
      <c r="CM319" s="37"/>
      <c r="CN319" s="37"/>
      <c r="CO319" s="37"/>
      <c r="CP319" s="37"/>
      <c r="CQ319" s="37"/>
      <c r="CR319" s="37"/>
      <c r="CS319" s="37"/>
      <c r="CT319" s="37"/>
      <c r="CU319" s="37"/>
      <c r="CV319" s="37"/>
      <c r="CW319" s="37"/>
      <c r="CX319" s="37"/>
      <c r="CY319" s="37"/>
      <c r="CZ319" s="37"/>
      <c r="DA319" s="37"/>
      <c r="DB319" s="37"/>
      <c r="DC319" s="37"/>
      <c r="DD319" s="37"/>
      <c r="DE319" s="37"/>
      <c r="DF319" s="37"/>
      <c r="DG319" s="37"/>
      <c r="DH319" s="37"/>
      <c r="DI319" s="37"/>
      <c r="DJ319" s="37"/>
      <c r="DK319" s="37"/>
      <c r="DL319" s="37"/>
      <c r="DM319" s="37"/>
      <c r="DN319" s="37"/>
      <c r="DO319" s="37"/>
      <c r="DP319" s="37"/>
      <c r="DQ319" s="37"/>
      <c r="DR319" s="37"/>
      <c r="DS319" s="37"/>
      <c r="DT319" s="37"/>
      <c r="DU319" s="37"/>
      <c r="DV319" s="37"/>
      <c r="DW319" s="37"/>
      <c r="DX319" s="37"/>
      <c r="DY319" s="37"/>
      <c r="DZ319" s="37"/>
      <c r="EA319" s="37"/>
      <c r="EB319" s="37"/>
      <c r="EC319" s="37"/>
      <c r="ED319" s="37"/>
      <c r="EE319" s="37"/>
      <c r="EF319" s="37"/>
      <c r="EG319" s="37"/>
      <c r="EH319" s="37"/>
      <c r="EI319" s="37"/>
      <c r="EJ319" s="37"/>
      <c r="EK319" s="37"/>
      <c r="EL319" s="37"/>
      <c r="EM319" s="37"/>
      <c r="EN319" s="37"/>
      <c r="EO319" s="37"/>
      <c r="EP319" s="37"/>
      <c r="EQ319" s="37"/>
      <c r="ER319" s="37"/>
      <c r="ES319" s="37"/>
      <c r="ET319" s="37"/>
      <c r="EU319" s="37"/>
      <c r="EV319" s="37"/>
      <c r="EW319" s="37"/>
      <c r="EX319" s="37"/>
      <c r="EY319" s="37"/>
      <c r="EZ319" s="37"/>
      <c r="FA319" s="37"/>
      <c r="FB319" s="37"/>
      <c r="FC319" s="37"/>
      <c r="FD319" s="37"/>
      <c r="FE319" s="37"/>
      <c r="FF319" s="37"/>
      <c r="FG319" s="37"/>
      <c r="FH319" s="37"/>
      <c r="FI319" s="37"/>
      <c r="FJ319" s="37"/>
      <c r="FK319" s="37"/>
      <c r="FL319" s="37"/>
      <c r="FM319" s="37"/>
      <c r="FN319" s="37"/>
      <c r="FO319" s="37"/>
      <c r="FP319" s="37"/>
      <c r="FQ319" s="37"/>
      <c r="FR319" s="37"/>
      <c r="FS319" s="37"/>
    </row>
    <row r="320" spans="1:175" s="7" customFormat="1" ht="31.5" hidden="1">
      <c r="A320" s="23" t="s">
        <v>494</v>
      </c>
      <c r="B320" s="12" t="s">
        <v>239</v>
      </c>
      <c r="C320" s="12" t="s">
        <v>236</v>
      </c>
      <c r="D320" s="13" t="s">
        <v>302</v>
      </c>
      <c r="E320" s="13" t="s">
        <v>491</v>
      </c>
      <c r="F320" s="103">
        <f>SUM('3'!G265)</f>
        <v>0</v>
      </c>
      <c r="G320" s="103">
        <f>SUM('3'!H265)</f>
        <v>0</v>
      </c>
      <c r="H320" s="103"/>
      <c r="I320" s="216" t="e">
        <f t="shared" si="5"/>
        <v>#DIV/0!</v>
      </c>
      <c r="J320" s="210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  <c r="AR320" s="37"/>
      <c r="AS320" s="37"/>
      <c r="AT320" s="37"/>
      <c r="AU320" s="37"/>
      <c r="AV320" s="37"/>
      <c r="AW320" s="37"/>
      <c r="AX320" s="37"/>
      <c r="AY320" s="37"/>
      <c r="AZ320" s="37"/>
      <c r="BA320" s="37"/>
      <c r="BB320" s="37"/>
      <c r="BC320" s="37"/>
      <c r="BD320" s="37"/>
      <c r="BE320" s="37"/>
      <c r="BF320" s="37"/>
      <c r="BG320" s="37"/>
      <c r="BH320" s="37"/>
      <c r="BI320" s="37"/>
      <c r="BJ320" s="37"/>
      <c r="BK320" s="37"/>
      <c r="BL320" s="37"/>
      <c r="BM320" s="37"/>
      <c r="BN320" s="37"/>
      <c r="BO320" s="37"/>
      <c r="BP320" s="37"/>
      <c r="BQ320" s="37"/>
      <c r="BR320" s="37"/>
      <c r="BS320" s="37"/>
      <c r="BT320" s="37"/>
      <c r="BU320" s="37"/>
      <c r="BV320" s="37"/>
      <c r="BW320" s="37"/>
      <c r="BX320" s="37"/>
      <c r="BY320" s="37"/>
      <c r="BZ320" s="37"/>
      <c r="CA320" s="37"/>
      <c r="CB320" s="37"/>
      <c r="CC320" s="37"/>
      <c r="CD320" s="37"/>
      <c r="CE320" s="37"/>
      <c r="CF320" s="37"/>
      <c r="CG320" s="37"/>
      <c r="CH320" s="37"/>
      <c r="CI320" s="37"/>
      <c r="CJ320" s="37"/>
      <c r="CK320" s="37"/>
      <c r="CL320" s="37"/>
      <c r="CM320" s="37"/>
      <c r="CN320" s="37"/>
      <c r="CO320" s="37"/>
      <c r="CP320" s="37"/>
      <c r="CQ320" s="37"/>
      <c r="CR320" s="37"/>
      <c r="CS320" s="37"/>
      <c r="CT320" s="37"/>
      <c r="CU320" s="37"/>
      <c r="CV320" s="37"/>
      <c r="CW320" s="37"/>
      <c r="CX320" s="37"/>
      <c r="CY320" s="37"/>
      <c r="CZ320" s="37"/>
      <c r="DA320" s="37"/>
      <c r="DB320" s="37"/>
      <c r="DC320" s="37"/>
      <c r="DD320" s="37"/>
      <c r="DE320" s="37"/>
      <c r="DF320" s="37"/>
      <c r="DG320" s="37"/>
      <c r="DH320" s="37"/>
      <c r="DI320" s="37"/>
      <c r="DJ320" s="37"/>
      <c r="DK320" s="37"/>
      <c r="DL320" s="37"/>
      <c r="DM320" s="37"/>
      <c r="DN320" s="37"/>
      <c r="DO320" s="37"/>
      <c r="DP320" s="37"/>
      <c r="DQ320" s="37"/>
      <c r="DR320" s="37"/>
      <c r="DS320" s="37"/>
      <c r="DT320" s="37"/>
      <c r="DU320" s="37"/>
      <c r="DV320" s="37"/>
      <c r="DW320" s="37"/>
      <c r="DX320" s="37"/>
      <c r="DY320" s="37"/>
      <c r="DZ320" s="37"/>
      <c r="EA320" s="37"/>
      <c r="EB320" s="37"/>
      <c r="EC320" s="37"/>
      <c r="ED320" s="37"/>
      <c r="EE320" s="37"/>
      <c r="EF320" s="37"/>
      <c r="EG320" s="37"/>
      <c r="EH320" s="37"/>
      <c r="EI320" s="37"/>
      <c r="EJ320" s="37"/>
      <c r="EK320" s="37"/>
      <c r="EL320" s="37"/>
      <c r="EM320" s="37"/>
      <c r="EN320" s="37"/>
      <c r="EO320" s="37"/>
      <c r="EP320" s="37"/>
      <c r="EQ320" s="37"/>
      <c r="ER320" s="37"/>
      <c r="ES320" s="37"/>
      <c r="ET320" s="37"/>
      <c r="EU320" s="37"/>
      <c r="EV320" s="37"/>
      <c r="EW320" s="37"/>
      <c r="EX320" s="37"/>
      <c r="EY320" s="37"/>
      <c r="EZ320" s="37"/>
      <c r="FA320" s="37"/>
      <c r="FB320" s="37"/>
      <c r="FC320" s="37"/>
      <c r="FD320" s="37"/>
      <c r="FE320" s="37"/>
      <c r="FF320" s="37"/>
      <c r="FG320" s="37"/>
      <c r="FH320" s="37"/>
      <c r="FI320" s="37"/>
      <c r="FJ320" s="37"/>
      <c r="FK320" s="37"/>
      <c r="FL320" s="37"/>
      <c r="FM320" s="37"/>
      <c r="FN320" s="37"/>
      <c r="FO320" s="37"/>
      <c r="FP320" s="37"/>
      <c r="FQ320" s="37"/>
      <c r="FR320" s="37"/>
      <c r="FS320" s="37"/>
    </row>
    <row r="321" spans="1:175" s="7" customFormat="1" ht="47.25" hidden="1">
      <c r="A321" s="24" t="s">
        <v>792</v>
      </c>
      <c r="B321" s="10" t="s">
        <v>239</v>
      </c>
      <c r="C321" s="10" t="s">
        <v>236</v>
      </c>
      <c r="D321" s="10" t="s">
        <v>793</v>
      </c>
      <c r="E321" s="10"/>
      <c r="F321" s="103">
        <f>SUM(F322)</f>
        <v>0</v>
      </c>
      <c r="G321" s="103">
        <f>SUM(G322)</f>
        <v>0</v>
      </c>
      <c r="H321" s="103"/>
      <c r="I321" s="216" t="e">
        <f t="shared" si="5"/>
        <v>#DIV/0!</v>
      </c>
      <c r="J321" s="210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  <c r="AR321" s="37"/>
      <c r="AS321" s="37"/>
      <c r="AT321" s="37"/>
      <c r="AU321" s="37"/>
      <c r="AV321" s="37"/>
      <c r="AW321" s="37"/>
      <c r="AX321" s="37"/>
      <c r="AY321" s="37"/>
      <c r="AZ321" s="37"/>
      <c r="BA321" s="37"/>
      <c r="BB321" s="37"/>
      <c r="BC321" s="37"/>
      <c r="BD321" s="37"/>
      <c r="BE321" s="37"/>
      <c r="BF321" s="37"/>
      <c r="BG321" s="37"/>
      <c r="BH321" s="37"/>
      <c r="BI321" s="37"/>
      <c r="BJ321" s="37"/>
      <c r="BK321" s="37"/>
      <c r="BL321" s="37"/>
      <c r="BM321" s="37"/>
      <c r="BN321" s="37"/>
      <c r="BO321" s="37"/>
      <c r="BP321" s="37"/>
      <c r="BQ321" s="37"/>
      <c r="BR321" s="37"/>
      <c r="BS321" s="37"/>
      <c r="BT321" s="37"/>
      <c r="BU321" s="37"/>
      <c r="BV321" s="37"/>
      <c r="BW321" s="37"/>
      <c r="BX321" s="37"/>
      <c r="BY321" s="37"/>
      <c r="BZ321" s="37"/>
      <c r="CA321" s="37"/>
      <c r="CB321" s="37"/>
      <c r="CC321" s="37"/>
      <c r="CD321" s="37"/>
      <c r="CE321" s="37"/>
      <c r="CF321" s="37"/>
      <c r="CG321" s="37"/>
      <c r="CH321" s="37"/>
      <c r="CI321" s="37"/>
      <c r="CJ321" s="37"/>
      <c r="CK321" s="37"/>
      <c r="CL321" s="37"/>
      <c r="CM321" s="37"/>
      <c r="CN321" s="37"/>
      <c r="CO321" s="37"/>
      <c r="CP321" s="37"/>
      <c r="CQ321" s="37"/>
      <c r="CR321" s="37"/>
      <c r="CS321" s="37"/>
      <c r="CT321" s="37"/>
      <c r="CU321" s="37"/>
      <c r="CV321" s="37"/>
      <c r="CW321" s="37"/>
      <c r="CX321" s="37"/>
      <c r="CY321" s="37"/>
      <c r="CZ321" s="37"/>
      <c r="DA321" s="37"/>
      <c r="DB321" s="37"/>
      <c r="DC321" s="37"/>
      <c r="DD321" s="37"/>
      <c r="DE321" s="37"/>
      <c r="DF321" s="37"/>
      <c r="DG321" s="37"/>
      <c r="DH321" s="37"/>
      <c r="DI321" s="37"/>
      <c r="DJ321" s="37"/>
      <c r="DK321" s="37"/>
      <c r="DL321" s="37"/>
      <c r="DM321" s="37"/>
      <c r="DN321" s="37"/>
      <c r="DO321" s="37"/>
      <c r="DP321" s="37"/>
      <c r="DQ321" s="37"/>
      <c r="DR321" s="37"/>
      <c r="DS321" s="37"/>
      <c r="DT321" s="37"/>
      <c r="DU321" s="37"/>
      <c r="DV321" s="37"/>
      <c r="DW321" s="37"/>
      <c r="DX321" s="37"/>
      <c r="DY321" s="37"/>
      <c r="DZ321" s="37"/>
      <c r="EA321" s="37"/>
      <c r="EB321" s="37"/>
      <c r="EC321" s="37"/>
      <c r="ED321" s="37"/>
      <c r="EE321" s="37"/>
      <c r="EF321" s="37"/>
      <c r="EG321" s="37"/>
      <c r="EH321" s="37"/>
      <c r="EI321" s="37"/>
      <c r="EJ321" s="37"/>
      <c r="EK321" s="37"/>
      <c r="EL321" s="37"/>
      <c r="EM321" s="37"/>
      <c r="EN321" s="37"/>
      <c r="EO321" s="37"/>
      <c r="EP321" s="37"/>
      <c r="EQ321" s="37"/>
      <c r="ER321" s="37"/>
      <c r="ES321" s="37"/>
      <c r="ET321" s="37"/>
      <c r="EU321" s="37"/>
      <c r="EV321" s="37"/>
      <c r="EW321" s="37"/>
      <c r="EX321" s="37"/>
      <c r="EY321" s="37"/>
      <c r="EZ321" s="37"/>
      <c r="FA321" s="37"/>
      <c r="FB321" s="37"/>
      <c r="FC321" s="37"/>
      <c r="FD321" s="37"/>
      <c r="FE321" s="37"/>
      <c r="FF321" s="37"/>
      <c r="FG321" s="37"/>
      <c r="FH321" s="37"/>
      <c r="FI321" s="37"/>
      <c r="FJ321" s="37"/>
      <c r="FK321" s="37"/>
      <c r="FL321" s="37"/>
      <c r="FM321" s="37"/>
      <c r="FN321" s="37"/>
      <c r="FO321" s="37"/>
      <c r="FP321" s="37"/>
      <c r="FQ321" s="37"/>
      <c r="FR321" s="37"/>
      <c r="FS321" s="37"/>
    </row>
    <row r="322" spans="1:175" s="7" customFormat="1" hidden="1">
      <c r="A322" s="24" t="s">
        <v>492</v>
      </c>
      <c r="B322" s="10" t="s">
        <v>239</v>
      </c>
      <c r="C322" s="10" t="s">
        <v>236</v>
      </c>
      <c r="D322" s="10" t="s">
        <v>793</v>
      </c>
      <c r="E322" s="10" t="s">
        <v>384</v>
      </c>
      <c r="F322" s="103"/>
      <c r="G322" s="103"/>
      <c r="H322" s="103"/>
      <c r="I322" s="216" t="e">
        <f t="shared" si="5"/>
        <v>#DIV/0!</v>
      </c>
      <c r="J322" s="210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  <c r="AR322" s="37"/>
      <c r="AS322" s="37"/>
      <c r="AT322" s="37"/>
      <c r="AU322" s="37"/>
      <c r="AV322" s="37"/>
      <c r="AW322" s="37"/>
      <c r="AX322" s="37"/>
      <c r="AY322" s="37"/>
      <c r="AZ322" s="37"/>
      <c r="BA322" s="37"/>
      <c r="BB322" s="37"/>
      <c r="BC322" s="37"/>
      <c r="BD322" s="37"/>
      <c r="BE322" s="37"/>
      <c r="BF322" s="37"/>
      <c r="BG322" s="37"/>
      <c r="BH322" s="37"/>
      <c r="BI322" s="37"/>
      <c r="BJ322" s="37"/>
      <c r="BK322" s="37"/>
      <c r="BL322" s="37"/>
      <c r="BM322" s="37"/>
      <c r="BN322" s="37"/>
      <c r="BO322" s="37"/>
      <c r="BP322" s="37"/>
      <c r="BQ322" s="37"/>
      <c r="BR322" s="37"/>
      <c r="BS322" s="37"/>
      <c r="BT322" s="37"/>
      <c r="BU322" s="37"/>
      <c r="BV322" s="37"/>
      <c r="BW322" s="37"/>
      <c r="BX322" s="37"/>
      <c r="BY322" s="37"/>
      <c r="BZ322" s="37"/>
      <c r="CA322" s="37"/>
      <c r="CB322" s="37"/>
      <c r="CC322" s="37"/>
      <c r="CD322" s="37"/>
      <c r="CE322" s="37"/>
      <c r="CF322" s="37"/>
      <c r="CG322" s="37"/>
      <c r="CH322" s="37"/>
      <c r="CI322" s="37"/>
      <c r="CJ322" s="37"/>
      <c r="CK322" s="37"/>
      <c r="CL322" s="37"/>
      <c r="CM322" s="37"/>
      <c r="CN322" s="37"/>
      <c r="CO322" s="37"/>
      <c r="CP322" s="37"/>
      <c r="CQ322" s="37"/>
      <c r="CR322" s="37"/>
      <c r="CS322" s="37"/>
      <c r="CT322" s="37"/>
      <c r="CU322" s="37"/>
      <c r="CV322" s="37"/>
      <c r="CW322" s="37"/>
      <c r="CX322" s="37"/>
      <c r="CY322" s="37"/>
      <c r="CZ322" s="37"/>
      <c r="DA322" s="37"/>
      <c r="DB322" s="37"/>
      <c r="DC322" s="37"/>
      <c r="DD322" s="37"/>
      <c r="DE322" s="37"/>
      <c r="DF322" s="37"/>
      <c r="DG322" s="37"/>
      <c r="DH322" s="37"/>
      <c r="DI322" s="37"/>
      <c r="DJ322" s="37"/>
      <c r="DK322" s="37"/>
      <c r="DL322" s="37"/>
      <c r="DM322" s="37"/>
      <c r="DN322" s="37"/>
      <c r="DO322" s="37"/>
      <c r="DP322" s="37"/>
      <c r="DQ322" s="37"/>
      <c r="DR322" s="37"/>
      <c r="DS322" s="37"/>
      <c r="DT322" s="37"/>
      <c r="DU322" s="37"/>
      <c r="DV322" s="37"/>
      <c r="DW322" s="37"/>
      <c r="DX322" s="37"/>
      <c r="DY322" s="37"/>
      <c r="DZ322" s="37"/>
      <c r="EA322" s="37"/>
      <c r="EB322" s="37"/>
      <c r="EC322" s="37"/>
      <c r="ED322" s="37"/>
      <c r="EE322" s="37"/>
      <c r="EF322" s="37"/>
      <c r="EG322" s="37"/>
      <c r="EH322" s="37"/>
      <c r="EI322" s="37"/>
      <c r="EJ322" s="37"/>
      <c r="EK322" s="37"/>
      <c r="EL322" s="37"/>
      <c r="EM322" s="37"/>
      <c r="EN322" s="37"/>
      <c r="EO322" s="37"/>
      <c r="EP322" s="37"/>
      <c r="EQ322" s="37"/>
      <c r="ER322" s="37"/>
      <c r="ES322" s="37"/>
      <c r="ET322" s="37"/>
      <c r="EU322" s="37"/>
      <c r="EV322" s="37"/>
      <c r="EW322" s="37"/>
      <c r="EX322" s="37"/>
      <c r="EY322" s="37"/>
      <c r="EZ322" s="37"/>
      <c r="FA322" s="37"/>
      <c r="FB322" s="37"/>
      <c r="FC322" s="37"/>
      <c r="FD322" s="37"/>
      <c r="FE322" s="37"/>
      <c r="FF322" s="37"/>
      <c r="FG322" s="37"/>
      <c r="FH322" s="37"/>
      <c r="FI322" s="37"/>
      <c r="FJ322" s="37"/>
      <c r="FK322" s="37"/>
      <c r="FL322" s="37"/>
      <c r="FM322" s="37"/>
      <c r="FN322" s="37"/>
      <c r="FO322" s="37"/>
      <c r="FP322" s="37"/>
      <c r="FQ322" s="37"/>
      <c r="FR322" s="37"/>
      <c r="FS322" s="37"/>
    </row>
    <row r="323" spans="1:175" s="7" customFormat="1" ht="204.75" hidden="1">
      <c r="A323" s="90" t="s">
        <v>807</v>
      </c>
      <c r="B323" s="12" t="s">
        <v>239</v>
      </c>
      <c r="C323" s="12" t="s">
        <v>236</v>
      </c>
      <c r="D323" s="91" t="s">
        <v>808</v>
      </c>
      <c r="E323" s="91"/>
      <c r="F323" s="103">
        <f>SUM(F324)</f>
        <v>9579.7929600000007</v>
      </c>
      <c r="G323" s="103">
        <f>SUM(G324)</f>
        <v>9579.7929600000007</v>
      </c>
      <c r="H323" s="103"/>
      <c r="I323" s="216">
        <f t="shared" si="5"/>
        <v>0</v>
      </c>
      <c r="J323" s="210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  <c r="AR323" s="37"/>
      <c r="AS323" s="37"/>
      <c r="AT323" s="37"/>
      <c r="AU323" s="37"/>
      <c r="AV323" s="37"/>
      <c r="AW323" s="37"/>
      <c r="AX323" s="37"/>
      <c r="AY323" s="37"/>
      <c r="AZ323" s="37"/>
      <c r="BA323" s="37"/>
      <c r="BB323" s="37"/>
      <c r="BC323" s="37"/>
      <c r="BD323" s="37"/>
      <c r="BE323" s="37"/>
      <c r="BF323" s="37"/>
      <c r="BG323" s="37"/>
      <c r="BH323" s="37"/>
      <c r="BI323" s="37"/>
      <c r="BJ323" s="37"/>
      <c r="BK323" s="37"/>
      <c r="BL323" s="37"/>
      <c r="BM323" s="37"/>
      <c r="BN323" s="37"/>
      <c r="BO323" s="37"/>
      <c r="BP323" s="37"/>
      <c r="BQ323" s="37"/>
      <c r="BR323" s="37"/>
      <c r="BS323" s="37"/>
      <c r="BT323" s="37"/>
      <c r="BU323" s="37"/>
      <c r="BV323" s="37"/>
      <c r="BW323" s="37"/>
      <c r="BX323" s="37"/>
      <c r="BY323" s="37"/>
      <c r="BZ323" s="37"/>
      <c r="CA323" s="37"/>
      <c r="CB323" s="37"/>
      <c r="CC323" s="37"/>
      <c r="CD323" s="37"/>
      <c r="CE323" s="37"/>
      <c r="CF323" s="37"/>
      <c r="CG323" s="37"/>
      <c r="CH323" s="37"/>
      <c r="CI323" s="37"/>
      <c r="CJ323" s="37"/>
      <c r="CK323" s="37"/>
      <c r="CL323" s="37"/>
      <c r="CM323" s="37"/>
      <c r="CN323" s="37"/>
      <c r="CO323" s="37"/>
      <c r="CP323" s="37"/>
      <c r="CQ323" s="37"/>
      <c r="CR323" s="37"/>
      <c r="CS323" s="37"/>
      <c r="CT323" s="37"/>
      <c r="CU323" s="37"/>
      <c r="CV323" s="37"/>
      <c r="CW323" s="37"/>
      <c r="CX323" s="37"/>
      <c r="CY323" s="37"/>
      <c r="CZ323" s="37"/>
      <c r="DA323" s="37"/>
      <c r="DB323" s="37"/>
      <c r="DC323" s="37"/>
      <c r="DD323" s="37"/>
      <c r="DE323" s="37"/>
      <c r="DF323" s="37"/>
      <c r="DG323" s="37"/>
      <c r="DH323" s="37"/>
      <c r="DI323" s="37"/>
      <c r="DJ323" s="37"/>
      <c r="DK323" s="37"/>
      <c r="DL323" s="37"/>
      <c r="DM323" s="37"/>
      <c r="DN323" s="37"/>
      <c r="DO323" s="37"/>
      <c r="DP323" s="37"/>
      <c r="DQ323" s="37"/>
      <c r="DR323" s="37"/>
      <c r="DS323" s="37"/>
      <c r="DT323" s="37"/>
      <c r="DU323" s="37"/>
      <c r="DV323" s="37"/>
      <c r="DW323" s="37"/>
      <c r="DX323" s="37"/>
      <c r="DY323" s="37"/>
      <c r="DZ323" s="37"/>
      <c r="EA323" s="37"/>
      <c r="EB323" s="37"/>
      <c r="EC323" s="37"/>
      <c r="ED323" s="37"/>
      <c r="EE323" s="37"/>
      <c r="EF323" s="37"/>
      <c r="EG323" s="37"/>
      <c r="EH323" s="37"/>
      <c r="EI323" s="37"/>
      <c r="EJ323" s="37"/>
      <c r="EK323" s="37"/>
      <c r="EL323" s="37"/>
      <c r="EM323" s="37"/>
      <c r="EN323" s="37"/>
      <c r="EO323" s="37"/>
      <c r="EP323" s="37"/>
      <c r="EQ323" s="37"/>
      <c r="ER323" s="37"/>
      <c r="ES323" s="37"/>
      <c r="ET323" s="37"/>
      <c r="EU323" s="37"/>
      <c r="EV323" s="37"/>
      <c r="EW323" s="37"/>
      <c r="EX323" s="37"/>
      <c r="EY323" s="37"/>
      <c r="EZ323" s="37"/>
      <c r="FA323" s="37"/>
      <c r="FB323" s="37"/>
      <c r="FC323" s="37"/>
      <c r="FD323" s="37"/>
      <c r="FE323" s="37"/>
      <c r="FF323" s="37"/>
      <c r="FG323" s="37"/>
      <c r="FH323" s="37"/>
      <c r="FI323" s="37"/>
      <c r="FJ323" s="37"/>
      <c r="FK323" s="37"/>
      <c r="FL323" s="37"/>
      <c r="FM323" s="37"/>
      <c r="FN323" s="37"/>
      <c r="FO323" s="37"/>
      <c r="FP323" s="37"/>
      <c r="FQ323" s="37"/>
      <c r="FR323" s="37"/>
      <c r="FS323" s="37"/>
    </row>
    <row r="324" spans="1:175" s="7" customFormat="1" hidden="1">
      <c r="A324" s="92" t="s">
        <v>492</v>
      </c>
      <c r="B324" s="12" t="s">
        <v>239</v>
      </c>
      <c r="C324" s="12" t="s">
        <v>236</v>
      </c>
      <c r="D324" s="91" t="s">
        <v>808</v>
      </c>
      <c r="E324" s="91" t="s">
        <v>384</v>
      </c>
      <c r="F324" s="103">
        <f>SUM('3'!G537+'3'!G248)</f>
        <v>9579.7929600000007</v>
      </c>
      <c r="G324" s="103">
        <f>SUM('3'!H537+'3'!H248)</f>
        <v>9579.7929600000007</v>
      </c>
      <c r="H324" s="103"/>
      <c r="I324" s="216">
        <f t="shared" si="5"/>
        <v>0</v>
      </c>
      <c r="J324" s="210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  <c r="AR324" s="37"/>
      <c r="AS324" s="37"/>
      <c r="AT324" s="37"/>
      <c r="AU324" s="37"/>
      <c r="AV324" s="37"/>
      <c r="AW324" s="37"/>
      <c r="AX324" s="37"/>
      <c r="AY324" s="37"/>
      <c r="AZ324" s="37"/>
      <c r="BA324" s="37"/>
      <c r="BB324" s="37"/>
      <c r="BC324" s="37"/>
      <c r="BD324" s="37"/>
      <c r="BE324" s="37"/>
      <c r="BF324" s="37"/>
      <c r="BG324" s="37"/>
      <c r="BH324" s="37"/>
      <c r="BI324" s="37"/>
      <c r="BJ324" s="37"/>
      <c r="BK324" s="37"/>
      <c r="BL324" s="37"/>
      <c r="BM324" s="37"/>
      <c r="BN324" s="37"/>
      <c r="BO324" s="37"/>
      <c r="BP324" s="37"/>
      <c r="BQ324" s="37"/>
      <c r="BR324" s="37"/>
      <c r="BS324" s="37"/>
      <c r="BT324" s="37"/>
      <c r="BU324" s="37"/>
      <c r="BV324" s="37"/>
      <c r="BW324" s="37"/>
      <c r="BX324" s="37"/>
      <c r="BY324" s="37"/>
      <c r="BZ324" s="37"/>
      <c r="CA324" s="37"/>
      <c r="CB324" s="37"/>
      <c r="CC324" s="37"/>
      <c r="CD324" s="37"/>
      <c r="CE324" s="37"/>
      <c r="CF324" s="37"/>
      <c r="CG324" s="37"/>
      <c r="CH324" s="37"/>
      <c r="CI324" s="37"/>
      <c r="CJ324" s="37"/>
      <c r="CK324" s="37"/>
      <c r="CL324" s="37"/>
      <c r="CM324" s="37"/>
      <c r="CN324" s="37"/>
      <c r="CO324" s="37"/>
      <c r="CP324" s="37"/>
      <c r="CQ324" s="37"/>
      <c r="CR324" s="37"/>
      <c r="CS324" s="37"/>
      <c r="CT324" s="37"/>
      <c r="CU324" s="37"/>
      <c r="CV324" s="37"/>
      <c r="CW324" s="37"/>
      <c r="CX324" s="37"/>
      <c r="CY324" s="37"/>
      <c r="CZ324" s="37"/>
      <c r="DA324" s="37"/>
      <c r="DB324" s="37"/>
      <c r="DC324" s="37"/>
      <c r="DD324" s="37"/>
      <c r="DE324" s="37"/>
      <c r="DF324" s="37"/>
      <c r="DG324" s="37"/>
      <c r="DH324" s="37"/>
      <c r="DI324" s="37"/>
      <c r="DJ324" s="37"/>
      <c r="DK324" s="37"/>
      <c r="DL324" s="37"/>
      <c r="DM324" s="37"/>
      <c r="DN324" s="37"/>
      <c r="DO324" s="37"/>
      <c r="DP324" s="37"/>
      <c r="DQ324" s="37"/>
      <c r="DR324" s="37"/>
      <c r="DS324" s="37"/>
      <c r="DT324" s="37"/>
      <c r="DU324" s="37"/>
      <c r="DV324" s="37"/>
      <c r="DW324" s="37"/>
      <c r="DX324" s="37"/>
      <c r="DY324" s="37"/>
      <c r="DZ324" s="37"/>
      <c r="EA324" s="37"/>
      <c r="EB324" s="37"/>
      <c r="EC324" s="37"/>
      <c r="ED324" s="37"/>
      <c r="EE324" s="37"/>
      <c r="EF324" s="37"/>
      <c r="EG324" s="37"/>
      <c r="EH324" s="37"/>
      <c r="EI324" s="37"/>
      <c r="EJ324" s="37"/>
      <c r="EK324" s="37"/>
      <c r="EL324" s="37"/>
      <c r="EM324" s="37"/>
      <c r="EN324" s="37"/>
      <c r="EO324" s="37"/>
      <c r="EP324" s="37"/>
      <c r="EQ324" s="37"/>
      <c r="ER324" s="37"/>
      <c r="ES324" s="37"/>
      <c r="ET324" s="37"/>
      <c r="EU324" s="37"/>
      <c r="EV324" s="37"/>
      <c r="EW324" s="37"/>
      <c r="EX324" s="37"/>
      <c r="EY324" s="37"/>
      <c r="EZ324" s="37"/>
      <c r="FA324" s="37"/>
      <c r="FB324" s="37"/>
      <c r="FC324" s="37"/>
      <c r="FD324" s="37"/>
      <c r="FE324" s="37"/>
      <c r="FF324" s="37"/>
      <c r="FG324" s="37"/>
      <c r="FH324" s="37"/>
      <c r="FI324" s="37"/>
      <c r="FJ324" s="37"/>
      <c r="FK324" s="37"/>
      <c r="FL324" s="37"/>
      <c r="FM324" s="37"/>
      <c r="FN324" s="37"/>
      <c r="FO324" s="37"/>
      <c r="FP324" s="37"/>
      <c r="FQ324" s="37"/>
      <c r="FR324" s="37"/>
      <c r="FS324" s="37"/>
    </row>
    <row r="325" spans="1:175" s="7" customFormat="1" ht="78.75" hidden="1">
      <c r="A325" s="24" t="s">
        <v>836</v>
      </c>
      <c r="B325" s="12" t="s">
        <v>239</v>
      </c>
      <c r="C325" s="12" t="s">
        <v>236</v>
      </c>
      <c r="D325" s="13" t="s">
        <v>837</v>
      </c>
      <c r="E325" s="13"/>
      <c r="F325" s="103">
        <f>SUM(F326)</f>
        <v>289.048</v>
      </c>
      <c r="G325" s="103">
        <f>SUM(G326)</f>
        <v>289.048</v>
      </c>
      <c r="H325" s="103"/>
      <c r="I325" s="216">
        <f t="shared" si="5"/>
        <v>0</v>
      </c>
      <c r="J325" s="210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  <c r="AR325" s="37"/>
      <c r="AS325" s="37"/>
      <c r="AT325" s="37"/>
      <c r="AU325" s="37"/>
      <c r="AV325" s="37"/>
      <c r="AW325" s="37"/>
      <c r="AX325" s="37"/>
      <c r="AY325" s="37"/>
      <c r="AZ325" s="37"/>
      <c r="BA325" s="37"/>
      <c r="BB325" s="37"/>
      <c r="BC325" s="37"/>
      <c r="BD325" s="37"/>
      <c r="BE325" s="37"/>
      <c r="BF325" s="37"/>
      <c r="BG325" s="37"/>
      <c r="BH325" s="37"/>
      <c r="BI325" s="37"/>
      <c r="BJ325" s="37"/>
      <c r="BK325" s="37"/>
      <c r="BL325" s="37"/>
      <c r="BM325" s="37"/>
      <c r="BN325" s="37"/>
      <c r="BO325" s="37"/>
      <c r="BP325" s="37"/>
      <c r="BQ325" s="37"/>
      <c r="BR325" s="37"/>
      <c r="BS325" s="37"/>
      <c r="BT325" s="37"/>
      <c r="BU325" s="37"/>
      <c r="BV325" s="37"/>
      <c r="BW325" s="37"/>
      <c r="BX325" s="37"/>
      <c r="BY325" s="37"/>
      <c r="BZ325" s="37"/>
      <c r="CA325" s="37"/>
      <c r="CB325" s="37"/>
      <c r="CC325" s="37"/>
      <c r="CD325" s="37"/>
      <c r="CE325" s="37"/>
      <c r="CF325" s="37"/>
      <c r="CG325" s="37"/>
      <c r="CH325" s="37"/>
      <c r="CI325" s="37"/>
      <c r="CJ325" s="37"/>
      <c r="CK325" s="37"/>
      <c r="CL325" s="37"/>
      <c r="CM325" s="37"/>
      <c r="CN325" s="37"/>
      <c r="CO325" s="37"/>
      <c r="CP325" s="37"/>
      <c r="CQ325" s="37"/>
      <c r="CR325" s="37"/>
      <c r="CS325" s="37"/>
      <c r="CT325" s="37"/>
      <c r="CU325" s="37"/>
      <c r="CV325" s="37"/>
      <c r="CW325" s="37"/>
      <c r="CX325" s="37"/>
      <c r="CY325" s="37"/>
      <c r="CZ325" s="37"/>
      <c r="DA325" s="37"/>
      <c r="DB325" s="37"/>
      <c r="DC325" s="37"/>
      <c r="DD325" s="37"/>
      <c r="DE325" s="37"/>
      <c r="DF325" s="37"/>
      <c r="DG325" s="37"/>
      <c r="DH325" s="37"/>
      <c r="DI325" s="37"/>
      <c r="DJ325" s="37"/>
      <c r="DK325" s="37"/>
      <c r="DL325" s="37"/>
      <c r="DM325" s="37"/>
      <c r="DN325" s="37"/>
      <c r="DO325" s="37"/>
      <c r="DP325" s="37"/>
      <c r="DQ325" s="37"/>
      <c r="DR325" s="37"/>
      <c r="DS325" s="37"/>
      <c r="DT325" s="37"/>
      <c r="DU325" s="37"/>
      <c r="DV325" s="37"/>
      <c r="DW325" s="37"/>
      <c r="DX325" s="37"/>
      <c r="DY325" s="37"/>
      <c r="DZ325" s="37"/>
      <c r="EA325" s="37"/>
      <c r="EB325" s="37"/>
      <c r="EC325" s="37"/>
      <c r="ED325" s="37"/>
      <c r="EE325" s="37"/>
      <c r="EF325" s="37"/>
      <c r="EG325" s="37"/>
      <c r="EH325" s="37"/>
      <c r="EI325" s="37"/>
      <c r="EJ325" s="37"/>
      <c r="EK325" s="37"/>
      <c r="EL325" s="37"/>
      <c r="EM325" s="37"/>
      <c r="EN325" s="37"/>
      <c r="EO325" s="37"/>
      <c r="EP325" s="37"/>
      <c r="EQ325" s="37"/>
      <c r="ER325" s="37"/>
      <c r="ES325" s="37"/>
      <c r="ET325" s="37"/>
      <c r="EU325" s="37"/>
      <c r="EV325" s="37"/>
      <c r="EW325" s="37"/>
      <c r="EX325" s="37"/>
      <c r="EY325" s="37"/>
      <c r="EZ325" s="37"/>
      <c r="FA325" s="37"/>
      <c r="FB325" s="37"/>
      <c r="FC325" s="37"/>
      <c r="FD325" s="37"/>
      <c r="FE325" s="37"/>
      <c r="FF325" s="37"/>
      <c r="FG325" s="37"/>
      <c r="FH325" s="37"/>
      <c r="FI325" s="37"/>
      <c r="FJ325" s="37"/>
      <c r="FK325" s="37"/>
      <c r="FL325" s="37"/>
      <c r="FM325" s="37"/>
      <c r="FN325" s="37"/>
      <c r="FO325" s="37"/>
      <c r="FP325" s="37"/>
      <c r="FQ325" s="37"/>
      <c r="FR325" s="37"/>
      <c r="FS325" s="37"/>
    </row>
    <row r="326" spans="1:175" s="7" customFormat="1" ht="31.5" hidden="1">
      <c r="A326" s="24" t="s">
        <v>147</v>
      </c>
      <c r="B326" s="12" t="s">
        <v>239</v>
      </c>
      <c r="C326" s="12" t="s">
        <v>236</v>
      </c>
      <c r="D326" s="13" t="s">
        <v>837</v>
      </c>
      <c r="E326" s="13" t="s">
        <v>273</v>
      </c>
      <c r="F326" s="103">
        <f>SUM('3'!G272)</f>
        <v>289.048</v>
      </c>
      <c r="G326" s="103">
        <f>SUM('3'!H272)</f>
        <v>289.048</v>
      </c>
      <c r="H326" s="103"/>
      <c r="I326" s="216">
        <f t="shared" si="5"/>
        <v>0</v>
      </c>
      <c r="J326" s="210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  <c r="AR326" s="37"/>
      <c r="AS326" s="37"/>
      <c r="AT326" s="37"/>
      <c r="AU326" s="37"/>
      <c r="AV326" s="37"/>
      <c r="AW326" s="37"/>
      <c r="AX326" s="37"/>
      <c r="AY326" s="37"/>
      <c r="AZ326" s="37"/>
      <c r="BA326" s="37"/>
      <c r="BB326" s="37"/>
      <c r="BC326" s="37"/>
      <c r="BD326" s="37"/>
      <c r="BE326" s="37"/>
      <c r="BF326" s="37"/>
      <c r="BG326" s="37"/>
      <c r="BH326" s="37"/>
      <c r="BI326" s="37"/>
      <c r="BJ326" s="37"/>
      <c r="BK326" s="37"/>
      <c r="BL326" s="37"/>
      <c r="BM326" s="37"/>
      <c r="BN326" s="37"/>
      <c r="BO326" s="37"/>
      <c r="BP326" s="37"/>
      <c r="BQ326" s="37"/>
      <c r="BR326" s="37"/>
      <c r="BS326" s="37"/>
      <c r="BT326" s="37"/>
      <c r="BU326" s="37"/>
      <c r="BV326" s="37"/>
      <c r="BW326" s="37"/>
      <c r="BX326" s="37"/>
      <c r="BY326" s="37"/>
      <c r="BZ326" s="37"/>
      <c r="CA326" s="37"/>
      <c r="CB326" s="37"/>
      <c r="CC326" s="37"/>
      <c r="CD326" s="37"/>
      <c r="CE326" s="37"/>
      <c r="CF326" s="37"/>
      <c r="CG326" s="37"/>
      <c r="CH326" s="37"/>
      <c r="CI326" s="37"/>
      <c r="CJ326" s="37"/>
      <c r="CK326" s="37"/>
      <c r="CL326" s="37"/>
      <c r="CM326" s="37"/>
      <c r="CN326" s="37"/>
      <c r="CO326" s="37"/>
      <c r="CP326" s="37"/>
      <c r="CQ326" s="37"/>
      <c r="CR326" s="37"/>
      <c r="CS326" s="37"/>
      <c r="CT326" s="37"/>
      <c r="CU326" s="37"/>
      <c r="CV326" s="37"/>
      <c r="CW326" s="37"/>
      <c r="CX326" s="37"/>
      <c r="CY326" s="37"/>
      <c r="CZ326" s="37"/>
      <c r="DA326" s="37"/>
      <c r="DB326" s="37"/>
      <c r="DC326" s="37"/>
      <c r="DD326" s="37"/>
      <c r="DE326" s="37"/>
      <c r="DF326" s="37"/>
      <c r="DG326" s="37"/>
      <c r="DH326" s="37"/>
      <c r="DI326" s="37"/>
      <c r="DJ326" s="37"/>
      <c r="DK326" s="37"/>
      <c r="DL326" s="37"/>
      <c r="DM326" s="37"/>
      <c r="DN326" s="37"/>
      <c r="DO326" s="37"/>
      <c r="DP326" s="37"/>
      <c r="DQ326" s="37"/>
      <c r="DR326" s="37"/>
      <c r="DS326" s="37"/>
      <c r="DT326" s="37"/>
      <c r="DU326" s="37"/>
      <c r="DV326" s="37"/>
      <c r="DW326" s="37"/>
      <c r="DX326" s="37"/>
      <c r="DY326" s="37"/>
      <c r="DZ326" s="37"/>
      <c r="EA326" s="37"/>
      <c r="EB326" s="37"/>
      <c r="EC326" s="37"/>
      <c r="ED326" s="37"/>
      <c r="EE326" s="37"/>
      <c r="EF326" s="37"/>
      <c r="EG326" s="37"/>
      <c r="EH326" s="37"/>
      <c r="EI326" s="37"/>
      <c r="EJ326" s="37"/>
      <c r="EK326" s="37"/>
      <c r="EL326" s="37"/>
      <c r="EM326" s="37"/>
      <c r="EN326" s="37"/>
      <c r="EO326" s="37"/>
      <c r="EP326" s="37"/>
      <c r="EQ326" s="37"/>
      <c r="ER326" s="37"/>
      <c r="ES326" s="37"/>
      <c r="ET326" s="37"/>
      <c r="EU326" s="37"/>
      <c r="EV326" s="37"/>
      <c r="EW326" s="37"/>
      <c r="EX326" s="37"/>
      <c r="EY326" s="37"/>
      <c r="EZ326" s="37"/>
      <c r="FA326" s="37"/>
      <c r="FB326" s="37"/>
      <c r="FC326" s="37"/>
      <c r="FD326" s="37"/>
      <c r="FE326" s="37"/>
      <c r="FF326" s="37"/>
      <c r="FG326" s="37"/>
      <c r="FH326" s="37"/>
      <c r="FI326" s="37"/>
      <c r="FJ326" s="37"/>
      <c r="FK326" s="37"/>
      <c r="FL326" s="37"/>
      <c r="FM326" s="37"/>
      <c r="FN326" s="37"/>
      <c r="FO326" s="37"/>
      <c r="FP326" s="37"/>
      <c r="FQ326" s="37"/>
      <c r="FR326" s="37"/>
      <c r="FS326" s="37"/>
    </row>
    <row r="327" spans="1:175" s="7" customFormat="1" ht="78.75" hidden="1">
      <c r="A327" s="24" t="s">
        <v>838</v>
      </c>
      <c r="B327" s="12" t="s">
        <v>239</v>
      </c>
      <c r="C327" s="12" t="s">
        <v>236</v>
      </c>
      <c r="D327" s="13" t="s">
        <v>839</v>
      </c>
      <c r="E327" s="13"/>
      <c r="F327" s="103">
        <f>SUM(F328)</f>
        <v>2.9489999999999998</v>
      </c>
      <c r="G327" s="103">
        <f>SUM(G328)</f>
        <v>2.9489999999999998</v>
      </c>
      <c r="H327" s="103"/>
      <c r="I327" s="216">
        <f t="shared" si="5"/>
        <v>0</v>
      </c>
      <c r="J327" s="210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  <c r="BI327" s="37"/>
      <c r="BJ327" s="37"/>
      <c r="BK327" s="37"/>
      <c r="BL327" s="37"/>
      <c r="BM327" s="37"/>
      <c r="BN327" s="37"/>
      <c r="BO327" s="37"/>
      <c r="BP327" s="37"/>
      <c r="BQ327" s="37"/>
      <c r="BR327" s="37"/>
      <c r="BS327" s="37"/>
      <c r="BT327" s="37"/>
      <c r="BU327" s="37"/>
      <c r="BV327" s="37"/>
      <c r="BW327" s="37"/>
      <c r="BX327" s="37"/>
      <c r="BY327" s="37"/>
      <c r="BZ327" s="37"/>
      <c r="CA327" s="37"/>
      <c r="CB327" s="37"/>
      <c r="CC327" s="37"/>
      <c r="CD327" s="37"/>
      <c r="CE327" s="37"/>
      <c r="CF327" s="37"/>
      <c r="CG327" s="37"/>
      <c r="CH327" s="37"/>
      <c r="CI327" s="37"/>
      <c r="CJ327" s="37"/>
      <c r="CK327" s="37"/>
      <c r="CL327" s="37"/>
      <c r="CM327" s="37"/>
      <c r="CN327" s="37"/>
      <c r="CO327" s="37"/>
      <c r="CP327" s="37"/>
      <c r="CQ327" s="37"/>
      <c r="CR327" s="37"/>
      <c r="CS327" s="37"/>
      <c r="CT327" s="37"/>
      <c r="CU327" s="37"/>
      <c r="CV327" s="37"/>
      <c r="CW327" s="37"/>
      <c r="CX327" s="37"/>
      <c r="CY327" s="37"/>
      <c r="CZ327" s="37"/>
      <c r="DA327" s="37"/>
      <c r="DB327" s="37"/>
      <c r="DC327" s="37"/>
      <c r="DD327" s="37"/>
      <c r="DE327" s="37"/>
      <c r="DF327" s="37"/>
      <c r="DG327" s="37"/>
      <c r="DH327" s="37"/>
      <c r="DI327" s="37"/>
      <c r="DJ327" s="37"/>
      <c r="DK327" s="37"/>
      <c r="DL327" s="37"/>
      <c r="DM327" s="37"/>
      <c r="DN327" s="37"/>
      <c r="DO327" s="37"/>
      <c r="DP327" s="37"/>
      <c r="DQ327" s="37"/>
      <c r="DR327" s="37"/>
      <c r="DS327" s="37"/>
      <c r="DT327" s="37"/>
      <c r="DU327" s="37"/>
      <c r="DV327" s="37"/>
      <c r="DW327" s="37"/>
      <c r="DX327" s="37"/>
      <c r="DY327" s="37"/>
      <c r="DZ327" s="37"/>
      <c r="EA327" s="37"/>
      <c r="EB327" s="37"/>
      <c r="EC327" s="37"/>
      <c r="ED327" s="37"/>
      <c r="EE327" s="37"/>
      <c r="EF327" s="37"/>
      <c r="EG327" s="37"/>
      <c r="EH327" s="37"/>
      <c r="EI327" s="37"/>
      <c r="EJ327" s="37"/>
      <c r="EK327" s="37"/>
      <c r="EL327" s="37"/>
      <c r="EM327" s="37"/>
      <c r="EN327" s="37"/>
      <c r="EO327" s="37"/>
      <c r="EP327" s="37"/>
      <c r="EQ327" s="37"/>
      <c r="ER327" s="37"/>
      <c r="ES327" s="37"/>
      <c r="ET327" s="37"/>
      <c r="EU327" s="37"/>
      <c r="EV327" s="37"/>
      <c r="EW327" s="37"/>
      <c r="EX327" s="37"/>
      <c r="EY327" s="37"/>
      <c r="EZ327" s="37"/>
      <c r="FA327" s="37"/>
      <c r="FB327" s="37"/>
      <c r="FC327" s="37"/>
      <c r="FD327" s="37"/>
      <c r="FE327" s="37"/>
      <c r="FF327" s="37"/>
      <c r="FG327" s="37"/>
      <c r="FH327" s="37"/>
      <c r="FI327" s="37"/>
      <c r="FJ327" s="37"/>
      <c r="FK327" s="37"/>
      <c r="FL327" s="37"/>
      <c r="FM327" s="37"/>
      <c r="FN327" s="37"/>
      <c r="FO327" s="37"/>
      <c r="FP327" s="37"/>
      <c r="FQ327" s="37"/>
      <c r="FR327" s="37"/>
      <c r="FS327" s="37"/>
    </row>
    <row r="328" spans="1:175" s="7" customFormat="1" ht="31.5" hidden="1">
      <c r="A328" s="24" t="s">
        <v>147</v>
      </c>
      <c r="B328" s="12" t="s">
        <v>239</v>
      </c>
      <c r="C328" s="12" t="s">
        <v>236</v>
      </c>
      <c r="D328" s="13" t="s">
        <v>839</v>
      </c>
      <c r="E328" s="13" t="s">
        <v>273</v>
      </c>
      <c r="F328" s="103">
        <f>SUM('3'!G274)</f>
        <v>2.9489999999999998</v>
      </c>
      <c r="G328" s="103">
        <f>SUM('3'!H274)</f>
        <v>2.9489999999999998</v>
      </c>
      <c r="H328" s="103"/>
      <c r="I328" s="216">
        <f t="shared" si="5"/>
        <v>0</v>
      </c>
      <c r="J328" s="210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  <c r="BK328" s="37"/>
      <c r="BL328" s="37"/>
      <c r="BM328" s="37"/>
      <c r="BN328" s="37"/>
      <c r="BO328" s="37"/>
      <c r="BP328" s="37"/>
      <c r="BQ328" s="37"/>
      <c r="BR328" s="37"/>
      <c r="BS328" s="37"/>
      <c r="BT328" s="37"/>
      <c r="BU328" s="37"/>
      <c r="BV328" s="37"/>
      <c r="BW328" s="37"/>
      <c r="BX328" s="37"/>
      <c r="BY328" s="37"/>
      <c r="BZ328" s="37"/>
      <c r="CA328" s="37"/>
      <c r="CB328" s="37"/>
      <c r="CC328" s="37"/>
      <c r="CD328" s="37"/>
      <c r="CE328" s="37"/>
      <c r="CF328" s="37"/>
      <c r="CG328" s="37"/>
      <c r="CH328" s="37"/>
      <c r="CI328" s="37"/>
      <c r="CJ328" s="37"/>
      <c r="CK328" s="37"/>
      <c r="CL328" s="37"/>
      <c r="CM328" s="37"/>
      <c r="CN328" s="37"/>
      <c r="CO328" s="37"/>
      <c r="CP328" s="37"/>
      <c r="CQ328" s="37"/>
      <c r="CR328" s="37"/>
      <c r="CS328" s="37"/>
      <c r="CT328" s="37"/>
      <c r="CU328" s="37"/>
      <c r="CV328" s="37"/>
      <c r="CW328" s="37"/>
      <c r="CX328" s="37"/>
      <c r="CY328" s="37"/>
      <c r="CZ328" s="37"/>
      <c r="DA328" s="37"/>
      <c r="DB328" s="37"/>
      <c r="DC328" s="37"/>
      <c r="DD328" s="37"/>
      <c r="DE328" s="37"/>
      <c r="DF328" s="37"/>
      <c r="DG328" s="37"/>
      <c r="DH328" s="37"/>
      <c r="DI328" s="37"/>
      <c r="DJ328" s="37"/>
      <c r="DK328" s="37"/>
      <c r="DL328" s="37"/>
      <c r="DM328" s="37"/>
      <c r="DN328" s="37"/>
      <c r="DO328" s="37"/>
      <c r="DP328" s="37"/>
      <c r="DQ328" s="37"/>
      <c r="DR328" s="37"/>
      <c r="DS328" s="37"/>
      <c r="DT328" s="37"/>
      <c r="DU328" s="37"/>
      <c r="DV328" s="37"/>
      <c r="DW328" s="37"/>
      <c r="DX328" s="37"/>
      <c r="DY328" s="37"/>
      <c r="DZ328" s="37"/>
      <c r="EA328" s="37"/>
      <c r="EB328" s="37"/>
      <c r="EC328" s="37"/>
      <c r="ED328" s="37"/>
      <c r="EE328" s="37"/>
      <c r="EF328" s="37"/>
      <c r="EG328" s="37"/>
      <c r="EH328" s="37"/>
      <c r="EI328" s="37"/>
      <c r="EJ328" s="37"/>
      <c r="EK328" s="37"/>
      <c r="EL328" s="37"/>
      <c r="EM328" s="37"/>
      <c r="EN328" s="37"/>
      <c r="EO328" s="37"/>
      <c r="EP328" s="37"/>
      <c r="EQ328" s="37"/>
      <c r="ER328" s="37"/>
      <c r="ES328" s="37"/>
      <c r="ET328" s="37"/>
      <c r="EU328" s="37"/>
      <c r="EV328" s="37"/>
      <c r="EW328" s="37"/>
      <c r="EX328" s="37"/>
      <c r="EY328" s="37"/>
      <c r="EZ328" s="37"/>
      <c r="FA328" s="37"/>
      <c r="FB328" s="37"/>
      <c r="FC328" s="37"/>
      <c r="FD328" s="37"/>
      <c r="FE328" s="37"/>
      <c r="FF328" s="37"/>
      <c r="FG328" s="37"/>
      <c r="FH328" s="37"/>
      <c r="FI328" s="37"/>
      <c r="FJ328" s="37"/>
      <c r="FK328" s="37"/>
      <c r="FL328" s="37"/>
      <c r="FM328" s="37"/>
      <c r="FN328" s="37"/>
      <c r="FO328" s="37"/>
      <c r="FP328" s="37"/>
      <c r="FQ328" s="37"/>
      <c r="FR328" s="37"/>
      <c r="FS328" s="37"/>
    </row>
    <row r="329" spans="1:175" s="7" customFormat="1" ht="47.25" hidden="1">
      <c r="A329" s="24" t="s">
        <v>805</v>
      </c>
      <c r="B329" s="12" t="s">
        <v>239</v>
      </c>
      <c r="C329" s="12" t="s">
        <v>236</v>
      </c>
      <c r="D329" s="13" t="s">
        <v>804</v>
      </c>
      <c r="E329" s="13"/>
      <c r="F329" s="103">
        <f>SUM(F330)</f>
        <v>0</v>
      </c>
      <c r="G329" s="103">
        <f>SUM(G330)</f>
        <v>0</v>
      </c>
      <c r="H329" s="103"/>
      <c r="I329" s="216" t="e">
        <f t="shared" si="5"/>
        <v>#DIV/0!</v>
      </c>
      <c r="J329" s="210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  <c r="BI329" s="37"/>
      <c r="BJ329" s="37"/>
      <c r="BK329" s="37"/>
      <c r="BL329" s="37"/>
      <c r="BM329" s="37"/>
      <c r="BN329" s="37"/>
      <c r="BO329" s="37"/>
      <c r="BP329" s="37"/>
      <c r="BQ329" s="37"/>
      <c r="BR329" s="37"/>
      <c r="BS329" s="37"/>
      <c r="BT329" s="37"/>
      <c r="BU329" s="37"/>
      <c r="BV329" s="37"/>
      <c r="BW329" s="37"/>
      <c r="BX329" s="37"/>
      <c r="BY329" s="37"/>
      <c r="BZ329" s="37"/>
      <c r="CA329" s="37"/>
      <c r="CB329" s="37"/>
      <c r="CC329" s="37"/>
      <c r="CD329" s="37"/>
      <c r="CE329" s="37"/>
      <c r="CF329" s="37"/>
      <c r="CG329" s="37"/>
      <c r="CH329" s="37"/>
      <c r="CI329" s="37"/>
      <c r="CJ329" s="37"/>
      <c r="CK329" s="37"/>
      <c r="CL329" s="37"/>
      <c r="CM329" s="37"/>
      <c r="CN329" s="37"/>
      <c r="CO329" s="37"/>
      <c r="CP329" s="37"/>
      <c r="CQ329" s="37"/>
      <c r="CR329" s="37"/>
      <c r="CS329" s="37"/>
      <c r="CT329" s="37"/>
      <c r="CU329" s="37"/>
      <c r="CV329" s="37"/>
      <c r="CW329" s="37"/>
      <c r="CX329" s="37"/>
      <c r="CY329" s="37"/>
      <c r="CZ329" s="37"/>
      <c r="DA329" s="37"/>
      <c r="DB329" s="37"/>
      <c r="DC329" s="37"/>
      <c r="DD329" s="37"/>
      <c r="DE329" s="37"/>
      <c r="DF329" s="37"/>
      <c r="DG329" s="37"/>
      <c r="DH329" s="37"/>
      <c r="DI329" s="37"/>
      <c r="DJ329" s="37"/>
      <c r="DK329" s="37"/>
      <c r="DL329" s="37"/>
      <c r="DM329" s="37"/>
      <c r="DN329" s="37"/>
      <c r="DO329" s="37"/>
      <c r="DP329" s="37"/>
      <c r="DQ329" s="37"/>
      <c r="DR329" s="37"/>
      <c r="DS329" s="37"/>
      <c r="DT329" s="37"/>
      <c r="DU329" s="37"/>
      <c r="DV329" s="37"/>
      <c r="DW329" s="37"/>
      <c r="DX329" s="37"/>
      <c r="DY329" s="37"/>
      <c r="DZ329" s="37"/>
      <c r="EA329" s="37"/>
      <c r="EB329" s="37"/>
      <c r="EC329" s="37"/>
      <c r="ED329" s="37"/>
      <c r="EE329" s="37"/>
      <c r="EF329" s="37"/>
      <c r="EG329" s="37"/>
      <c r="EH329" s="37"/>
      <c r="EI329" s="37"/>
      <c r="EJ329" s="37"/>
      <c r="EK329" s="37"/>
      <c r="EL329" s="37"/>
      <c r="EM329" s="37"/>
      <c r="EN329" s="37"/>
      <c r="EO329" s="37"/>
      <c r="EP329" s="37"/>
      <c r="EQ329" s="37"/>
      <c r="ER329" s="37"/>
      <c r="ES329" s="37"/>
      <c r="ET329" s="37"/>
      <c r="EU329" s="37"/>
      <c r="EV329" s="37"/>
      <c r="EW329" s="37"/>
      <c r="EX329" s="37"/>
      <c r="EY329" s="37"/>
      <c r="EZ329" s="37"/>
      <c r="FA329" s="37"/>
      <c r="FB329" s="37"/>
      <c r="FC329" s="37"/>
      <c r="FD329" s="37"/>
      <c r="FE329" s="37"/>
      <c r="FF329" s="37"/>
      <c r="FG329" s="37"/>
      <c r="FH329" s="37"/>
      <c r="FI329" s="37"/>
      <c r="FJ329" s="37"/>
      <c r="FK329" s="37"/>
      <c r="FL329" s="37"/>
      <c r="FM329" s="37"/>
      <c r="FN329" s="37"/>
      <c r="FO329" s="37"/>
      <c r="FP329" s="37"/>
      <c r="FQ329" s="37"/>
      <c r="FR329" s="37"/>
      <c r="FS329" s="37"/>
    </row>
    <row r="330" spans="1:175" s="7" customFormat="1" hidden="1">
      <c r="A330" s="23" t="s">
        <v>492</v>
      </c>
      <c r="B330" s="12" t="s">
        <v>239</v>
      </c>
      <c r="C330" s="12" t="s">
        <v>236</v>
      </c>
      <c r="D330" s="13" t="s">
        <v>804</v>
      </c>
      <c r="E330" s="13" t="s">
        <v>384</v>
      </c>
      <c r="F330" s="103">
        <f>SUM('3'!G539+'3'!G256)</f>
        <v>0</v>
      </c>
      <c r="G330" s="103">
        <f>SUM('3'!H539+'3'!H256)</f>
        <v>0</v>
      </c>
      <c r="H330" s="103"/>
      <c r="I330" s="216" t="e">
        <f t="shared" si="5"/>
        <v>#DIV/0!</v>
      </c>
      <c r="J330" s="210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  <c r="BK330" s="37"/>
      <c r="BL330" s="37"/>
      <c r="BM330" s="37"/>
      <c r="BN330" s="37"/>
      <c r="BO330" s="37"/>
      <c r="BP330" s="37"/>
      <c r="BQ330" s="37"/>
      <c r="BR330" s="37"/>
      <c r="BS330" s="37"/>
      <c r="BT330" s="37"/>
      <c r="BU330" s="37"/>
      <c r="BV330" s="37"/>
      <c r="BW330" s="37"/>
      <c r="BX330" s="37"/>
      <c r="BY330" s="37"/>
      <c r="BZ330" s="37"/>
      <c r="CA330" s="37"/>
      <c r="CB330" s="37"/>
      <c r="CC330" s="37"/>
      <c r="CD330" s="37"/>
      <c r="CE330" s="37"/>
      <c r="CF330" s="37"/>
      <c r="CG330" s="37"/>
      <c r="CH330" s="37"/>
      <c r="CI330" s="37"/>
      <c r="CJ330" s="37"/>
      <c r="CK330" s="37"/>
      <c r="CL330" s="37"/>
      <c r="CM330" s="37"/>
      <c r="CN330" s="37"/>
      <c r="CO330" s="37"/>
      <c r="CP330" s="37"/>
      <c r="CQ330" s="37"/>
      <c r="CR330" s="37"/>
      <c r="CS330" s="37"/>
      <c r="CT330" s="37"/>
      <c r="CU330" s="37"/>
      <c r="CV330" s="37"/>
      <c r="CW330" s="37"/>
      <c r="CX330" s="37"/>
      <c r="CY330" s="37"/>
      <c r="CZ330" s="37"/>
      <c r="DA330" s="37"/>
      <c r="DB330" s="37"/>
      <c r="DC330" s="37"/>
      <c r="DD330" s="37"/>
      <c r="DE330" s="37"/>
      <c r="DF330" s="37"/>
      <c r="DG330" s="37"/>
      <c r="DH330" s="37"/>
      <c r="DI330" s="37"/>
      <c r="DJ330" s="37"/>
      <c r="DK330" s="37"/>
      <c r="DL330" s="37"/>
      <c r="DM330" s="37"/>
      <c r="DN330" s="37"/>
      <c r="DO330" s="37"/>
      <c r="DP330" s="37"/>
      <c r="DQ330" s="37"/>
      <c r="DR330" s="37"/>
      <c r="DS330" s="37"/>
      <c r="DT330" s="37"/>
      <c r="DU330" s="37"/>
      <c r="DV330" s="37"/>
      <c r="DW330" s="37"/>
      <c r="DX330" s="37"/>
      <c r="DY330" s="37"/>
      <c r="DZ330" s="37"/>
      <c r="EA330" s="37"/>
      <c r="EB330" s="37"/>
      <c r="EC330" s="37"/>
      <c r="ED330" s="37"/>
      <c r="EE330" s="37"/>
      <c r="EF330" s="37"/>
      <c r="EG330" s="37"/>
      <c r="EH330" s="37"/>
      <c r="EI330" s="37"/>
      <c r="EJ330" s="37"/>
      <c r="EK330" s="37"/>
      <c r="EL330" s="37"/>
      <c r="EM330" s="37"/>
      <c r="EN330" s="37"/>
      <c r="EO330" s="37"/>
      <c r="EP330" s="37"/>
      <c r="EQ330" s="37"/>
      <c r="ER330" s="37"/>
      <c r="ES330" s="37"/>
      <c r="ET330" s="37"/>
      <c r="EU330" s="37"/>
      <c r="EV330" s="37"/>
      <c r="EW330" s="37"/>
      <c r="EX330" s="37"/>
      <c r="EY330" s="37"/>
      <c r="EZ330" s="37"/>
      <c r="FA330" s="37"/>
      <c r="FB330" s="37"/>
      <c r="FC330" s="37"/>
      <c r="FD330" s="37"/>
      <c r="FE330" s="37"/>
      <c r="FF330" s="37"/>
      <c r="FG330" s="37"/>
      <c r="FH330" s="37"/>
      <c r="FI330" s="37"/>
      <c r="FJ330" s="37"/>
      <c r="FK330" s="37"/>
      <c r="FL330" s="37"/>
      <c r="FM330" s="37"/>
      <c r="FN330" s="37"/>
      <c r="FO330" s="37"/>
      <c r="FP330" s="37"/>
      <c r="FQ330" s="37"/>
      <c r="FR330" s="37"/>
      <c r="FS330" s="37"/>
    </row>
    <row r="331" spans="1:175" s="7" customFormat="1" ht="94.5" hidden="1">
      <c r="A331" s="25" t="s">
        <v>878</v>
      </c>
      <c r="B331" s="12" t="s">
        <v>239</v>
      </c>
      <c r="C331" s="12" t="s">
        <v>236</v>
      </c>
      <c r="D331" s="13" t="s">
        <v>879</v>
      </c>
      <c r="E331" s="10"/>
      <c r="F331" s="103">
        <f>SUM(F332)</f>
        <v>3000</v>
      </c>
      <c r="G331" s="103">
        <f>SUM(G332)</f>
        <v>0</v>
      </c>
      <c r="H331" s="103"/>
      <c r="I331" s="216" t="e">
        <f t="shared" si="5"/>
        <v>#DIV/0!</v>
      </c>
      <c r="J331" s="210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  <c r="BI331" s="37"/>
      <c r="BJ331" s="37"/>
      <c r="BK331" s="37"/>
      <c r="BL331" s="37"/>
      <c r="BM331" s="37"/>
      <c r="BN331" s="37"/>
      <c r="BO331" s="37"/>
      <c r="BP331" s="37"/>
      <c r="BQ331" s="37"/>
      <c r="BR331" s="37"/>
      <c r="BS331" s="37"/>
      <c r="BT331" s="37"/>
      <c r="BU331" s="37"/>
      <c r="BV331" s="37"/>
      <c r="BW331" s="37"/>
      <c r="BX331" s="37"/>
      <c r="BY331" s="37"/>
      <c r="BZ331" s="37"/>
      <c r="CA331" s="37"/>
      <c r="CB331" s="37"/>
      <c r="CC331" s="37"/>
      <c r="CD331" s="37"/>
      <c r="CE331" s="37"/>
      <c r="CF331" s="37"/>
      <c r="CG331" s="37"/>
      <c r="CH331" s="37"/>
      <c r="CI331" s="37"/>
      <c r="CJ331" s="37"/>
      <c r="CK331" s="37"/>
      <c r="CL331" s="37"/>
      <c r="CM331" s="37"/>
      <c r="CN331" s="37"/>
      <c r="CO331" s="37"/>
      <c r="CP331" s="37"/>
      <c r="CQ331" s="37"/>
      <c r="CR331" s="37"/>
      <c r="CS331" s="37"/>
      <c r="CT331" s="37"/>
      <c r="CU331" s="37"/>
      <c r="CV331" s="37"/>
      <c r="CW331" s="37"/>
      <c r="CX331" s="37"/>
      <c r="CY331" s="37"/>
      <c r="CZ331" s="37"/>
      <c r="DA331" s="37"/>
      <c r="DB331" s="37"/>
      <c r="DC331" s="37"/>
      <c r="DD331" s="37"/>
      <c r="DE331" s="37"/>
      <c r="DF331" s="37"/>
      <c r="DG331" s="37"/>
      <c r="DH331" s="37"/>
      <c r="DI331" s="37"/>
      <c r="DJ331" s="37"/>
      <c r="DK331" s="37"/>
      <c r="DL331" s="37"/>
      <c r="DM331" s="37"/>
      <c r="DN331" s="37"/>
      <c r="DO331" s="37"/>
      <c r="DP331" s="37"/>
      <c r="DQ331" s="37"/>
      <c r="DR331" s="37"/>
      <c r="DS331" s="37"/>
      <c r="DT331" s="37"/>
      <c r="DU331" s="37"/>
      <c r="DV331" s="37"/>
      <c r="DW331" s="37"/>
      <c r="DX331" s="37"/>
      <c r="DY331" s="37"/>
      <c r="DZ331" s="37"/>
      <c r="EA331" s="37"/>
      <c r="EB331" s="37"/>
      <c r="EC331" s="37"/>
      <c r="ED331" s="37"/>
      <c r="EE331" s="37"/>
      <c r="EF331" s="37"/>
      <c r="EG331" s="37"/>
      <c r="EH331" s="37"/>
      <c r="EI331" s="37"/>
      <c r="EJ331" s="37"/>
      <c r="EK331" s="37"/>
      <c r="EL331" s="37"/>
      <c r="EM331" s="37"/>
      <c r="EN331" s="37"/>
      <c r="EO331" s="37"/>
      <c r="EP331" s="37"/>
      <c r="EQ331" s="37"/>
      <c r="ER331" s="37"/>
      <c r="ES331" s="37"/>
      <c r="ET331" s="37"/>
      <c r="EU331" s="37"/>
      <c r="EV331" s="37"/>
      <c r="EW331" s="37"/>
      <c r="EX331" s="37"/>
      <c r="EY331" s="37"/>
      <c r="EZ331" s="37"/>
      <c r="FA331" s="37"/>
      <c r="FB331" s="37"/>
      <c r="FC331" s="37"/>
      <c r="FD331" s="37"/>
      <c r="FE331" s="37"/>
      <c r="FF331" s="37"/>
      <c r="FG331" s="37"/>
      <c r="FH331" s="37"/>
      <c r="FI331" s="37"/>
      <c r="FJ331" s="37"/>
      <c r="FK331" s="37"/>
      <c r="FL331" s="37"/>
      <c r="FM331" s="37"/>
      <c r="FN331" s="37"/>
      <c r="FO331" s="37"/>
      <c r="FP331" s="37"/>
      <c r="FQ331" s="37"/>
      <c r="FR331" s="37"/>
      <c r="FS331" s="37"/>
    </row>
    <row r="332" spans="1:175" s="7" customFormat="1" ht="47.25" hidden="1">
      <c r="A332" s="23" t="s">
        <v>875</v>
      </c>
      <c r="B332" s="12" t="s">
        <v>239</v>
      </c>
      <c r="C332" s="12" t="s">
        <v>236</v>
      </c>
      <c r="D332" s="13" t="s">
        <v>879</v>
      </c>
      <c r="E332" s="10" t="s">
        <v>495</v>
      </c>
      <c r="F332" s="103">
        <f>SUM('3'!G235)</f>
        <v>3000</v>
      </c>
      <c r="G332" s="103">
        <f>SUM('3'!H235)</f>
        <v>0</v>
      </c>
      <c r="H332" s="103"/>
      <c r="I332" s="216" t="e">
        <f t="shared" si="5"/>
        <v>#DIV/0!</v>
      </c>
      <c r="J332" s="210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  <c r="BH332" s="37"/>
      <c r="BI332" s="37"/>
      <c r="BJ332" s="37"/>
      <c r="BK332" s="37"/>
      <c r="BL332" s="37"/>
      <c r="BM332" s="37"/>
      <c r="BN332" s="37"/>
      <c r="BO332" s="37"/>
      <c r="BP332" s="37"/>
      <c r="BQ332" s="37"/>
      <c r="BR332" s="37"/>
      <c r="BS332" s="37"/>
      <c r="BT332" s="37"/>
      <c r="BU332" s="37"/>
      <c r="BV332" s="37"/>
      <c r="BW332" s="37"/>
      <c r="BX332" s="37"/>
      <c r="BY332" s="37"/>
      <c r="BZ332" s="37"/>
      <c r="CA332" s="37"/>
      <c r="CB332" s="37"/>
      <c r="CC332" s="37"/>
      <c r="CD332" s="37"/>
      <c r="CE332" s="37"/>
      <c r="CF332" s="37"/>
      <c r="CG332" s="37"/>
      <c r="CH332" s="37"/>
      <c r="CI332" s="37"/>
      <c r="CJ332" s="37"/>
      <c r="CK332" s="37"/>
      <c r="CL332" s="37"/>
      <c r="CM332" s="37"/>
      <c r="CN332" s="37"/>
      <c r="CO332" s="37"/>
      <c r="CP332" s="37"/>
      <c r="CQ332" s="37"/>
      <c r="CR332" s="37"/>
      <c r="CS332" s="37"/>
      <c r="CT332" s="37"/>
      <c r="CU332" s="37"/>
      <c r="CV332" s="37"/>
      <c r="CW332" s="37"/>
      <c r="CX332" s="37"/>
      <c r="CY332" s="37"/>
      <c r="CZ332" s="37"/>
      <c r="DA332" s="37"/>
      <c r="DB332" s="37"/>
      <c r="DC332" s="37"/>
      <c r="DD332" s="37"/>
      <c r="DE332" s="37"/>
      <c r="DF332" s="37"/>
      <c r="DG332" s="37"/>
      <c r="DH332" s="37"/>
      <c r="DI332" s="37"/>
      <c r="DJ332" s="37"/>
      <c r="DK332" s="37"/>
      <c r="DL332" s="37"/>
      <c r="DM332" s="37"/>
      <c r="DN332" s="37"/>
      <c r="DO332" s="37"/>
      <c r="DP332" s="37"/>
      <c r="DQ332" s="37"/>
      <c r="DR332" s="37"/>
      <c r="DS332" s="37"/>
      <c r="DT332" s="37"/>
      <c r="DU332" s="37"/>
      <c r="DV332" s="37"/>
      <c r="DW332" s="37"/>
      <c r="DX332" s="37"/>
      <c r="DY332" s="37"/>
      <c r="DZ332" s="37"/>
      <c r="EA332" s="37"/>
      <c r="EB332" s="37"/>
      <c r="EC332" s="37"/>
      <c r="ED332" s="37"/>
      <c r="EE332" s="37"/>
      <c r="EF332" s="37"/>
      <c r="EG332" s="37"/>
      <c r="EH332" s="37"/>
      <c r="EI332" s="37"/>
      <c r="EJ332" s="37"/>
      <c r="EK332" s="37"/>
      <c r="EL332" s="37"/>
      <c r="EM332" s="37"/>
      <c r="EN332" s="37"/>
      <c r="EO332" s="37"/>
      <c r="EP332" s="37"/>
      <c r="EQ332" s="37"/>
      <c r="ER332" s="37"/>
      <c r="ES332" s="37"/>
      <c r="ET332" s="37"/>
      <c r="EU332" s="37"/>
      <c r="EV332" s="37"/>
      <c r="EW332" s="37"/>
      <c r="EX332" s="37"/>
      <c r="EY332" s="37"/>
      <c r="EZ332" s="37"/>
      <c r="FA332" s="37"/>
      <c r="FB332" s="37"/>
      <c r="FC332" s="37"/>
      <c r="FD332" s="37"/>
      <c r="FE332" s="37"/>
      <c r="FF332" s="37"/>
      <c r="FG332" s="37"/>
      <c r="FH332" s="37"/>
      <c r="FI332" s="37"/>
      <c r="FJ332" s="37"/>
      <c r="FK332" s="37"/>
      <c r="FL332" s="37"/>
      <c r="FM332" s="37"/>
      <c r="FN332" s="37"/>
      <c r="FO332" s="37"/>
      <c r="FP332" s="37"/>
      <c r="FQ332" s="37"/>
      <c r="FR332" s="37"/>
      <c r="FS332" s="37"/>
    </row>
    <row r="333" spans="1:175" s="7" customFormat="1" ht="47.25" hidden="1">
      <c r="A333" s="23" t="s">
        <v>902</v>
      </c>
      <c r="B333" s="12" t="s">
        <v>239</v>
      </c>
      <c r="C333" s="12" t="s">
        <v>236</v>
      </c>
      <c r="D333" s="13" t="s">
        <v>903</v>
      </c>
      <c r="E333" s="13"/>
      <c r="F333" s="103">
        <f>SUM(F334)</f>
        <v>0</v>
      </c>
      <c r="G333" s="103">
        <f>SUM(G334)</f>
        <v>0</v>
      </c>
      <c r="H333" s="103"/>
      <c r="I333" s="216" t="e">
        <f t="shared" si="5"/>
        <v>#DIV/0!</v>
      </c>
      <c r="J333" s="210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  <c r="BH333" s="37"/>
      <c r="BI333" s="37"/>
      <c r="BJ333" s="37"/>
      <c r="BK333" s="37"/>
      <c r="BL333" s="37"/>
      <c r="BM333" s="37"/>
      <c r="BN333" s="37"/>
      <c r="BO333" s="37"/>
      <c r="BP333" s="37"/>
      <c r="BQ333" s="37"/>
      <c r="BR333" s="37"/>
      <c r="BS333" s="37"/>
      <c r="BT333" s="37"/>
      <c r="BU333" s="37"/>
      <c r="BV333" s="37"/>
      <c r="BW333" s="37"/>
      <c r="BX333" s="37"/>
      <c r="BY333" s="37"/>
      <c r="BZ333" s="37"/>
      <c r="CA333" s="37"/>
      <c r="CB333" s="37"/>
      <c r="CC333" s="37"/>
      <c r="CD333" s="37"/>
      <c r="CE333" s="37"/>
      <c r="CF333" s="37"/>
      <c r="CG333" s="37"/>
      <c r="CH333" s="37"/>
      <c r="CI333" s="37"/>
      <c r="CJ333" s="37"/>
      <c r="CK333" s="37"/>
      <c r="CL333" s="37"/>
      <c r="CM333" s="37"/>
      <c r="CN333" s="37"/>
      <c r="CO333" s="37"/>
      <c r="CP333" s="37"/>
      <c r="CQ333" s="37"/>
      <c r="CR333" s="37"/>
      <c r="CS333" s="37"/>
      <c r="CT333" s="37"/>
      <c r="CU333" s="37"/>
      <c r="CV333" s="37"/>
      <c r="CW333" s="37"/>
      <c r="CX333" s="37"/>
      <c r="CY333" s="37"/>
      <c r="CZ333" s="37"/>
      <c r="DA333" s="37"/>
      <c r="DB333" s="37"/>
      <c r="DC333" s="37"/>
      <c r="DD333" s="37"/>
      <c r="DE333" s="37"/>
      <c r="DF333" s="37"/>
      <c r="DG333" s="37"/>
      <c r="DH333" s="37"/>
      <c r="DI333" s="37"/>
      <c r="DJ333" s="37"/>
      <c r="DK333" s="37"/>
      <c r="DL333" s="37"/>
      <c r="DM333" s="37"/>
      <c r="DN333" s="37"/>
      <c r="DO333" s="37"/>
      <c r="DP333" s="37"/>
      <c r="DQ333" s="37"/>
      <c r="DR333" s="37"/>
      <c r="DS333" s="37"/>
      <c r="DT333" s="37"/>
      <c r="DU333" s="37"/>
      <c r="DV333" s="37"/>
      <c r="DW333" s="37"/>
      <c r="DX333" s="37"/>
      <c r="DY333" s="37"/>
      <c r="DZ333" s="37"/>
      <c r="EA333" s="37"/>
      <c r="EB333" s="37"/>
      <c r="EC333" s="37"/>
      <c r="ED333" s="37"/>
      <c r="EE333" s="37"/>
      <c r="EF333" s="37"/>
      <c r="EG333" s="37"/>
      <c r="EH333" s="37"/>
      <c r="EI333" s="37"/>
      <c r="EJ333" s="37"/>
      <c r="EK333" s="37"/>
      <c r="EL333" s="37"/>
      <c r="EM333" s="37"/>
      <c r="EN333" s="37"/>
      <c r="EO333" s="37"/>
      <c r="EP333" s="37"/>
      <c r="EQ333" s="37"/>
      <c r="ER333" s="37"/>
      <c r="ES333" s="37"/>
      <c r="ET333" s="37"/>
      <c r="EU333" s="37"/>
      <c r="EV333" s="37"/>
      <c r="EW333" s="37"/>
      <c r="EX333" s="37"/>
      <c r="EY333" s="37"/>
      <c r="EZ333" s="37"/>
      <c r="FA333" s="37"/>
      <c r="FB333" s="37"/>
      <c r="FC333" s="37"/>
      <c r="FD333" s="37"/>
      <c r="FE333" s="37"/>
      <c r="FF333" s="37"/>
      <c r="FG333" s="37"/>
      <c r="FH333" s="37"/>
      <c r="FI333" s="37"/>
      <c r="FJ333" s="37"/>
      <c r="FK333" s="37"/>
      <c r="FL333" s="37"/>
      <c r="FM333" s="37"/>
      <c r="FN333" s="37"/>
      <c r="FO333" s="37"/>
      <c r="FP333" s="37"/>
      <c r="FQ333" s="37"/>
      <c r="FR333" s="37"/>
      <c r="FS333" s="37"/>
    </row>
    <row r="334" spans="1:175" s="7" customFormat="1" hidden="1">
      <c r="A334" s="24" t="s">
        <v>358</v>
      </c>
      <c r="B334" s="12" t="s">
        <v>239</v>
      </c>
      <c r="C334" s="12" t="s">
        <v>236</v>
      </c>
      <c r="D334" s="13" t="s">
        <v>903</v>
      </c>
      <c r="E334" s="13" t="s">
        <v>225</v>
      </c>
      <c r="F334" s="103">
        <f>SUM('3'!G541)</f>
        <v>0</v>
      </c>
      <c r="G334" s="103">
        <f>SUM('3'!H541)</f>
        <v>0</v>
      </c>
      <c r="H334" s="103"/>
      <c r="I334" s="216" t="e">
        <f t="shared" si="5"/>
        <v>#DIV/0!</v>
      </c>
      <c r="J334" s="210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37"/>
      <c r="BY334" s="37"/>
      <c r="BZ334" s="37"/>
      <c r="CA334" s="37"/>
      <c r="CB334" s="37"/>
      <c r="CC334" s="37"/>
      <c r="CD334" s="37"/>
      <c r="CE334" s="37"/>
      <c r="CF334" s="37"/>
      <c r="CG334" s="37"/>
      <c r="CH334" s="37"/>
      <c r="CI334" s="37"/>
      <c r="CJ334" s="37"/>
      <c r="CK334" s="37"/>
      <c r="CL334" s="37"/>
      <c r="CM334" s="37"/>
      <c r="CN334" s="37"/>
      <c r="CO334" s="37"/>
      <c r="CP334" s="37"/>
      <c r="CQ334" s="37"/>
      <c r="CR334" s="37"/>
      <c r="CS334" s="37"/>
      <c r="CT334" s="37"/>
      <c r="CU334" s="37"/>
      <c r="CV334" s="37"/>
      <c r="CW334" s="37"/>
      <c r="CX334" s="37"/>
      <c r="CY334" s="37"/>
      <c r="CZ334" s="37"/>
      <c r="DA334" s="37"/>
      <c r="DB334" s="37"/>
      <c r="DC334" s="37"/>
      <c r="DD334" s="37"/>
      <c r="DE334" s="37"/>
      <c r="DF334" s="37"/>
      <c r="DG334" s="37"/>
      <c r="DH334" s="37"/>
      <c r="DI334" s="37"/>
      <c r="DJ334" s="37"/>
      <c r="DK334" s="37"/>
      <c r="DL334" s="37"/>
      <c r="DM334" s="37"/>
      <c r="DN334" s="37"/>
      <c r="DO334" s="37"/>
      <c r="DP334" s="37"/>
      <c r="DQ334" s="37"/>
      <c r="DR334" s="37"/>
      <c r="DS334" s="37"/>
      <c r="DT334" s="37"/>
      <c r="DU334" s="37"/>
      <c r="DV334" s="37"/>
      <c r="DW334" s="37"/>
      <c r="DX334" s="37"/>
      <c r="DY334" s="37"/>
      <c r="DZ334" s="37"/>
      <c r="EA334" s="37"/>
      <c r="EB334" s="37"/>
      <c r="EC334" s="37"/>
      <c r="ED334" s="37"/>
      <c r="EE334" s="37"/>
      <c r="EF334" s="37"/>
      <c r="EG334" s="37"/>
      <c r="EH334" s="37"/>
      <c r="EI334" s="37"/>
      <c r="EJ334" s="37"/>
      <c r="EK334" s="37"/>
      <c r="EL334" s="37"/>
      <c r="EM334" s="37"/>
      <c r="EN334" s="37"/>
      <c r="EO334" s="37"/>
      <c r="EP334" s="37"/>
      <c r="EQ334" s="37"/>
      <c r="ER334" s="37"/>
      <c r="ES334" s="37"/>
      <c r="ET334" s="37"/>
      <c r="EU334" s="37"/>
      <c r="EV334" s="37"/>
      <c r="EW334" s="37"/>
      <c r="EX334" s="37"/>
      <c r="EY334" s="37"/>
      <c r="EZ334" s="37"/>
      <c r="FA334" s="37"/>
      <c r="FB334" s="37"/>
      <c r="FC334" s="37"/>
      <c r="FD334" s="37"/>
      <c r="FE334" s="37"/>
      <c r="FF334" s="37"/>
      <c r="FG334" s="37"/>
      <c r="FH334" s="37"/>
      <c r="FI334" s="37"/>
      <c r="FJ334" s="37"/>
      <c r="FK334" s="37"/>
      <c r="FL334" s="37"/>
      <c r="FM334" s="37"/>
      <c r="FN334" s="37"/>
      <c r="FO334" s="37"/>
      <c r="FP334" s="37"/>
      <c r="FQ334" s="37"/>
      <c r="FR334" s="37"/>
      <c r="FS334" s="37"/>
    </row>
    <row r="335" spans="1:175" hidden="1">
      <c r="A335" s="51" t="s">
        <v>421</v>
      </c>
      <c r="B335" s="14" t="s">
        <v>239</v>
      </c>
      <c r="C335" s="14" t="s">
        <v>237</v>
      </c>
      <c r="D335" s="15"/>
      <c r="E335" s="15"/>
      <c r="F335" s="186">
        <f>SUM(F340+F344+F342+F349+F336+F338+F347)</f>
        <v>3056.6494599999996</v>
      </c>
      <c r="G335" s="186">
        <f>SUM(G340+G344+G342+G349+G336+G338+G347)</f>
        <v>2958.3464999999997</v>
      </c>
      <c r="H335" s="186"/>
      <c r="I335" s="216">
        <f t="shared" si="5"/>
        <v>0</v>
      </c>
      <c r="J335" s="211"/>
    </row>
    <row r="336" spans="1:175" ht="47.25" hidden="1">
      <c r="A336" s="24" t="s">
        <v>588</v>
      </c>
      <c r="B336" s="12" t="s">
        <v>239</v>
      </c>
      <c r="C336" s="12" t="s">
        <v>237</v>
      </c>
      <c r="D336" s="13" t="s">
        <v>589</v>
      </c>
      <c r="E336" s="15"/>
      <c r="F336" s="103">
        <f>SUM(F337)</f>
        <v>0</v>
      </c>
      <c r="G336" s="103">
        <f>SUM(G337)</f>
        <v>0</v>
      </c>
      <c r="H336" s="103"/>
      <c r="I336" s="216" t="e">
        <f t="shared" si="5"/>
        <v>#DIV/0!</v>
      </c>
      <c r="J336" s="211"/>
    </row>
    <row r="337" spans="1:175" hidden="1">
      <c r="A337" s="24" t="s">
        <v>358</v>
      </c>
      <c r="B337" s="12" t="s">
        <v>239</v>
      </c>
      <c r="C337" s="12" t="s">
        <v>237</v>
      </c>
      <c r="D337" s="13" t="s">
        <v>589</v>
      </c>
      <c r="E337" s="13" t="s">
        <v>225</v>
      </c>
      <c r="F337" s="103">
        <f>SUM('3'!G544)</f>
        <v>0</v>
      </c>
      <c r="G337" s="103">
        <f>SUM('3'!H544)</f>
        <v>0</v>
      </c>
      <c r="H337" s="103"/>
      <c r="I337" s="216" t="e">
        <f t="shared" si="5"/>
        <v>#DIV/0!</v>
      </c>
      <c r="J337" s="211"/>
    </row>
    <row r="338" spans="1:175" ht="220.5" hidden="1">
      <c r="A338" s="24" t="s">
        <v>816</v>
      </c>
      <c r="B338" s="12" t="s">
        <v>239</v>
      </c>
      <c r="C338" s="12" t="s">
        <v>237</v>
      </c>
      <c r="D338" s="13" t="s">
        <v>815</v>
      </c>
      <c r="E338" s="13"/>
      <c r="F338" s="103">
        <f>SUM(F339)</f>
        <v>86</v>
      </c>
      <c r="G338" s="103">
        <f>SUM(G339)</f>
        <v>0</v>
      </c>
      <c r="H338" s="103"/>
      <c r="I338" s="216" t="e">
        <f t="shared" ref="I338:I401" si="6">SUM(H338/G338*100)</f>
        <v>#DIV/0!</v>
      </c>
      <c r="J338" s="211"/>
    </row>
    <row r="339" spans="1:175" ht="31.5" hidden="1">
      <c r="A339" s="73" t="s">
        <v>147</v>
      </c>
      <c r="B339" s="12" t="s">
        <v>239</v>
      </c>
      <c r="C339" s="12" t="s">
        <v>237</v>
      </c>
      <c r="D339" s="13" t="s">
        <v>815</v>
      </c>
      <c r="E339" s="13" t="s">
        <v>491</v>
      </c>
      <c r="F339" s="103">
        <f>SUM('3'!G277)</f>
        <v>86</v>
      </c>
      <c r="G339" s="103">
        <f>SUM('3'!H277)</f>
        <v>0</v>
      </c>
      <c r="H339" s="103"/>
      <c r="I339" s="216" t="e">
        <f t="shared" si="6"/>
        <v>#DIV/0!</v>
      </c>
      <c r="J339" s="211"/>
    </row>
    <row r="340" spans="1:175" s="7" customFormat="1" ht="236.25" hidden="1">
      <c r="A340" s="24" t="s">
        <v>734</v>
      </c>
      <c r="B340" s="12" t="s">
        <v>239</v>
      </c>
      <c r="C340" s="12" t="s">
        <v>237</v>
      </c>
      <c r="D340" s="57" t="s">
        <v>429</v>
      </c>
      <c r="E340" s="13"/>
      <c r="F340" s="103">
        <f>SUM(F341)</f>
        <v>300</v>
      </c>
      <c r="G340" s="103">
        <f>SUM(G341)</f>
        <v>300</v>
      </c>
      <c r="H340" s="103"/>
      <c r="I340" s="216">
        <f t="shared" si="6"/>
        <v>0</v>
      </c>
      <c r="J340" s="210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  <c r="BI340" s="37"/>
      <c r="BJ340" s="37"/>
      <c r="BK340" s="37"/>
      <c r="BL340" s="37"/>
      <c r="BM340" s="37"/>
      <c r="BN340" s="37"/>
      <c r="BO340" s="37"/>
      <c r="BP340" s="37"/>
      <c r="BQ340" s="37"/>
      <c r="BR340" s="37"/>
      <c r="BS340" s="37"/>
      <c r="BT340" s="37"/>
      <c r="BU340" s="37"/>
      <c r="BV340" s="37"/>
      <c r="BW340" s="37"/>
      <c r="BX340" s="37"/>
      <c r="BY340" s="37"/>
      <c r="BZ340" s="37"/>
      <c r="CA340" s="37"/>
      <c r="CB340" s="37"/>
      <c r="CC340" s="37"/>
      <c r="CD340" s="37"/>
      <c r="CE340" s="37"/>
      <c r="CF340" s="37"/>
      <c r="CG340" s="37"/>
      <c r="CH340" s="37"/>
      <c r="CI340" s="37"/>
      <c r="CJ340" s="37"/>
      <c r="CK340" s="37"/>
      <c r="CL340" s="37"/>
      <c r="CM340" s="37"/>
      <c r="CN340" s="37"/>
      <c r="CO340" s="37"/>
      <c r="CP340" s="37"/>
      <c r="CQ340" s="37"/>
      <c r="CR340" s="37"/>
      <c r="CS340" s="37"/>
      <c r="CT340" s="37"/>
      <c r="CU340" s="37"/>
      <c r="CV340" s="37"/>
      <c r="CW340" s="37"/>
      <c r="CX340" s="37"/>
      <c r="CY340" s="37"/>
      <c r="CZ340" s="37"/>
      <c r="DA340" s="37"/>
      <c r="DB340" s="37"/>
      <c r="DC340" s="37"/>
      <c r="DD340" s="37"/>
      <c r="DE340" s="37"/>
      <c r="DF340" s="37"/>
      <c r="DG340" s="37"/>
      <c r="DH340" s="37"/>
      <c r="DI340" s="37"/>
      <c r="DJ340" s="37"/>
      <c r="DK340" s="37"/>
      <c r="DL340" s="37"/>
      <c r="DM340" s="37"/>
      <c r="DN340" s="37"/>
      <c r="DO340" s="37"/>
      <c r="DP340" s="37"/>
      <c r="DQ340" s="37"/>
      <c r="DR340" s="37"/>
      <c r="DS340" s="37"/>
      <c r="DT340" s="37"/>
      <c r="DU340" s="37"/>
      <c r="DV340" s="37"/>
      <c r="DW340" s="37"/>
      <c r="DX340" s="37"/>
      <c r="DY340" s="37"/>
      <c r="DZ340" s="37"/>
      <c r="EA340" s="37"/>
      <c r="EB340" s="37"/>
      <c r="EC340" s="37"/>
      <c r="ED340" s="37"/>
      <c r="EE340" s="37"/>
      <c r="EF340" s="37"/>
      <c r="EG340" s="37"/>
      <c r="EH340" s="37"/>
      <c r="EI340" s="37"/>
      <c r="EJ340" s="37"/>
      <c r="EK340" s="37"/>
      <c r="EL340" s="37"/>
      <c r="EM340" s="37"/>
      <c r="EN340" s="37"/>
      <c r="EO340" s="37"/>
      <c r="EP340" s="37"/>
      <c r="EQ340" s="37"/>
      <c r="ER340" s="37"/>
      <c r="ES340" s="37"/>
      <c r="ET340" s="37"/>
      <c r="EU340" s="37"/>
      <c r="EV340" s="37"/>
      <c r="EW340" s="37"/>
      <c r="EX340" s="37"/>
      <c r="EY340" s="37"/>
      <c r="EZ340" s="37"/>
      <c r="FA340" s="37"/>
      <c r="FB340" s="37"/>
      <c r="FC340" s="37"/>
      <c r="FD340" s="37"/>
      <c r="FE340" s="37"/>
      <c r="FF340" s="37"/>
      <c r="FG340" s="37"/>
      <c r="FH340" s="37"/>
      <c r="FI340" s="37"/>
      <c r="FJ340" s="37"/>
      <c r="FK340" s="37"/>
      <c r="FL340" s="37"/>
      <c r="FM340" s="37"/>
      <c r="FN340" s="37"/>
      <c r="FO340" s="37"/>
      <c r="FP340" s="37"/>
      <c r="FQ340" s="37"/>
      <c r="FR340" s="37"/>
      <c r="FS340" s="37"/>
    </row>
    <row r="341" spans="1:175" s="7" customFormat="1" hidden="1">
      <c r="A341" s="24" t="s">
        <v>358</v>
      </c>
      <c r="B341" s="12" t="s">
        <v>239</v>
      </c>
      <c r="C341" s="12" t="s">
        <v>237</v>
      </c>
      <c r="D341" s="57" t="s">
        <v>429</v>
      </c>
      <c r="E341" s="13" t="s">
        <v>225</v>
      </c>
      <c r="F341" s="103">
        <f>SUM('3'!G546)</f>
        <v>300</v>
      </c>
      <c r="G341" s="103">
        <f>SUM('3'!H546)</f>
        <v>300</v>
      </c>
      <c r="H341" s="103"/>
      <c r="I341" s="216">
        <f t="shared" si="6"/>
        <v>0</v>
      </c>
      <c r="J341" s="210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  <c r="BH341" s="37"/>
      <c r="BI341" s="37"/>
      <c r="BJ341" s="37"/>
      <c r="BK341" s="37"/>
      <c r="BL341" s="37"/>
      <c r="BM341" s="37"/>
      <c r="BN341" s="37"/>
      <c r="BO341" s="37"/>
      <c r="BP341" s="37"/>
      <c r="BQ341" s="37"/>
      <c r="BR341" s="37"/>
      <c r="BS341" s="37"/>
      <c r="BT341" s="37"/>
      <c r="BU341" s="37"/>
      <c r="BV341" s="37"/>
      <c r="BW341" s="37"/>
      <c r="BX341" s="37"/>
      <c r="BY341" s="37"/>
      <c r="BZ341" s="37"/>
      <c r="CA341" s="37"/>
      <c r="CB341" s="37"/>
      <c r="CC341" s="37"/>
      <c r="CD341" s="37"/>
      <c r="CE341" s="37"/>
      <c r="CF341" s="37"/>
      <c r="CG341" s="37"/>
      <c r="CH341" s="37"/>
      <c r="CI341" s="37"/>
      <c r="CJ341" s="37"/>
      <c r="CK341" s="37"/>
      <c r="CL341" s="37"/>
      <c r="CM341" s="37"/>
      <c r="CN341" s="37"/>
      <c r="CO341" s="37"/>
      <c r="CP341" s="37"/>
      <c r="CQ341" s="37"/>
      <c r="CR341" s="37"/>
      <c r="CS341" s="37"/>
      <c r="CT341" s="37"/>
      <c r="CU341" s="37"/>
      <c r="CV341" s="37"/>
      <c r="CW341" s="37"/>
      <c r="CX341" s="37"/>
      <c r="CY341" s="37"/>
      <c r="CZ341" s="37"/>
      <c r="DA341" s="37"/>
      <c r="DB341" s="37"/>
      <c r="DC341" s="37"/>
      <c r="DD341" s="37"/>
      <c r="DE341" s="37"/>
      <c r="DF341" s="37"/>
      <c r="DG341" s="37"/>
      <c r="DH341" s="37"/>
      <c r="DI341" s="37"/>
      <c r="DJ341" s="37"/>
      <c r="DK341" s="37"/>
      <c r="DL341" s="37"/>
      <c r="DM341" s="37"/>
      <c r="DN341" s="37"/>
      <c r="DO341" s="37"/>
      <c r="DP341" s="37"/>
      <c r="DQ341" s="37"/>
      <c r="DR341" s="37"/>
      <c r="DS341" s="37"/>
      <c r="DT341" s="37"/>
      <c r="DU341" s="37"/>
      <c r="DV341" s="37"/>
      <c r="DW341" s="37"/>
      <c r="DX341" s="37"/>
      <c r="DY341" s="37"/>
      <c r="DZ341" s="37"/>
      <c r="EA341" s="37"/>
      <c r="EB341" s="37"/>
      <c r="EC341" s="37"/>
      <c r="ED341" s="37"/>
      <c r="EE341" s="37"/>
      <c r="EF341" s="37"/>
      <c r="EG341" s="37"/>
      <c r="EH341" s="37"/>
      <c r="EI341" s="37"/>
      <c r="EJ341" s="37"/>
      <c r="EK341" s="37"/>
      <c r="EL341" s="37"/>
      <c r="EM341" s="37"/>
      <c r="EN341" s="37"/>
      <c r="EO341" s="37"/>
      <c r="EP341" s="37"/>
      <c r="EQ341" s="37"/>
      <c r="ER341" s="37"/>
      <c r="ES341" s="37"/>
      <c r="ET341" s="37"/>
      <c r="EU341" s="37"/>
      <c r="EV341" s="37"/>
      <c r="EW341" s="37"/>
      <c r="EX341" s="37"/>
      <c r="EY341" s="37"/>
      <c r="EZ341" s="37"/>
      <c r="FA341" s="37"/>
      <c r="FB341" s="37"/>
      <c r="FC341" s="37"/>
      <c r="FD341" s="37"/>
      <c r="FE341" s="37"/>
      <c r="FF341" s="37"/>
      <c r="FG341" s="37"/>
      <c r="FH341" s="37"/>
      <c r="FI341" s="37"/>
      <c r="FJ341" s="37"/>
      <c r="FK341" s="37"/>
      <c r="FL341" s="37"/>
      <c r="FM341" s="37"/>
      <c r="FN341" s="37"/>
      <c r="FO341" s="37"/>
      <c r="FP341" s="37"/>
      <c r="FQ341" s="37"/>
      <c r="FR341" s="37"/>
      <c r="FS341" s="37"/>
    </row>
    <row r="342" spans="1:175" s="7" customFormat="1" ht="204.75" hidden="1">
      <c r="A342" s="24" t="s">
        <v>679</v>
      </c>
      <c r="B342" s="12" t="s">
        <v>239</v>
      </c>
      <c r="C342" s="12" t="s">
        <v>237</v>
      </c>
      <c r="D342" s="57" t="s">
        <v>521</v>
      </c>
      <c r="E342" s="13"/>
      <c r="F342" s="103">
        <f>SUM(F343)</f>
        <v>765.22803999999996</v>
      </c>
      <c r="G342" s="103">
        <f>SUM(G343)</f>
        <v>752.92507999999998</v>
      </c>
      <c r="H342" s="103"/>
      <c r="I342" s="216">
        <f t="shared" si="6"/>
        <v>0</v>
      </c>
      <c r="J342" s="210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  <c r="BH342" s="37"/>
      <c r="BI342" s="37"/>
      <c r="BJ342" s="37"/>
      <c r="BK342" s="37"/>
      <c r="BL342" s="37"/>
      <c r="BM342" s="37"/>
      <c r="BN342" s="37"/>
      <c r="BO342" s="37"/>
      <c r="BP342" s="37"/>
      <c r="BQ342" s="37"/>
      <c r="BR342" s="37"/>
      <c r="BS342" s="37"/>
      <c r="BT342" s="37"/>
      <c r="BU342" s="37"/>
      <c r="BV342" s="37"/>
      <c r="BW342" s="37"/>
      <c r="BX342" s="37"/>
      <c r="BY342" s="37"/>
      <c r="BZ342" s="37"/>
      <c r="CA342" s="37"/>
      <c r="CB342" s="37"/>
      <c r="CC342" s="37"/>
      <c r="CD342" s="37"/>
      <c r="CE342" s="37"/>
      <c r="CF342" s="37"/>
      <c r="CG342" s="37"/>
      <c r="CH342" s="37"/>
      <c r="CI342" s="37"/>
      <c r="CJ342" s="37"/>
      <c r="CK342" s="37"/>
      <c r="CL342" s="37"/>
      <c r="CM342" s="37"/>
      <c r="CN342" s="37"/>
      <c r="CO342" s="37"/>
      <c r="CP342" s="37"/>
      <c r="CQ342" s="37"/>
      <c r="CR342" s="37"/>
      <c r="CS342" s="37"/>
      <c r="CT342" s="37"/>
      <c r="CU342" s="37"/>
      <c r="CV342" s="37"/>
      <c r="CW342" s="37"/>
      <c r="CX342" s="37"/>
      <c r="CY342" s="37"/>
      <c r="CZ342" s="37"/>
      <c r="DA342" s="37"/>
      <c r="DB342" s="37"/>
      <c r="DC342" s="37"/>
      <c r="DD342" s="37"/>
      <c r="DE342" s="37"/>
      <c r="DF342" s="37"/>
      <c r="DG342" s="37"/>
      <c r="DH342" s="37"/>
      <c r="DI342" s="37"/>
      <c r="DJ342" s="37"/>
      <c r="DK342" s="37"/>
      <c r="DL342" s="37"/>
      <c r="DM342" s="37"/>
      <c r="DN342" s="37"/>
      <c r="DO342" s="37"/>
      <c r="DP342" s="37"/>
      <c r="DQ342" s="37"/>
      <c r="DR342" s="37"/>
      <c r="DS342" s="37"/>
      <c r="DT342" s="37"/>
      <c r="DU342" s="37"/>
      <c r="DV342" s="37"/>
      <c r="DW342" s="37"/>
      <c r="DX342" s="37"/>
      <c r="DY342" s="37"/>
      <c r="DZ342" s="37"/>
      <c r="EA342" s="37"/>
      <c r="EB342" s="37"/>
      <c r="EC342" s="37"/>
      <c r="ED342" s="37"/>
      <c r="EE342" s="37"/>
      <c r="EF342" s="37"/>
      <c r="EG342" s="37"/>
      <c r="EH342" s="37"/>
      <c r="EI342" s="37"/>
      <c r="EJ342" s="37"/>
      <c r="EK342" s="37"/>
      <c r="EL342" s="37"/>
      <c r="EM342" s="37"/>
      <c r="EN342" s="37"/>
      <c r="EO342" s="37"/>
      <c r="EP342" s="37"/>
      <c r="EQ342" s="37"/>
      <c r="ER342" s="37"/>
      <c r="ES342" s="37"/>
      <c r="ET342" s="37"/>
      <c r="EU342" s="37"/>
      <c r="EV342" s="37"/>
      <c r="EW342" s="37"/>
      <c r="EX342" s="37"/>
      <c r="EY342" s="37"/>
      <c r="EZ342" s="37"/>
      <c r="FA342" s="37"/>
      <c r="FB342" s="37"/>
      <c r="FC342" s="37"/>
      <c r="FD342" s="37"/>
      <c r="FE342" s="37"/>
      <c r="FF342" s="37"/>
      <c r="FG342" s="37"/>
      <c r="FH342" s="37"/>
      <c r="FI342" s="37"/>
      <c r="FJ342" s="37"/>
      <c r="FK342" s="37"/>
      <c r="FL342" s="37"/>
      <c r="FM342" s="37"/>
      <c r="FN342" s="37"/>
      <c r="FO342" s="37"/>
      <c r="FP342" s="37"/>
      <c r="FQ342" s="37"/>
      <c r="FR342" s="37"/>
      <c r="FS342" s="37"/>
    </row>
    <row r="343" spans="1:175" s="7" customFormat="1" hidden="1">
      <c r="A343" s="24" t="s">
        <v>358</v>
      </c>
      <c r="B343" s="12" t="s">
        <v>239</v>
      </c>
      <c r="C343" s="12" t="s">
        <v>237</v>
      </c>
      <c r="D343" s="57" t="s">
        <v>521</v>
      </c>
      <c r="E343" s="13" t="s">
        <v>225</v>
      </c>
      <c r="F343" s="103">
        <f>SUM('3'!G548)</f>
        <v>765.22803999999996</v>
      </c>
      <c r="G343" s="103">
        <f>SUM('3'!H548)</f>
        <v>752.92507999999998</v>
      </c>
      <c r="H343" s="103"/>
      <c r="I343" s="216">
        <f t="shared" si="6"/>
        <v>0</v>
      </c>
      <c r="J343" s="210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  <c r="BH343" s="37"/>
      <c r="BI343" s="37"/>
      <c r="BJ343" s="37"/>
      <c r="BK343" s="37"/>
      <c r="BL343" s="37"/>
      <c r="BM343" s="37"/>
      <c r="BN343" s="37"/>
      <c r="BO343" s="37"/>
      <c r="BP343" s="37"/>
      <c r="BQ343" s="37"/>
      <c r="BR343" s="37"/>
      <c r="BS343" s="37"/>
      <c r="BT343" s="37"/>
      <c r="BU343" s="37"/>
      <c r="BV343" s="37"/>
      <c r="BW343" s="37"/>
      <c r="BX343" s="37"/>
      <c r="BY343" s="37"/>
      <c r="BZ343" s="37"/>
      <c r="CA343" s="37"/>
      <c r="CB343" s="37"/>
      <c r="CC343" s="37"/>
      <c r="CD343" s="37"/>
      <c r="CE343" s="37"/>
      <c r="CF343" s="37"/>
      <c r="CG343" s="37"/>
      <c r="CH343" s="37"/>
      <c r="CI343" s="37"/>
      <c r="CJ343" s="37"/>
      <c r="CK343" s="37"/>
      <c r="CL343" s="37"/>
      <c r="CM343" s="37"/>
      <c r="CN343" s="37"/>
      <c r="CO343" s="37"/>
      <c r="CP343" s="37"/>
      <c r="CQ343" s="37"/>
      <c r="CR343" s="37"/>
      <c r="CS343" s="37"/>
      <c r="CT343" s="37"/>
      <c r="CU343" s="37"/>
      <c r="CV343" s="37"/>
      <c r="CW343" s="37"/>
      <c r="CX343" s="37"/>
      <c r="CY343" s="37"/>
      <c r="CZ343" s="37"/>
      <c r="DA343" s="37"/>
      <c r="DB343" s="37"/>
      <c r="DC343" s="37"/>
      <c r="DD343" s="37"/>
      <c r="DE343" s="37"/>
      <c r="DF343" s="37"/>
      <c r="DG343" s="37"/>
      <c r="DH343" s="37"/>
      <c r="DI343" s="37"/>
      <c r="DJ343" s="37"/>
      <c r="DK343" s="37"/>
      <c r="DL343" s="37"/>
      <c r="DM343" s="37"/>
      <c r="DN343" s="37"/>
      <c r="DO343" s="37"/>
      <c r="DP343" s="37"/>
      <c r="DQ343" s="37"/>
      <c r="DR343" s="37"/>
      <c r="DS343" s="37"/>
      <c r="DT343" s="37"/>
      <c r="DU343" s="37"/>
      <c r="DV343" s="37"/>
      <c r="DW343" s="37"/>
      <c r="DX343" s="37"/>
      <c r="DY343" s="37"/>
      <c r="DZ343" s="37"/>
      <c r="EA343" s="37"/>
      <c r="EB343" s="37"/>
      <c r="EC343" s="37"/>
      <c r="ED343" s="37"/>
      <c r="EE343" s="37"/>
      <c r="EF343" s="37"/>
      <c r="EG343" s="37"/>
      <c r="EH343" s="37"/>
      <c r="EI343" s="37"/>
      <c r="EJ343" s="37"/>
      <c r="EK343" s="37"/>
      <c r="EL343" s="37"/>
      <c r="EM343" s="37"/>
      <c r="EN343" s="37"/>
      <c r="EO343" s="37"/>
      <c r="EP343" s="37"/>
      <c r="EQ343" s="37"/>
      <c r="ER343" s="37"/>
      <c r="ES343" s="37"/>
      <c r="ET343" s="37"/>
      <c r="EU343" s="37"/>
      <c r="EV343" s="37"/>
      <c r="EW343" s="37"/>
      <c r="EX343" s="37"/>
      <c r="EY343" s="37"/>
      <c r="EZ343" s="37"/>
      <c r="FA343" s="37"/>
      <c r="FB343" s="37"/>
      <c r="FC343" s="37"/>
      <c r="FD343" s="37"/>
      <c r="FE343" s="37"/>
      <c r="FF343" s="37"/>
      <c r="FG343" s="37"/>
      <c r="FH343" s="37"/>
      <c r="FI343" s="37"/>
      <c r="FJ343" s="37"/>
      <c r="FK343" s="37"/>
      <c r="FL343" s="37"/>
      <c r="FM343" s="37"/>
      <c r="FN343" s="37"/>
      <c r="FO343" s="37"/>
      <c r="FP343" s="37"/>
      <c r="FQ343" s="37"/>
      <c r="FR343" s="37"/>
      <c r="FS343" s="37"/>
    </row>
    <row r="344" spans="1:175" s="7" customFormat="1" ht="204.75" hidden="1">
      <c r="A344" s="23" t="s">
        <v>680</v>
      </c>
      <c r="B344" s="12" t="s">
        <v>239</v>
      </c>
      <c r="C344" s="12" t="s">
        <v>237</v>
      </c>
      <c r="D344" s="62" t="s">
        <v>502</v>
      </c>
      <c r="E344" s="13"/>
      <c r="F344" s="103">
        <f>SUM(F345:F346)</f>
        <v>1905.4214199999999</v>
      </c>
      <c r="G344" s="103">
        <f>SUM(G345:G346)</f>
        <v>1905.4214199999999</v>
      </c>
      <c r="H344" s="103"/>
      <c r="I344" s="216">
        <f t="shared" si="6"/>
        <v>0</v>
      </c>
      <c r="J344" s="210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  <c r="BH344" s="37"/>
      <c r="BI344" s="37"/>
      <c r="BJ344" s="37"/>
      <c r="BK344" s="37"/>
      <c r="BL344" s="37"/>
      <c r="BM344" s="37"/>
      <c r="BN344" s="37"/>
      <c r="BO344" s="37"/>
      <c r="BP344" s="37"/>
      <c r="BQ344" s="37"/>
      <c r="BR344" s="37"/>
      <c r="BS344" s="37"/>
      <c r="BT344" s="37"/>
      <c r="BU344" s="37"/>
      <c r="BV344" s="37"/>
      <c r="BW344" s="37"/>
      <c r="BX344" s="37"/>
      <c r="BY344" s="37"/>
      <c r="BZ344" s="37"/>
      <c r="CA344" s="37"/>
      <c r="CB344" s="37"/>
      <c r="CC344" s="37"/>
      <c r="CD344" s="37"/>
      <c r="CE344" s="37"/>
      <c r="CF344" s="37"/>
      <c r="CG344" s="37"/>
      <c r="CH344" s="37"/>
      <c r="CI344" s="37"/>
      <c r="CJ344" s="37"/>
      <c r="CK344" s="37"/>
      <c r="CL344" s="37"/>
      <c r="CM344" s="37"/>
      <c r="CN344" s="37"/>
      <c r="CO344" s="37"/>
      <c r="CP344" s="37"/>
      <c r="CQ344" s="37"/>
      <c r="CR344" s="37"/>
      <c r="CS344" s="37"/>
      <c r="CT344" s="37"/>
      <c r="CU344" s="37"/>
      <c r="CV344" s="37"/>
      <c r="CW344" s="37"/>
      <c r="CX344" s="37"/>
      <c r="CY344" s="37"/>
      <c r="CZ344" s="37"/>
      <c r="DA344" s="37"/>
      <c r="DB344" s="37"/>
      <c r="DC344" s="37"/>
      <c r="DD344" s="37"/>
      <c r="DE344" s="37"/>
      <c r="DF344" s="37"/>
      <c r="DG344" s="37"/>
      <c r="DH344" s="37"/>
      <c r="DI344" s="37"/>
      <c r="DJ344" s="37"/>
      <c r="DK344" s="37"/>
      <c r="DL344" s="37"/>
      <c r="DM344" s="37"/>
      <c r="DN344" s="37"/>
      <c r="DO344" s="37"/>
      <c r="DP344" s="37"/>
      <c r="DQ344" s="37"/>
      <c r="DR344" s="37"/>
      <c r="DS344" s="37"/>
      <c r="DT344" s="37"/>
      <c r="DU344" s="37"/>
      <c r="DV344" s="37"/>
      <c r="DW344" s="37"/>
      <c r="DX344" s="37"/>
      <c r="DY344" s="37"/>
      <c r="DZ344" s="37"/>
      <c r="EA344" s="37"/>
      <c r="EB344" s="37"/>
      <c r="EC344" s="37"/>
      <c r="ED344" s="37"/>
      <c r="EE344" s="37"/>
      <c r="EF344" s="37"/>
      <c r="EG344" s="37"/>
      <c r="EH344" s="37"/>
      <c r="EI344" s="37"/>
      <c r="EJ344" s="37"/>
      <c r="EK344" s="37"/>
      <c r="EL344" s="37"/>
      <c r="EM344" s="37"/>
      <c r="EN344" s="37"/>
      <c r="EO344" s="37"/>
      <c r="EP344" s="37"/>
      <c r="EQ344" s="37"/>
      <c r="ER344" s="37"/>
      <c r="ES344" s="37"/>
      <c r="ET344" s="37"/>
      <c r="EU344" s="37"/>
      <c r="EV344" s="37"/>
      <c r="EW344" s="37"/>
      <c r="EX344" s="37"/>
      <c r="EY344" s="37"/>
      <c r="EZ344" s="37"/>
      <c r="FA344" s="37"/>
      <c r="FB344" s="37"/>
      <c r="FC344" s="37"/>
      <c r="FD344" s="37"/>
      <c r="FE344" s="37"/>
      <c r="FF344" s="37"/>
      <c r="FG344" s="37"/>
      <c r="FH344" s="37"/>
      <c r="FI344" s="37"/>
      <c r="FJ344" s="37"/>
      <c r="FK344" s="37"/>
      <c r="FL344" s="37"/>
      <c r="FM344" s="37"/>
      <c r="FN344" s="37"/>
      <c r="FO344" s="37"/>
      <c r="FP344" s="37"/>
      <c r="FQ344" s="37"/>
      <c r="FR344" s="37"/>
      <c r="FS344" s="37"/>
    </row>
    <row r="345" spans="1:175" s="7" customFormat="1" ht="31.5" hidden="1">
      <c r="A345" s="23" t="s">
        <v>494</v>
      </c>
      <c r="B345" s="12" t="s">
        <v>239</v>
      </c>
      <c r="C345" s="12" t="s">
        <v>237</v>
      </c>
      <c r="D345" s="62" t="s">
        <v>261</v>
      </c>
      <c r="E345" s="13" t="s">
        <v>491</v>
      </c>
      <c r="F345" s="103">
        <f>SUM('3'!G279)</f>
        <v>0</v>
      </c>
      <c r="G345" s="103">
        <f>SUM('3'!H279)</f>
        <v>0</v>
      </c>
      <c r="H345" s="103"/>
      <c r="I345" s="216" t="e">
        <f t="shared" si="6"/>
        <v>#DIV/0!</v>
      </c>
      <c r="J345" s="210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  <c r="BH345" s="37"/>
      <c r="BI345" s="37"/>
      <c r="BJ345" s="37"/>
      <c r="BK345" s="37"/>
      <c r="BL345" s="37"/>
      <c r="BM345" s="37"/>
      <c r="BN345" s="37"/>
      <c r="BO345" s="37"/>
      <c r="BP345" s="37"/>
      <c r="BQ345" s="37"/>
      <c r="BR345" s="37"/>
      <c r="BS345" s="37"/>
      <c r="BT345" s="37"/>
      <c r="BU345" s="37"/>
      <c r="BV345" s="37"/>
      <c r="BW345" s="37"/>
      <c r="BX345" s="37"/>
      <c r="BY345" s="37"/>
      <c r="BZ345" s="37"/>
      <c r="CA345" s="37"/>
      <c r="CB345" s="37"/>
      <c r="CC345" s="37"/>
      <c r="CD345" s="37"/>
      <c r="CE345" s="37"/>
      <c r="CF345" s="37"/>
      <c r="CG345" s="37"/>
      <c r="CH345" s="37"/>
      <c r="CI345" s="37"/>
      <c r="CJ345" s="37"/>
      <c r="CK345" s="37"/>
      <c r="CL345" s="37"/>
      <c r="CM345" s="37"/>
      <c r="CN345" s="37"/>
      <c r="CO345" s="37"/>
      <c r="CP345" s="37"/>
      <c r="CQ345" s="37"/>
      <c r="CR345" s="37"/>
      <c r="CS345" s="37"/>
      <c r="CT345" s="37"/>
      <c r="CU345" s="37"/>
      <c r="CV345" s="37"/>
      <c r="CW345" s="37"/>
      <c r="CX345" s="37"/>
      <c r="CY345" s="37"/>
      <c r="CZ345" s="37"/>
      <c r="DA345" s="37"/>
      <c r="DB345" s="37"/>
      <c r="DC345" s="37"/>
      <c r="DD345" s="37"/>
      <c r="DE345" s="37"/>
      <c r="DF345" s="37"/>
      <c r="DG345" s="37"/>
      <c r="DH345" s="37"/>
      <c r="DI345" s="37"/>
      <c r="DJ345" s="37"/>
      <c r="DK345" s="37"/>
      <c r="DL345" s="37"/>
      <c r="DM345" s="37"/>
      <c r="DN345" s="37"/>
      <c r="DO345" s="37"/>
      <c r="DP345" s="37"/>
      <c r="DQ345" s="37"/>
      <c r="DR345" s="37"/>
      <c r="DS345" s="37"/>
      <c r="DT345" s="37"/>
      <c r="DU345" s="37"/>
      <c r="DV345" s="37"/>
      <c r="DW345" s="37"/>
      <c r="DX345" s="37"/>
      <c r="DY345" s="37"/>
      <c r="DZ345" s="37"/>
      <c r="EA345" s="37"/>
      <c r="EB345" s="37"/>
      <c r="EC345" s="37"/>
      <c r="ED345" s="37"/>
      <c r="EE345" s="37"/>
      <c r="EF345" s="37"/>
      <c r="EG345" s="37"/>
      <c r="EH345" s="37"/>
      <c r="EI345" s="37"/>
      <c r="EJ345" s="37"/>
      <c r="EK345" s="37"/>
      <c r="EL345" s="37"/>
      <c r="EM345" s="37"/>
      <c r="EN345" s="37"/>
      <c r="EO345" s="37"/>
      <c r="EP345" s="37"/>
      <c r="EQ345" s="37"/>
      <c r="ER345" s="37"/>
      <c r="ES345" s="37"/>
      <c r="ET345" s="37"/>
      <c r="EU345" s="37"/>
      <c r="EV345" s="37"/>
      <c r="EW345" s="37"/>
      <c r="EX345" s="37"/>
      <c r="EY345" s="37"/>
      <c r="EZ345" s="37"/>
      <c r="FA345" s="37"/>
      <c r="FB345" s="37"/>
      <c r="FC345" s="37"/>
      <c r="FD345" s="37"/>
      <c r="FE345" s="37"/>
      <c r="FF345" s="37"/>
      <c r="FG345" s="37"/>
      <c r="FH345" s="37"/>
      <c r="FI345" s="37"/>
      <c r="FJ345" s="37"/>
      <c r="FK345" s="37"/>
      <c r="FL345" s="37"/>
      <c r="FM345" s="37"/>
      <c r="FN345" s="37"/>
      <c r="FO345" s="37"/>
      <c r="FP345" s="37"/>
      <c r="FQ345" s="37"/>
      <c r="FR345" s="37"/>
      <c r="FS345" s="37"/>
    </row>
    <row r="346" spans="1:175" s="7" customFormat="1" hidden="1">
      <c r="A346" s="24" t="s">
        <v>358</v>
      </c>
      <c r="B346" s="12" t="s">
        <v>239</v>
      </c>
      <c r="C346" s="12" t="s">
        <v>237</v>
      </c>
      <c r="D346" s="62" t="s">
        <v>502</v>
      </c>
      <c r="E346" s="13" t="s">
        <v>225</v>
      </c>
      <c r="F346" s="103">
        <f>SUM('3'!G550)</f>
        <v>1905.4214199999999</v>
      </c>
      <c r="G346" s="103">
        <f>SUM('3'!H550)</f>
        <v>1905.4214199999999</v>
      </c>
      <c r="H346" s="103"/>
      <c r="I346" s="216">
        <f t="shared" si="6"/>
        <v>0</v>
      </c>
      <c r="J346" s="210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  <c r="BH346" s="37"/>
      <c r="BI346" s="37"/>
      <c r="BJ346" s="37"/>
      <c r="BK346" s="37"/>
      <c r="BL346" s="37"/>
      <c r="BM346" s="37"/>
      <c r="BN346" s="37"/>
      <c r="BO346" s="37"/>
      <c r="BP346" s="37"/>
      <c r="BQ346" s="37"/>
      <c r="BR346" s="37"/>
      <c r="BS346" s="37"/>
      <c r="BT346" s="37"/>
      <c r="BU346" s="37"/>
      <c r="BV346" s="37"/>
      <c r="BW346" s="37"/>
      <c r="BX346" s="37"/>
      <c r="BY346" s="37"/>
      <c r="BZ346" s="37"/>
      <c r="CA346" s="37"/>
      <c r="CB346" s="37"/>
      <c r="CC346" s="37"/>
      <c r="CD346" s="37"/>
      <c r="CE346" s="37"/>
      <c r="CF346" s="37"/>
      <c r="CG346" s="37"/>
      <c r="CH346" s="37"/>
      <c r="CI346" s="37"/>
      <c r="CJ346" s="37"/>
      <c r="CK346" s="37"/>
      <c r="CL346" s="37"/>
      <c r="CM346" s="37"/>
      <c r="CN346" s="37"/>
      <c r="CO346" s="37"/>
      <c r="CP346" s="37"/>
      <c r="CQ346" s="37"/>
      <c r="CR346" s="37"/>
      <c r="CS346" s="37"/>
      <c r="CT346" s="37"/>
      <c r="CU346" s="37"/>
      <c r="CV346" s="37"/>
      <c r="CW346" s="37"/>
      <c r="CX346" s="37"/>
      <c r="CY346" s="37"/>
      <c r="CZ346" s="37"/>
      <c r="DA346" s="37"/>
      <c r="DB346" s="37"/>
      <c r="DC346" s="37"/>
      <c r="DD346" s="37"/>
      <c r="DE346" s="37"/>
      <c r="DF346" s="37"/>
      <c r="DG346" s="37"/>
      <c r="DH346" s="37"/>
      <c r="DI346" s="37"/>
      <c r="DJ346" s="37"/>
      <c r="DK346" s="37"/>
      <c r="DL346" s="37"/>
      <c r="DM346" s="37"/>
      <c r="DN346" s="37"/>
      <c r="DO346" s="37"/>
      <c r="DP346" s="37"/>
      <c r="DQ346" s="37"/>
      <c r="DR346" s="37"/>
      <c r="DS346" s="37"/>
      <c r="DT346" s="37"/>
      <c r="DU346" s="37"/>
      <c r="DV346" s="37"/>
      <c r="DW346" s="37"/>
      <c r="DX346" s="37"/>
      <c r="DY346" s="37"/>
      <c r="DZ346" s="37"/>
      <c r="EA346" s="37"/>
      <c r="EB346" s="37"/>
      <c r="EC346" s="37"/>
      <c r="ED346" s="37"/>
      <c r="EE346" s="37"/>
      <c r="EF346" s="37"/>
      <c r="EG346" s="37"/>
      <c r="EH346" s="37"/>
      <c r="EI346" s="37"/>
      <c r="EJ346" s="37"/>
      <c r="EK346" s="37"/>
      <c r="EL346" s="37"/>
      <c r="EM346" s="37"/>
      <c r="EN346" s="37"/>
      <c r="EO346" s="37"/>
      <c r="EP346" s="37"/>
      <c r="EQ346" s="37"/>
      <c r="ER346" s="37"/>
      <c r="ES346" s="37"/>
      <c r="ET346" s="37"/>
      <c r="EU346" s="37"/>
      <c r="EV346" s="37"/>
      <c r="EW346" s="37"/>
      <c r="EX346" s="37"/>
      <c r="EY346" s="37"/>
      <c r="EZ346" s="37"/>
      <c r="FA346" s="37"/>
      <c r="FB346" s="37"/>
      <c r="FC346" s="37"/>
      <c r="FD346" s="37"/>
      <c r="FE346" s="37"/>
      <c r="FF346" s="37"/>
      <c r="FG346" s="37"/>
      <c r="FH346" s="37"/>
      <c r="FI346" s="37"/>
      <c r="FJ346" s="37"/>
      <c r="FK346" s="37"/>
      <c r="FL346" s="37"/>
      <c r="FM346" s="37"/>
      <c r="FN346" s="37"/>
      <c r="FO346" s="37"/>
      <c r="FP346" s="37"/>
      <c r="FQ346" s="37"/>
      <c r="FR346" s="37"/>
      <c r="FS346" s="37"/>
    </row>
    <row r="347" spans="1:175" s="7" customFormat="1" ht="94.5" hidden="1">
      <c r="A347" s="24" t="s">
        <v>834</v>
      </c>
      <c r="B347" s="12" t="s">
        <v>239</v>
      </c>
      <c r="C347" s="12" t="s">
        <v>237</v>
      </c>
      <c r="D347" s="12" t="s">
        <v>835</v>
      </c>
      <c r="E347" s="13"/>
      <c r="F347" s="103">
        <f>SUM(F348)</f>
        <v>0</v>
      </c>
      <c r="G347" s="103">
        <f>SUM(G348)</f>
        <v>0</v>
      </c>
      <c r="H347" s="103"/>
      <c r="I347" s="216" t="e">
        <f t="shared" si="6"/>
        <v>#DIV/0!</v>
      </c>
      <c r="J347" s="210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  <c r="BH347" s="37"/>
      <c r="BI347" s="37"/>
      <c r="BJ347" s="37"/>
      <c r="BK347" s="37"/>
      <c r="BL347" s="37"/>
      <c r="BM347" s="37"/>
      <c r="BN347" s="37"/>
      <c r="BO347" s="37"/>
      <c r="BP347" s="37"/>
      <c r="BQ347" s="37"/>
      <c r="BR347" s="37"/>
      <c r="BS347" s="37"/>
      <c r="BT347" s="37"/>
      <c r="BU347" s="37"/>
      <c r="BV347" s="37"/>
      <c r="BW347" s="37"/>
      <c r="BX347" s="37"/>
      <c r="BY347" s="37"/>
      <c r="BZ347" s="37"/>
      <c r="CA347" s="37"/>
      <c r="CB347" s="37"/>
      <c r="CC347" s="37"/>
      <c r="CD347" s="37"/>
      <c r="CE347" s="37"/>
      <c r="CF347" s="37"/>
      <c r="CG347" s="37"/>
      <c r="CH347" s="37"/>
      <c r="CI347" s="37"/>
      <c r="CJ347" s="37"/>
      <c r="CK347" s="37"/>
      <c r="CL347" s="37"/>
      <c r="CM347" s="37"/>
      <c r="CN347" s="37"/>
      <c r="CO347" s="37"/>
      <c r="CP347" s="37"/>
      <c r="CQ347" s="37"/>
      <c r="CR347" s="37"/>
      <c r="CS347" s="37"/>
      <c r="CT347" s="37"/>
      <c r="CU347" s="37"/>
      <c r="CV347" s="37"/>
      <c r="CW347" s="37"/>
      <c r="CX347" s="37"/>
      <c r="CY347" s="37"/>
      <c r="CZ347" s="37"/>
      <c r="DA347" s="37"/>
      <c r="DB347" s="37"/>
      <c r="DC347" s="37"/>
      <c r="DD347" s="37"/>
      <c r="DE347" s="37"/>
      <c r="DF347" s="37"/>
      <c r="DG347" s="37"/>
      <c r="DH347" s="37"/>
      <c r="DI347" s="37"/>
      <c r="DJ347" s="37"/>
      <c r="DK347" s="37"/>
      <c r="DL347" s="37"/>
      <c r="DM347" s="37"/>
      <c r="DN347" s="37"/>
      <c r="DO347" s="37"/>
      <c r="DP347" s="37"/>
      <c r="DQ347" s="37"/>
      <c r="DR347" s="37"/>
      <c r="DS347" s="37"/>
      <c r="DT347" s="37"/>
      <c r="DU347" s="37"/>
      <c r="DV347" s="37"/>
      <c r="DW347" s="37"/>
      <c r="DX347" s="37"/>
      <c r="DY347" s="37"/>
      <c r="DZ347" s="37"/>
      <c r="EA347" s="37"/>
      <c r="EB347" s="37"/>
      <c r="EC347" s="37"/>
      <c r="ED347" s="37"/>
      <c r="EE347" s="37"/>
      <c r="EF347" s="37"/>
      <c r="EG347" s="37"/>
      <c r="EH347" s="37"/>
      <c r="EI347" s="37"/>
      <c r="EJ347" s="37"/>
      <c r="EK347" s="37"/>
      <c r="EL347" s="37"/>
      <c r="EM347" s="37"/>
      <c r="EN347" s="37"/>
      <c r="EO347" s="37"/>
      <c r="EP347" s="37"/>
      <c r="EQ347" s="37"/>
      <c r="ER347" s="37"/>
      <c r="ES347" s="37"/>
      <c r="ET347" s="37"/>
      <c r="EU347" s="37"/>
      <c r="EV347" s="37"/>
      <c r="EW347" s="37"/>
      <c r="EX347" s="37"/>
      <c r="EY347" s="37"/>
      <c r="EZ347" s="37"/>
      <c r="FA347" s="37"/>
      <c r="FB347" s="37"/>
      <c r="FC347" s="37"/>
      <c r="FD347" s="37"/>
      <c r="FE347" s="37"/>
      <c r="FF347" s="37"/>
      <c r="FG347" s="37"/>
      <c r="FH347" s="37"/>
      <c r="FI347" s="37"/>
      <c r="FJ347" s="37"/>
      <c r="FK347" s="37"/>
      <c r="FL347" s="37"/>
      <c r="FM347" s="37"/>
      <c r="FN347" s="37"/>
      <c r="FO347" s="37"/>
      <c r="FP347" s="37"/>
      <c r="FQ347" s="37"/>
      <c r="FR347" s="37"/>
      <c r="FS347" s="37"/>
    </row>
    <row r="348" spans="1:175" s="7" customFormat="1" hidden="1">
      <c r="A348" s="24" t="s">
        <v>358</v>
      </c>
      <c r="B348" s="12" t="s">
        <v>239</v>
      </c>
      <c r="C348" s="12" t="s">
        <v>237</v>
      </c>
      <c r="D348" s="12" t="s">
        <v>835</v>
      </c>
      <c r="E348" s="13" t="s">
        <v>225</v>
      </c>
      <c r="F348" s="103">
        <f>SUM('3'!G552)</f>
        <v>0</v>
      </c>
      <c r="G348" s="103">
        <f>SUM('3'!H552)</f>
        <v>0</v>
      </c>
      <c r="H348" s="103"/>
      <c r="I348" s="216" t="e">
        <f t="shared" si="6"/>
        <v>#DIV/0!</v>
      </c>
      <c r="J348" s="210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  <c r="BH348" s="37"/>
      <c r="BI348" s="37"/>
      <c r="BJ348" s="37"/>
      <c r="BK348" s="37"/>
      <c r="BL348" s="37"/>
      <c r="BM348" s="37"/>
      <c r="BN348" s="37"/>
      <c r="BO348" s="37"/>
      <c r="BP348" s="37"/>
      <c r="BQ348" s="37"/>
      <c r="BR348" s="37"/>
      <c r="BS348" s="37"/>
      <c r="BT348" s="37"/>
      <c r="BU348" s="37"/>
      <c r="BV348" s="37"/>
      <c r="BW348" s="37"/>
      <c r="BX348" s="37"/>
      <c r="BY348" s="37"/>
      <c r="BZ348" s="37"/>
      <c r="CA348" s="37"/>
      <c r="CB348" s="37"/>
      <c r="CC348" s="37"/>
      <c r="CD348" s="37"/>
      <c r="CE348" s="37"/>
      <c r="CF348" s="37"/>
      <c r="CG348" s="37"/>
      <c r="CH348" s="37"/>
      <c r="CI348" s="37"/>
      <c r="CJ348" s="37"/>
      <c r="CK348" s="37"/>
      <c r="CL348" s="37"/>
      <c r="CM348" s="37"/>
      <c r="CN348" s="37"/>
      <c r="CO348" s="37"/>
      <c r="CP348" s="37"/>
      <c r="CQ348" s="37"/>
      <c r="CR348" s="37"/>
      <c r="CS348" s="37"/>
      <c r="CT348" s="37"/>
      <c r="CU348" s="37"/>
      <c r="CV348" s="37"/>
      <c r="CW348" s="37"/>
      <c r="CX348" s="37"/>
      <c r="CY348" s="37"/>
      <c r="CZ348" s="37"/>
      <c r="DA348" s="37"/>
      <c r="DB348" s="37"/>
      <c r="DC348" s="37"/>
      <c r="DD348" s="37"/>
      <c r="DE348" s="37"/>
      <c r="DF348" s="37"/>
      <c r="DG348" s="37"/>
      <c r="DH348" s="37"/>
      <c r="DI348" s="37"/>
      <c r="DJ348" s="37"/>
      <c r="DK348" s="37"/>
      <c r="DL348" s="37"/>
      <c r="DM348" s="37"/>
      <c r="DN348" s="37"/>
      <c r="DO348" s="37"/>
      <c r="DP348" s="37"/>
      <c r="DQ348" s="37"/>
      <c r="DR348" s="37"/>
      <c r="DS348" s="37"/>
      <c r="DT348" s="37"/>
      <c r="DU348" s="37"/>
      <c r="DV348" s="37"/>
      <c r="DW348" s="37"/>
      <c r="DX348" s="37"/>
      <c r="DY348" s="37"/>
      <c r="DZ348" s="37"/>
      <c r="EA348" s="37"/>
      <c r="EB348" s="37"/>
      <c r="EC348" s="37"/>
      <c r="ED348" s="37"/>
      <c r="EE348" s="37"/>
      <c r="EF348" s="37"/>
      <c r="EG348" s="37"/>
      <c r="EH348" s="37"/>
      <c r="EI348" s="37"/>
      <c r="EJ348" s="37"/>
      <c r="EK348" s="37"/>
      <c r="EL348" s="37"/>
      <c r="EM348" s="37"/>
      <c r="EN348" s="37"/>
      <c r="EO348" s="37"/>
      <c r="EP348" s="37"/>
      <c r="EQ348" s="37"/>
      <c r="ER348" s="37"/>
      <c r="ES348" s="37"/>
      <c r="ET348" s="37"/>
      <c r="EU348" s="37"/>
      <c r="EV348" s="37"/>
      <c r="EW348" s="37"/>
      <c r="EX348" s="37"/>
      <c r="EY348" s="37"/>
      <c r="EZ348" s="37"/>
      <c r="FA348" s="37"/>
      <c r="FB348" s="37"/>
      <c r="FC348" s="37"/>
      <c r="FD348" s="37"/>
      <c r="FE348" s="37"/>
      <c r="FF348" s="37"/>
      <c r="FG348" s="37"/>
      <c r="FH348" s="37"/>
      <c r="FI348" s="37"/>
      <c r="FJ348" s="37"/>
      <c r="FK348" s="37"/>
      <c r="FL348" s="37"/>
      <c r="FM348" s="37"/>
      <c r="FN348" s="37"/>
      <c r="FO348" s="37"/>
      <c r="FP348" s="37"/>
      <c r="FQ348" s="37"/>
      <c r="FR348" s="37"/>
      <c r="FS348" s="37"/>
    </row>
    <row r="349" spans="1:175" s="7" customFormat="1" ht="60.75" hidden="1" customHeight="1">
      <c r="A349" s="24" t="s">
        <v>586</v>
      </c>
      <c r="B349" s="12" t="s">
        <v>239</v>
      </c>
      <c r="C349" s="12" t="s">
        <v>237</v>
      </c>
      <c r="D349" s="62" t="s">
        <v>587</v>
      </c>
      <c r="E349" s="13"/>
      <c r="F349" s="103">
        <f>SUM(F350)</f>
        <v>0</v>
      </c>
      <c r="G349" s="103">
        <f>SUM(G350)</f>
        <v>0</v>
      </c>
      <c r="H349" s="103"/>
      <c r="I349" s="216" t="e">
        <f t="shared" si="6"/>
        <v>#DIV/0!</v>
      </c>
      <c r="J349" s="210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  <c r="AR349" s="37"/>
      <c r="AS349" s="37"/>
      <c r="AT349" s="37"/>
      <c r="AU349" s="37"/>
      <c r="AV349" s="37"/>
      <c r="AW349" s="37"/>
      <c r="AX349" s="37"/>
      <c r="AY349" s="37"/>
      <c r="AZ349" s="37"/>
      <c r="BA349" s="37"/>
      <c r="BB349" s="37"/>
      <c r="BC349" s="37"/>
      <c r="BD349" s="37"/>
      <c r="BE349" s="37"/>
      <c r="BF349" s="37"/>
      <c r="BG349" s="37"/>
      <c r="BH349" s="37"/>
      <c r="BI349" s="37"/>
      <c r="BJ349" s="37"/>
      <c r="BK349" s="37"/>
      <c r="BL349" s="37"/>
      <c r="BM349" s="37"/>
      <c r="BN349" s="37"/>
      <c r="BO349" s="37"/>
      <c r="BP349" s="37"/>
      <c r="BQ349" s="37"/>
      <c r="BR349" s="37"/>
      <c r="BS349" s="37"/>
      <c r="BT349" s="37"/>
      <c r="BU349" s="37"/>
      <c r="BV349" s="37"/>
      <c r="BW349" s="37"/>
      <c r="BX349" s="37"/>
      <c r="BY349" s="37"/>
      <c r="BZ349" s="37"/>
      <c r="CA349" s="37"/>
      <c r="CB349" s="37"/>
      <c r="CC349" s="37"/>
      <c r="CD349" s="37"/>
      <c r="CE349" s="37"/>
      <c r="CF349" s="37"/>
      <c r="CG349" s="37"/>
      <c r="CH349" s="37"/>
      <c r="CI349" s="37"/>
      <c r="CJ349" s="37"/>
      <c r="CK349" s="37"/>
      <c r="CL349" s="37"/>
      <c r="CM349" s="37"/>
      <c r="CN349" s="37"/>
      <c r="CO349" s="37"/>
      <c r="CP349" s="37"/>
      <c r="CQ349" s="37"/>
      <c r="CR349" s="37"/>
      <c r="CS349" s="37"/>
      <c r="CT349" s="37"/>
      <c r="CU349" s="37"/>
      <c r="CV349" s="37"/>
      <c r="CW349" s="37"/>
      <c r="CX349" s="37"/>
      <c r="CY349" s="37"/>
      <c r="CZ349" s="37"/>
      <c r="DA349" s="37"/>
      <c r="DB349" s="37"/>
      <c r="DC349" s="37"/>
      <c r="DD349" s="37"/>
      <c r="DE349" s="37"/>
      <c r="DF349" s="37"/>
      <c r="DG349" s="37"/>
      <c r="DH349" s="37"/>
      <c r="DI349" s="37"/>
      <c r="DJ349" s="37"/>
      <c r="DK349" s="37"/>
      <c r="DL349" s="37"/>
      <c r="DM349" s="37"/>
      <c r="DN349" s="37"/>
      <c r="DO349" s="37"/>
      <c r="DP349" s="37"/>
      <c r="DQ349" s="37"/>
      <c r="DR349" s="37"/>
      <c r="DS349" s="37"/>
      <c r="DT349" s="37"/>
      <c r="DU349" s="37"/>
      <c r="DV349" s="37"/>
      <c r="DW349" s="37"/>
      <c r="DX349" s="37"/>
      <c r="DY349" s="37"/>
      <c r="DZ349" s="37"/>
      <c r="EA349" s="37"/>
      <c r="EB349" s="37"/>
      <c r="EC349" s="37"/>
      <c r="ED349" s="37"/>
      <c r="EE349" s="37"/>
      <c r="EF349" s="37"/>
      <c r="EG349" s="37"/>
      <c r="EH349" s="37"/>
      <c r="EI349" s="37"/>
      <c r="EJ349" s="37"/>
      <c r="EK349" s="37"/>
      <c r="EL349" s="37"/>
      <c r="EM349" s="37"/>
      <c r="EN349" s="37"/>
      <c r="EO349" s="37"/>
      <c r="EP349" s="37"/>
      <c r="EQ349" s="37"/>
      <c r="ER349" s="37"/>
      <c r="ES349" s="37"/>
      <c r="ET349" s="37"/>
      <c r="EU349" s="37"/>
      <c r="EV349" s="37"/>
      <c r="EW349" s="37"/>
      <c r="EX349" s="37"/>
      <c r="EY349" s="37"/>
      <c r="EZ349" s="37"/>
      <c r="FA349" s="37"/>
      <c r="FB349" s="37"/>
      <c r="FC349" s="37"/>
      <c r="FD349" s="37"/>
      <c r="FE349" s="37"/>
      <c r="FF349" s="37"/>
      <c r="FG349" s="37"/>
      <c r="FH349" s="37"/>
      <c r="FI349" s="37"/>
      <c r="FJ349" s="37"/>
      <c r="FK349" s="37"/>
      <c r="FL349" s="37"/>
      <c r="FM349" s="37"/>
      <c r="FN349" s="37"/>
      <c r="FO349" s="37"/>
      <c r="FP349" s="37"/>
      <c r="FQ349" s="37"/>
      <c r="FR349" s="37"/>
      <c r="FS349" s="37"/>
    </row>
    <row r="350" spans="1:175" s="7" customFormat="1" hidden="1">
      <c r="A350" s="24" t="s">
        <v>358</v>
      </c>
      <c r="B350" s="12" t="s">
        <v>239</v>
      </c>
      <c r="C350" s="12" t="s">
        <v>237</v>
      </c>
      <c r="D350" s="62" t="s">
        <v>587</v>
      </c>
      <c r="E350" s="13" t="s">
        <v>225</v>
      </c>
      <c r="F350" s="103">
        <f>SUM('3'!G554)</f>
        <v>0</v>
      </c>
      <c r="G350" s="103">
        <f>SUM('3'!H554)</f>
        <v>0</v>
      </c>
      <c r="H350" s="103"/>
      <c r="I350" s="216" t="e">
        <f t="shared" si="6"/>
        <v>#DIV/0!</v>
      </c>
      <c r="J350" s="210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  <c r="AR350" s="37"/>
      <c r="AS350" s="37"/>
      <c r="AT350" s="37"/>
      <c r="AU350" s="37"/>
      <c r="AV350" s="37"/>
      <c r="AW350" s="37"/>
      <c r="AX350" s="37"/>
      <c r="AY350" s="37"/>
      <c r="AZ350" s="37"/>
      <c r="BA350" s="37"/>
      <c r="BB350" s="37"/>
      <c r="BC350" s="37"/>
      <c r="BD350" s="37"/>
      <c r="BE350" s="37"/>
      <c r="BF350" s="37"/>
      <c r="BG350" s="37"/>
      <c r="BH350" s="37"/>
      <c r="BI350" s="37"/>
      <c r="BJ350" s="37"/>
      <c r="BK350" s="37"/>
      <c r="BL350" s="37"/>
      <c r="BM350" s="37"/>
      <c r="BN350" s="37"/>
      <c r="BO350" s="37"/>
      <c r="BP350" s="37"/>
      <c r="BQ350" s="37"/>
      <c r="BR350" s="37"/>
      <c r="BS350" s="37"/>
      <c r="BT350" s="37"/>
      <c r="BU350" s="37"/>
      <c r="BV350" s="37"/>
      <c r="BW350" s="37"/>
      <c r="BX350" s="37"/>
      <c r="BY350" s="37"/>
      <c r="BZ350" s="37"/>
      <c r="CA350" s="37"/>
      <c r="CB350" s="37"/>
      <c r="CC350" s="37"/>
      <c r="CD350" s="37"/>
      <c r="CE350" s="37"/>
      <c r="CF350" s="37"/>
      <c r="CG350" s="37"/>
      <c r="CH350" s="37"/>
      <c r="CI350" s="37"/>
      <c r="CJ350" s="37"/>
      <c r="CK350" s="37"/>
      <c r="CL350" s="37"/>
      <c r="CM350" s="37"/>
      <c r="CN350" s="37"/>
      <c r="CO350" s="37"/>
      <c r="CP350" s="37"/>
      <c r="CQ350" s="37"/>
      <c r="CR350" s="37"/>
      <c r="CS350" s="37"/>
      <c r="CT350" s="37"/>
      <c r="CU350" s="37"/>
      <c r="CV350" s="37"/>
      <c r="CW350" s="37"/>
      <c r="CX350" s="37"/>
      <c r="CY350" s="37"/>
      <c r="CZ350" s="37"/>
      <c r="DA350" s="37"/>
      <c r="DB350" s="37"/>
      <c r="DC350" s="37"/>
      <c r="DD350" s="37"/>
      <c r="DE350" s="37"/>
      <c r="DF350" s="37"/>
      <c r="DG350" s="37"/>
      <c r="DH350" s="37"/>
      <c r="DI350" s="37"/>
      <c r="DJ350" s="37"/>
      <c r="DK350" s="37"/>
      <c r="DL350" s="37"/>
      <c r="DM350" s="37"/>
      <c r="DN350" s="37"/>
      <c r="DO350" s="37"/>
      <c r="DP350" s="37"/>
      <c r="DQ350" s="37"/>
      <c r="DR350" s="37"/>
      <c r="DS350" s="37"/>
      <c r="DT350" s="37"/>
      <c r="DU350" s="37"/>
      <c r="DV350" s="37"/>
      <c r="DW350" s="37"/>
      <c r="DX350" s="37"/>
      <c r="DY350" s="37"/>
      <c r="DZ350" s="37"/>
      <c r="EA350" s="37"/>
      <c r="EB350" s="37"/>
      <c r="EC350" s="37"/>
      <c r="ED350" s="37"/>
      <c r="EE350" s="37"/>
      <c r="EF350" s="37"/>
      <c r="EG350" s="37"/>
      <c r="EH350" s="37"/>
      <c r="EI350" s="37"/>
      <c r="EJ350" s="37"/>
      <c r="EK350" s="37"/>
      <c r="EL350" s="37"/>
      <c r="EM350" s="37"/>
      <c r="EN350" s="37"/>
      <c r="EO350" s="37"/>
      <c r="EP350" s="37"/>
      <c r="EQ350" s="37"/>
      <c r="ER350" s="37"/>
      <c r="ES350" s="37"/>
      <c r="ET350" s="37"/>
      <c r="EU350" s="37"/>
      <c r="EV350" s="37"/>
      <c r="EW350" s="37"/>
      <c r="EX350" s="37"/>
      <c r="EY350" s="37"/>
      <c r="EZ350" s="37"/>
      <c r="FA350" s="37"/>
      <c r="FB350" s="37"/>
      <c r="FC350" s="37"/>
      <c r="FD350" s="37"/>
      <c r="FE350" s="37"/>
      <c r="FF350" s="37"/>
      <c r="FG350" s="37"/>
      <c r="FH350" s="37"/>
      <c r="FI350" s="37"/>
      <c r="FJ350" s="37"/>
      <c r="FK350" s="37"/>
      <c r="FL350" s="37"/>
      <c r="FM350" s="37"/>
      <c r="FN350" s="37"/>
      <c r="FO350" s="37"/>
      <c r="FP350" s="37"/>
      <c r="FQ350" s="37"/>
      <c r="FR350" s="37"/>
      <c r="FS350" s="37"/>
    </row>
    <row r="351" spans="1:175">
      <c r="A351" s="51" t="s">
        <v>421</v>
      </c>
      <c r="B351" s="14" t="s">
        <v>239</v>
      </c>
      <c r="C351" s="14" t="s">
        <v>237</v>
      </c>
      <c r="D351" s="15"/>
      <c r="E351" s="15"/>
      <c r="F351" s="186">
        <v>22031</v>
      </c>
      <c r="G351" s="186">
        <v>21374</v>
      </c>
      <c r="H351" s="186">
        <v>18430.099999999999</v>
      </c>
      <c r="I351" s="216">
        <f t="shared" si="6"/>
        <v>86.226724057265841</v>
      </c>
      <c r="J351" s="211"/>
    </row>
    <row r="352" spans="1:175" s="7" customFormat="1" ht="31.5" hidden="1">
      <c r="A352" s="25" t="s">
        <v>76</v>
      </c>
      <c r="B352" s="12" t="s">
        <v>239</v>
      </c>
      <c r="C352" s="12" t="s">
        <v>239</v>
      </c>
      <c r="D352" s="10" t="s">
        <v>485</v>
      </c>
      <c r="E352" s="10"/>
      <c r="F352" s="103">
        <f>SUM(F353)</f>
        <v>0</v>
      </c>
      <c r="G352" s="103">
        <f>SUM(G353)</f>
        <v>0</v>
      </c>
      <c r="H352" s="103"/>
      <c r="I352" s="216" t="e">
        <f t="shared" si="6"/>
        <v>#DIV/0!</v>
      </c>
      <c r="J352" s="210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  <c r="BH352" s="37"/>
      <c r="BI352" s="37"/>
      <c r="BJ352" s="37"/>
      <c r="BK352" s="37"/>
      <c r="BL352" s="37"/>
      <c r="BM352" s="37"/>
      <c r="BN352" s="37"/>
      <c r="BO352" s="37"/>
      <c r="BP352" s="37"/>
      <c r="BQ352" s="37"/>
      <c r="BR352" s="37"/>
      <c r="BS352" s="37"/>
      <c r="BT352" s="37"/>
      <c r="BU352" s="37"/>
      <c r="BV352" s="37"/>
      <c r="BW352" s="37"/>
      <c r="BX352" s="37"/>
      <c r="BY352" s="37"/>
      <c r="BZ352" s="37"/>
      <c r="CA352" s="37"/>
      <c r="CB352" s="37"/>
      <c r="CC352" s="37"/>
      <c r="CD352" s="37"/>
      <c r="CE352" s="37"/>
      <c r="CF352" s="37"/>
      <c r="CG352" s="37"/>
      <c r="CH352" s="37"/>
      <c r="CI352" s="37"/>
      <c r="CJ352" s="37"/>
      <c r="CK352" s="37"/>
      <c r="CL352" s="37"/>
      <c r="CM352" s="37"/>
      <c r="CN352" s="37"/>
      <c r="CO352" s="37"/>
      <c r="CP352" s="37"/>
      <c r="CQ352" s="37"/>
      <c r="CR352" s="37"/>
      <c r="CS352" s="37"/>
      <c r="CT352" s="37"/>
      <c r="CU352" s="37"/>
      <c r="CV352" s="37"/>
      <c r="CW352" s="37"/>
      <c r="CX352" s="37"/>
      <c r="CY352" s="37"/>
      <c r="CZ352" s="37"/>
      <c r="DA352" s="37"/>
      <c r="DB352" s="37"/>
      <c r="DC352" s="37"/>
      <c r="DD352" s="37"/>
      <c r="DE352" s="37"/>
      <c r="DF352" s="37"/>
      <c r="DG352" s="37"/>
      <c r="DH352" s="37"/>
      <c r="DI352" s="37"/>
      <c r="DJ352" s="37"/>
      <c r="DK352" s="37"/>
      <c r="DL352" s="37"/>
      <c r="DM352" s="37"/>
      <c r="DN352" s="37"/>
      <c r="DO352" s="37"/>
      <c r="DP352" s="37"/>
      <c r="DQ352" s="37"/>
      <c r="DR352" s="37"/>
      <c r="DS352" s="37"/>
      <c r="DT352" s="37"/>
      <c r="DU352" s="37"/>
      <c r="DV352" s="37"/>
      <c r="DW352" s="37"/>
      <c r="DX352" s="37"/>
      <c r="DY352" s="37"/>
      <c r="DZ352" s="37"/>
      <c r="EA352" s="37"/>
      <c r="EB352" s="37"/>
      <c r="EC352" s="37"/>
      <c r="ED352" s="37"/>
      <c r="EE352" s="37"/>
      <c r="EF352" s="37"/>
      <c r="EG352" s="37"/>
      <c r="EH352" s="37"/>
      <c r="EI352" s="37"/>
      <c r="EJ352" s="37"/>
      <c r="EK352" s="37"/>
      <c r="EL352" s="37"/>
      <c r="EM352" s="37"/>
      <c r="EN352" s="37"/>
      <c r="EO352" s="37"/>
      <c r="EP352" s="37"/>
      <c r="EQ352" s="37"/>
      <c r="ER352" s="37"/>
      <c r="ES352" s="37"/>
      <c r="ET352" s="37"/>
      <c r="EU352" s="37"/>
      <c r="EV352" s="37"/>
      <c r="EW352" s="37"/>
      <c r="EX352" s="37"/>
      <c r="EY352" s="37"/>
      <c r="EZ352" s="37"/>
      <c r="FA352" s="37"/>
      <c r="FB352" s="37"/>
      <c r="FC352" s="37"/>
      <c r="FD352" s="37"/>
      <c r="FE352" s="37"/>
      <c r="FF352" s="37"/>
      <c r="FG352" s="37"/>
      <c r="FH352" s="37"/>
      <c r="FI352" s="37"/>
      <c r="FJ352" s="37"/>
      <c r="FK352" s="37"/>
      <c r="FL352" s="37"/>
      <c r="FM352" s="37"/>
      <c r="FN352" s="37"/>
      <c r="FO352" s="37"/>
      <c r="FP352" s="37"/>
      <c r="FQ352" s="37"/>
      <c r="FR352" s="37"/>
      <c r="FS352" s="37"/>
    </row>
    <row r="353" spans="1:175" s="7" customFormat="1" hidden="1">
      <c r="A353" s="24" t="s">
        <v>251</v>
      </c>
      <c r="B353" s="12" t="s">
        <v>239</v>
      </c>
      <c r="C353" s="12" t="s">
        <v>239</v>
      </c>
      <c r="D353" s="10" t="s">
        <v>485</v>
      </c>
      <c r="E353" s="10" t="s">
        <v>228</v>
      </c>
      <c r="F353" s="103"/>
      <c r="G353" s="103"/>
      <c r="H353" s="103"/>
      <c r="I353" s="216" t="e">
        <f t="shared" si="6"/>
        <v>#DIV/0!</v>
      </c>
      <c r="J353" s="210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  <c r="BH353" s="37"/>
      <c r="BI353" s="37"/>
      <c r="BJ353" s="37"/>
      <c r="BK353" s="37"/>
      <c r="BL353" s="37"/>
      <c r="BM353" s="37"/>
      <c r="BN353" s="37"/>
      <c r="BO353" s="37"/>
      <c r="BP353" s="37"/>
      <c r="BQ353" s="37"/>
      <c r="BR353" s="37"/>
      <c r="BS353" s="37"/>
      <c r="BT353" s="37"/>
      <c r="BU353" s="37"/>
      <c r="BV353" s="37"/>
      <c r="BW353" s="37"/>
      <c r="BX353" s="37"/>
      <c r="BY353" s="37"/>
      <c r="BZ353" s="37"/>
      <c r="CA353" s="37"/>
      <c r="CB353" s="37"/>
      <c r="CC353" s="37"/>
      <c r="CD353" s="37"/>
      <c r="CE353" s="37"/>
      <c r="CF353" s="37"/>
      <c r="CG353" s="37"/>
      <c r="CH353" s="37"/>
      <c r="CI353" s="37"/>
      <c r="CJ353" s="37"/>
      <c r="CK353" s="37"/>
      <c r="CL353" s="37"/>
      <c r="CM353" s="37"/>
      <c r="CN353" s="37"/>
      <c r="CO353" s="37"/>
      <c r="CP353" s="37"/>
      <c r="CQ353" s="37"/>
      <c r="CR353" s="37"/>
      <c r="CS353" s="37"/>
      <c r="CT353" s="37"/>
      <c r="CU353" s="37"/>
      <c r="CV353" s="37"/>
      <c r="CW353" s="37"/>
      <c r="CX353" s="37"/>
      <c r="CY353" s="37"/>
      <c r="CZ353" s="37"/>
      <c r="DA353" s="37"/>
      <c r="DB353" s="37"/>
      <c r="DC353" s="37"/>
      <c r="DD353" s="37"/>
      <c r="DE353" s="37"/>
      <c r="DF353" s="37"/>
      <c r="DG353" s="37"/>
      <c r="DH353" s="37"/>
      <c r="DI353" s="37"/>
      <c r="DJ353" s="37"/>
      <c r="DK353" s="37"/>
      <c r="DL353" s="37"/>
      <c r="DM353" s="37"/>
      <c r="DN353" s="37"/>
      <c r="DO353" s="37"/>
      <c r="DP353" s="37"/>
      <c r="DQ353" s="37"/>
      <c r="DR353" s="37"/>
      <c r="DS353" s="37"/>
      <c r="DT353" s="37"/>
      <c r="DU353" s="37"/>
      <c r="DV353" s="37"/>
      <c r="DW353" s="37"/>
      <c r="DX353" s="37"/>
      <c r="DY353" s="37"/>
      <c r="DZ353" s="37"/>
      <c r="EA353" s="37"/>
      <c r="EB353" s="37"/>
      <c r="EC353" s="37"/>
      <c r="ED353" s="37"/>
      <c r="EE353" s="37"/>
      <c r="EF353" s="37"/>
      <c r="EG353" s="37"/>
      <c r="EH353" s="37"/>
      <c r="EI353" s="37"/>
      <c r="EJ353" s="37"/>
      <c r="EK353" s="37"/>
      <c r="EL353" s="37"/>
      <c r="EM353" s="37"/>
      <c r="EN353" s="37"/>
      <c r="EO353" s="37"/>
      <c r="EP353" s="37"/>
      <c r="EQ353" s="37"/>
      <c r="ER353" s="37"/>
      <c r="ES353" s="37"/>
      <c r="ET353" s="37"/>
      <c r="EU353" s="37"/>
      <c r="EV353" s="37"/>
      <c r="EW353" s="37"/>
      <c r="EX353" s="37"/>
      <c r="EY353" s="37"/>
      <c r="EZ353" s="37"/>
      <c r="FA353" s="37"/>
      <c r="FB353" s="37"/>
      <c r="FC353" s="37"/>
      <c r="FD353" s="37"/>
      <c r="FE353" s="37"/>
      <c r="FF353" s="37"/>
      <c r="FG353" s="37"/>
      <c r="FH353" s="37"/>
      <c r="FI353" s="37"/>
      <c r="FJ353" s="37"/>
      <c r="FK353" s="37"/>
      <c r="FL353" s="37"/>
      <c r="FM353" s="37"/>
      <c r="FN353" s="37"/>
      <c r="FO353" s="37"/>
      <c r="FP353" s="37"/>
      <c r="FQ353" s="37"/>
      <c r="FR353" s="37"/>
      <c r="FS353" s="37"/>
    </row>
    <row r="354" spans="1:175" s="7" customFormat="1" ht="173.25" hidden="1">
      <c r="A354" s="24" t="s">
        <v>633</v>
      </c>
      <c r="B354" s="12" t="s">
        <v>239</v>
      </c>
      <c r="C354" s="12" t="s">
        <v>239</v>
      </c>
      <c r="D354" s="13" t="s">
        <v>214</v>
      </c>
      <c r="E354" s="13"/>
      <c r="F354" s="103">
        <f>SUM(F355+F356)</f>
        <v>769.68200000000002</v>
      </c>
      <c r="G354" s="103">
        <f>SUM(G355+G356)</f>
        <v>690.57906000000003</v>
      </c>
      <c r="H354" s="103"/>
      <c r="I354" s="216">
        <f t="shared" si="6"/>
        <v>0</v>
      </c>
      <c r="J354" s="210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  <c r="AR354" s="37"/>
      <c r="AS354" s="37"/>
      <c r="AT354" s="37"/>
      <c r="AU354" s="37"/>
      <c r="AV354" s="37"/>
      <c r="AW354" s="37"/>
      <c r="AX354" s="37"/>
      <c r="AY354" s="37"/>
      <c r="AZ354" s="37"/>
      <c r="BA354" s="37"/>
      <c r="BB354" s="37"/>
      <c r="BC354" s="37"/>
      <c r="BD354" s="37"/>
      <c r="BE354" s="37"/>
      <c r="BF354" s="37"/>
      <c r="BG354" s="37"/>
      <c r="BH354" s="37"/>
      <c r="BI354" s="37"/>
      <c r="BJ354" s="37"/>
      <c r="BK354" s="37"/>
      <c r="BL354" s="37"/>
      <c r="BM354" s="37"/>
      <c r="BN354" s="37"/>
      <c r="BO354" s="37"/>
      <c r="BP354" s="37"/>
      <c r="BQ354" s="37"/>
      <c r="BR354" s="37"/>
      <c r="BS354" s="37"/>
      <c r="BT354" s="37"/>
      <c r="BU354" s="37"/>
      <c r="BV354" s="37"/>
      <c r="BW354" s="37"/>
      <c r="BX354" s="37"/>
      <c r="BY354" s="37"/>
      <c r="BZ354" s="37"/>
      <c r="CA354" s="37"/>
      <c r="CB354" s="37"/>
      <c r="CC354" s="37"/>
      <c r="CD354" s="37"/>
      <c r="CE354" s="37"/>
      <c r="CF354" s="37"/>
      <c r="CG354" s="37"/>
      <c r="CH354" s="37"/>
      <c r="CI354" s="37"/>
      <c r="CJ354" s="37"/>
      <c r="CK354" s="37"/>
      <c r="CL354" s="37"/>
      <c r="CM354" s="37"/>
      <c r="CN354" s="37"/>
      <c r="CO354" s="37"/>
      <c r="CP354" s="37"/>
      <c r="CQ354" s="37"/>
      <c r="CR354" s="37"/>
      <c r="CS354" s="37"/>
      <c r="CT354" s="37"/>
      <c r="CU354" s="37"/>
      <c r="CV354" s="37"/>
      <c r="CW354" s="37"/>
      <c r="CX354" s="37"/>
      <c r="CY354" s="37"/>
      <c r="CZ354" s="37"/>
      <c r="DA354" s="37"/>
      <c r="DB354" s="37"/>
      <c r="DC354" s="37"/>
      <c r="DD354" s="37"/>
      <c r="DE354" s="37"/>
      <c r="DF354" s="37"/>
      <c r="DG354" s="37"/>
      <c r="DH354" s="37"/>
      <c r="DI354" s="37"/>
      <c r="DJ354" s="37"/>
      <c r="DK354" s="37"/>
      <c r="DL354" s="37"/>
      <c r="DM354" s="37"/>
      <c r="DN354" s="37"/>
      <c r="DO354" s="37"/>
      <c r="DP354" s="37"/>
      <c r="DQ354" s="37"/>
      <c r="DR354" s="37"/>
      <c r="DS354" s="37"/>
      <c r="DT354" s="37"/>
      <c r="DU354" s="37"/>
      <c r="DV354" s="37"/>
      <c r="DW354" s="37"/>
      <c r="DX354" s="37"/>
      <c r="DY354" s="37"/>
      <c r="DZ354" s="37"/>
      <c r="EA354" s="37"/>
      <c r="EB354" s="37"/>
      <c r="EC354" s="37"/>
      <c r="ED354" s="37"/>
      <c r="EE354" s="37"/>
      <c r="EF354" s="37"/>
      <c r="EG354" s="37"/>
      <c r="EH354" s="37"/>
      <c r="EI354" s="37"/>
      <c r="EJ354" s="37"/>
      <c r="EK354" s="37"/>
      <c r="EL354" s="37"/>
      <c r="EM354" s="37"/>
      <c r="EN354" s="37"/>
      <c r="EO354" s="37"/>
      <c r="EP354" s="37"/>
      <c r="EQ354" s="37"/>
      <c r="ER354" s="37"/>
      <c r="ES354" s="37"/>
      <c r="ET354" s="37"/>
      <c r="EU354" s="37"/>
      <c r="EV354" s="37"/>
      <c r="EW354" s="37"/>
      <c r="EX354" s="37"/>
      <c r="EY354" s="37"/>
      <c r="EZ354" s="37"/>
      <c r="FA354" s="37"/>
      <c r="FB354" s="37"/>
      <c r="FC354" s="37"/>
      <c r="FD354" s="37"/>
      <c r="FE354" s="37"/>
      <c r="FF354" s="37"/>
      <c r="FG354" s="37"/>
      <c r="FH354" s="37"/>
      <c r="FI354" s="37"/>
      <c r="FJ354" s="37"/>
      <c r="FK354" s="37"/>
      <c r="FL354" s="37"/>
      <c r="FM354" s="37"/>
      <c r="FN354" s="37"/>
      <c r="FO354" s="37"/>
      <c r="FP354" s="37"/>
      <c r="FQ354" s="37"/>
      <c r="FR354" s="37"/>
      <c r="FS354" s="37"/>
    </row>
    <row r="355" spans="1:175" s="7" customFormat="1" ht="31.5" hidden="1">
      <c r="A355" s="23" t="s">
        <v>494</v>
      </c>
      <c r="B355" s="12" t="s">
        <v>239</v>
      </c>
      <c r="C355" s="12" t="s">
        <v>239</v>
      </c>
      <c r="D355" s="13" t="s">
        <v>214</v>
      </c>
      <c r="E355" s="13" t="s">
        <v>491</v>
      </c>
      <c r="F355" s="103">
        <f>SUM('3'!G282)</f>
        <v>769.44910000000004</v>
      </c>
      <c r="G355" s="103">
        <f>SUM('3'!H282)</f>
        <v>690.34616000000005</v>
      </c>
      <c r="H355" s="103"/>
      <c r="I355" s="216">
        <f t="shared" si="6"/>
        <v>0</v>
      </c>
      <c r="J355" s="210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  <c r="AR355" s="37"/>
      <c r="AS355" s="37"/>
      <c r="AT355" s="37"/>
      <c r="AU355" s="37"/>
      <c r="AV355" s="37"/>
      <c r="AW355" s="37"/>
      <c r="AX355" s="37"/>
      <c r="AY355" s="37"/>
      <c r="AZ355" s="37"/>
      <c r="BA355" s="37"/>
      <c r="BB355" s="37"/>
      <c r="BC355" s="37"/>
      <c r="BD355" s="37"/>
      <c r="BE355" s="37"/>
      <c r="BF355" s="37"/>
      <c r="BG355" s="37"/>
      <c r="BH355" s="37"/>
      <c r="BI355" s="37"/>
      <c r="BJ355" s="37"/>
      <c r="BK355" s="37"/>
      <c r="BL355" s="37"/>
      <c r="BM355" s="37"/>
      <c r="BN355" s="37"/>
      <c r="BO355" s="37"/>
      <c r="BP355" s="37"/>
      <c r="BQ355" s="37"/>
      <c r="BR355" s="37"/>
      <c r="BS355" s="37"/>
      <c r="BT355" s="37"/>
      <c r="BU355" s="37"/>
      <c r="BV355" s="37"/>
      <c r="BW355" s="37"/>
      <c r="BX355" s="37"/>
      <c r="BY355" s="37"/>
      <c r="BZ355" s="37"/>
      <c r="CA355" s="37"/>
      <c r="CB355" s="37"/>
      <c r="CC355" s="37"/>
      <c r="CD355" s="37"/>
      <c r="CE355" s="37"/>
      <c r="CF355" s="37"/>
      <c r="CG355" s="37"/>
      <c r="CH355" s="37"/>
      <c r="CI355" s="37"/>
      <c r="CJ355" s="37"/>
      <c r="CK355" s="37"/>
      <c r="CL355" s="37"/>
      <c r="CM355" s="37"/>
      <c r="CN355" s="37"/>
      <c r="CO355" s="37"/>
      <c r="CP355" s="37"/>
      <c r="CQ355" s="37"/>
      <c r="CR355" s="37"/>
      <c r="CS355" s="37"/>
      <c r="CT355" s="37"/>
      <c r="CU355" s="37"/>
      <c r="CV355" s="37"/>
      <c r="CW355" s="37"/>
      <c r="CX355" s="37"/>
      <c r="CY355" s="37"/>
      <c r="CZ355" s="37"/>
      <c r="DA355" s="37"/>
      <c r="DB355" s="37"/>
      <c r="DC355" s="37"/>
      <c r="DD355" s="37"/>
      <c r="DE355" s="37"/>
      <c r="DF355" s="37"/>
      <c r="DG355" s="37"/>
      <c r="DH355" s="37"/>
      <c r="DI355" s="37"/>
      <c r="DJ355" s="37"/>
      <c r="DK355" s="37"/>
      <c r="DL355" s="37"/>
      <c r="DM355" s="37"/>
      <c r="DN355" s="37"/>
      <c r="DO355" s="37"/>
      <c r="DP355" s="37"/>
      <c r="DQ355" s="37"/>
      <c r="DR355" s="37"/>
      <c r="DS355" s="37"/>
      <c r="DT355" s="37"/>
      <c r="DU355" s="37"/>
      <c r="DV355" s="37"/>
      <c r="DW355" s="37"/>
      <c r="DX355" s="37"/>
      <c r="DY355" s="37"/>
      <c r="DZ355" s="37"/>
      <c r="EA355" s="37"/>
      <c r="EB355" s="37"/>
      <c r="EC355" s="37"/>
      <c r="ED355" s="37"/>
      <c r="EE355" s="37"/>
      <c r="EF355" s="37"/>
      <c r="EG355" s="37"/>
      <c r="EH355" s="37"/>
      <c r="EI355" s="37"/>
      <c r="EJ355" s="37"/>
      <c r="EK355" s="37"/>
      <c r="EL355" s="37"/>
      <c r="EM355" s="37"/>
      <c r="EN355" s="37"/>
      <c r="EO355" s="37"/>
      <c r="EP355" s="37"/>
      <c r="EQ355" s="37"/>
      <c r="ER355" s="37"/>
      <c r="ES355" s="37"/>
      <c r="ET355" s="37"/>
      <c r="EU355" s="37"/>
      <c r="EV355" s="37"/>
      <c r="EW355" s="37"/>
      <c r="EX355" s="37"/>
      <c r="EY355" s="37"/>
      <c r="EZ355" s="37"/>
      <c r="FA355" s="37"/>
      <c r="FB355" s="37"/>
      <c r="FC355" s="37"/>
      <c r="FD355" s="37"/>
      <c r="FE355" s="37"/>
      <c r="FF355" s="37"/>
      <c r="FG355" s="37"/>
      <c r="FH355" s="37"/>
      <c r="FI355" s="37"/>
      <c r="FJ355" s="37"/>
      <c r="FK355" s="37"/>
      <c r="FL355" s="37"/>
      <c r="FM355" s="37"/>
      <c r="FN355" s="37"/>
      <c r="FO355" s="37"/>
      <c r="FP355" s="37"/>
      <c r="FQ355" s="37"/>
      <c r="FR355" s="37"/>
      <c r="FS355" s="37"/>
    </row>
    <row r="356" spans="1:175" s="7" customFormat="1" hidden="1">
      <c r="A356" s="23" t="s">
        <v>492</v>
      </c>
      <c r="B356" s="12" t="s">
        <v>239</v>
      </c>
      <c r="C356" s="12" t="s">
        <v>239</v>
      </c>
      <c r="D356" s="13" t="s">
        <v>214</v>
      </c>
      <c r="E356" s="13" t="s">
        <v>384</v>
      </c>
      <c r="F356" s="103">
        <f>SUM('3'!G283)</f>
        <v>0.2329</v>
      </c>
      <c r="G356" s="103">
        <f>SUM('3'!H283)</f>
        <v>0.2329</v>
      </c>
      <c r="H356" s="103"/>
      <c r="I356" s="216">
        <f t="shared" si="6"/>
        <v>0</v>
      </c>
      <c r="J356" s="210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  <c r="BH356" s="37"/>
      <c r="BI356" s="37"/>
      <c r="BJ356" s="37"/>
      <c r="BK356" s="37"/>
      <c r="BL356" s="37"/>
      <c r="BM356" s="37"/>
      <c r="BN356" s="37"/>
      <c r="BO356" s="37"/>
      <c r="BP356" s="37"/>
      <c r="BQ356" s="37"/>
      <c r="BR356" s="37"/>
      <c r="BS356" s="37"/>
      <c r="BT356" s="37"/>
      <c r="BU356" s="37"/>
      <c r="BV356" s="37"/>
      <c r="BW356" s="37"/>
      <c r="BX356" s="37"/>
      <c r="BY356" s="37"/>
      <c r="BZ356" s="37"/>
      <c r="CA356" s="37"/>
      <c r="CB356" s="37"/>
      <c r="CC356" s="37"/>
      <c r="CD356" s="37"/>
      <c r="CE356" s="37"/>
      <c r="CF356" s="37"/>
      <c r="CG356" s="37"/>
      <c r="CH356" s="37"/>
      <c r="CI356" s="37"/>
      <c r="CJ356" s="37"/>
      <c r="CK356" s="37"/>
      <c r="CL356" s="37"/>
      <c r="CM356" s="37"/>
      <c r="CN356" s="37"/>
      <c r="CO356" s="37"/>
      <c r="CP356" s="37"/>
      <c r="CQ356" s="37"/>
      <c r="CR356" s="37"/>
      <c r="CS356" s="37"/>
      <c r="CT356" s="37"/>
      <c r="CU356" s="37"/>
      <c r="CV356" s="37"/>
      <c r="CW356" s="37"/>
      <c r="CX356" s="37"/>
      <c r="CY356" s="37"/>
      <c r="CZ356" s="37"/>
      <c r="DA356" s="37"/>
      <c r="DB356" s="37"/>
      <c r="DC356" s="37"/>
      <c r="DD356" s="37"/>
      <c r="DE356" s="37"/>
      <c r="DF356" s="37"/>
      <c r="DG356" s="37"/>
      <c r="DH356" s="37"/>
      <c r="DI356" s="37"/>
      <c r="DJ356" s="37"/>
      <c r="DK356" s="37"/>
      <c r="DL356" s="37"/>
      <c r="DM356" s="37"/>
      <c r="DN356" s="37"/>
      <c r="DO356" s="37"/>
      <c r="DP356" s="37"/>
      <c r="DQ356" s="37"/>
      <c r="DR356" s="37"/>
      <c r="DS356" s="37"/>
      <c r="DT356" s="37"/>
      <c r="DU356" s="37"/>
      <c r="DV356" s="37"/>
      <c r="DW356" s="37"/>
      <c r="DX356" s="37"/>
      <c r="DY356" s="37"/>
      <c r="DZ356" s="37"/>
      <c r="EA356" s="37"/>
      <c r="EB356" s="37"/>
      <c r="EC356" s="37"/>
      <c r="ED356" s="37"/>
      <c r="EE356" s="37"/>
      <c r="EF356" s="37"/>
      <c r="EG356" s="37"/>
      <c r="EH356" s="37"/>
      <c r="EI356" s="37"/>
      <c r="EJ356" s="37"/>
      <c r="EK356" s="37"/>
      <c r="EL356" s="37"/>
      <c r="EM356" s="37"/>
      <c r="EN356" s="37"/>
      <c r="EO356" s="37"/>
      <c r="EP356" s="37"/>
      <c r="EQ356" s="37"/>
      <c r="ER356" s="37"/>
      <c r="ES356" s="37"/>
      <c r="ET356" s="37"/>
      <c r="EU356" s="37"/>
      <c r="EV356" s="37"/>
      <c r="EW356" s="37"/>
      <c r="EX356" s="37"/>
      <c r="EY356" s="37"/>
      <c r="EZ356" s="37"/>
      <c r="FA356" s="37"/>
      <c r="FB356" s="37"/>
      <c r="FC356" s="37"/>
      <c r="FD356" s="37"/>
      <c r="FE356" s="37"/>
      <c r="FF356" s="37"/>
      <c r="FG356" s="37"/>
      <c r="FH356" s="37"/>
      <c r="FI356" s="37"/>
      <c r="FJ356" s="37"/>
      <c r="FK356" s="37"/>
      <c r="FL356" s="37"/>
      <c r="FM356" s="37"/>
      <c r="FN356" s="37"/>
      <c r="FO356" s="37"/>
      <c r="FP356" s="37"/>
      <c r="FQ356" s="37"/>
      <c r="FR356" s="37"/>
      <c r="FS356" s="37"/>
    </row>
    <row r="357" spans="1:175" s="7" customFormat="1" ht="189" hidden="1">
      <c r="A357" s="23" t="s">
        <v>645</v>
      </c>
      <c r="B357" s="12" t="s">
        <v>239</v>
      </c>
      <c r="C357" s="12" t="s">
        <v>239</v>
      </c>
      <c r="D357" s="42" t="s">
        <v>133</v>
      </c>
      <c r="E357" s="13"/>
      <c r="F357" s="103">
        <f>SUM(F358)</f>
        <v>0</v>
      </c>
      <c r="G357" s="103">
        <f>SUM(G358)</f>
        <v>0</v>
      </c>
      <c r="H357" s="103"/>
      <c r="I357" s="216" t="e">
        <f t="shared" si="6"/>
        <v>#DIV/0!</v>
      </c>
      <c r="J357" s="210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  <c r="BH357" s="37"/>
      <c r="BI357" s="37"/>
      <c r="BJ357" s="37"/>
      <c r="BK357" s="37"/>
      <c r="BL357" s="37"/>
      <c r="BM357" s="37"/>
      <c r="BN357" s="37"/>
      <c r="BO357" s="37"/>
      <c r="BP357" s="37"/>
      <c r="BQ357" s="37"/>
      <c r="BR357" s="37"/>
      <c r="BS357" s="37"/>
      <c r="BT357" s="37"/>
      <c r="BU357" s="37"/>
      <c r="BV357" s="37"/>
      <c r="BW357" s="37"/>
      <c r="BX357" s="37"/>
      <c r="BY357" s="37"/>
      <c r="BZ357" s="37"/>
      <c r="CA357" s="37"/>
      <c r="CB357" s="37"/>
      <c r="CC357" s="37"/>
      <c r="CD357" s="37"/>
      <c r="CE357" s="37"/>
      <c r="CF357" s="37"/>
      <c r="CG357" s="37"/>
      <c r="CH357" s="37"/>
      <c r="CI357" s="37"/>
      <c r="CJ357" s="37"/>
      <c r="CK357" s="37"/>
      <c r="CL357" s="37"/>
      <c r="CM357" s="37"/>
      <c r="CN357" s="37"/>
      <c r="CO357" s="37"/>
      <c r="CP357" s="37"/>
      <c r="CQ357" s="37"/>
      <c r="CR357" s="37"/>
      <c r="CS357" s="37"/>
      <c r="CT357" s="37"/>
      <c r="CU357" s="37"/>
      <c r="CV357" s="37"/>
      <c r="CW357" s="37"/>
      <c r="CX357" s="37"/>
      <c r="CY357" s="37"/>
      <c r="CZ357" s="37"/>
      <c r="DA357" s="37"/>
      <c r="DB357" s="37"/>
      <c r="DC357" s="37"/>
      <c r="DD357" s="37"/>
      <c r="DE357" s="37"/>
      <c r="DF357" s="37"/>
      <c r="DG357" s="37"/>
      <c r="DH357" s="37"/>
      <c r="DI357" s="37"/>
      <c r="DJ357" s="37"/>
      <c r="DK357" s="37"/>
      <c r="DL357" s="37"/>
      <c r="DM357" s="37"/>
      <c r="DN357" s="37"/>
      <c r="DO357" s="37"/>
      <c r="DP357" s="37"/>
      <c r="DQ357" s="37"/>
      <c r="DR357" s="37"/>
      <c r="DS357" s="37"/>
      <c r="DT357" s="37"/>
      <c r="DU357" s="37"/>
      <c r="DV357" s="37"/>
      <c r="DW357" s="37"/>
      <c r="DX357" s="37"/>
      <c r="DY357" s="37"/>
      <c r="DZ357" s="37"/>
      <c r="EA357" s="37"/>
      <c r="EB357" s="37"/>
      <c r="EC357" s="37"/>
      <c r="ED357" s="37"/>
      <c r="EE357" s="37"/>
      <c r="EF357" s="37"/>
      <c r="EG357" s="37"/>
      <c r="EH357" s="37"/>
      <c r="EI357" s="37"/>
      <c r="EJ357" s="37"/>
      <c r="EK357" s="37"/>
      <c r="EL357" s="37"/>
      <c r="EM357" s="37"/>
      <c r="EN357" s="37"/>
      <c r="EO357" s="37"/>
      <c r="EP357" s="37"/>
      <c r="EQ357" s="37"/>
      <c r="ER357" s="37"/>
      <c r="ES357" s="37"/>
      <c r="ET357" s="37"/>
      <c r="EU357" s="37"/>
      <c r="EV357" s="37"/>
      <c r="EW357" s="37"/>
      <c r="EX357" s="37"/>
      <c r="EY357" s="37"/>
      <c r="EZ357" s="37"/>
      <c r="FA357" s="37"/>
      <c r="FB357" s="37"/>
      <c r="FC357" s="37"/>
      <c r="FD357" s="37"/>
      <c r="FE357" s="37"/>
      <c r="FF357" s="37"/>
      <c r="FG357" s="37"/>
      <c r="FH357" s="37"/>
      <c r="FI357" s="37"/>
      <c r="FJ357" s="37"/>
      <c r="FK357" s="37"/>
      <c r="FL357" s="37"/>
      <c r="FM357" s="37"/>
      <c r="FN357" s="37"/>
      <c r="FO357" s="37"/>
      <c r="FP357" s="37"/>
      <c r="FQ357" s="37"/>
      <c r="FR357" s="37"/>
      <c r="FS357" s="37"/>
    </row>
    <row r="358" spans="1:175" s="7" customFormat="1" ht="31.5" hidden="1">
      <c r="A358" s="23" t="s">
        <v>494</v>
      </c>
      <c r="B358" s="12" t="s">
        <v>239</v>
      </c>
      <c r="C358" s="12" t="s">
        <v>239</v>
      </c>
      <c r="D358" s="42" t="s">
        <v>133</v>
      </c>
      <c r="E358" s="13" t="s">
        <v>491</v>
      </c>
      <c r="F358" s="103"/>
      <c r="G358" s="103"/>
      <c r="H358" s="103"/>
      <c r="I358" s="216" t="e">
        <f t="shared" si="6"/>
        <v>#DIV/0!</v>
      </c>
      <c r="J358" s="210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  <c r="BH358" s="37"/>
      <c r="BI358" s="37"/>
      <c r="BJ358" s="37"/>
      <c r="BK358" s="37"/>
      <c r="BL358" s="37"/>
      <c r="BM358" s="37"/>
      <c r="BN358" s="37"/>
      <c r="BO358" s="37"/>
      <c r="BP358" s="37"/>
      <c r="BQ358" s="37"/>
      <c r="BR358" s="37"/>
      <c r="BS358" s="37"/>
      <c r="BT358" s="37"/>
      <c r="BU358" s="37"/>
      <c r="BV358" s="37"/>
      <c r="BW358" s="37"/>
      <c r="BX358" s="37"/>
      <c r="BY358" s="37"/>
      <c r="BZ358" s="37"/>
      <c r="CA358" s="37"/>
      <c r="CB358" s="37"/>
      <c r="CC358" s="37"/>
      <c r="CD358" s="37"/>
      <c r="CE358" s="37"/>
      <c r="CF358" s="37"/>
      <c r="CG358" s="37"/>
      <c r="CH358" s="37"/>
      <c r="CI358" s="37"/>
      <c r="CJ358" s="37"/>
      <c r="CK358" s="37"/>
      <c r="CL358" s="37"/>
      <c r="CM358" s="37"/>
      <c r="CN358" s="37"/>
      <c r="CO358" s="37"/>
      <c r="CP358" s="37"/>
      <c r="CQ358" s="37"/>
      <c r="CR358" s="37"/>
      <c r="CS358" s="37"/>
      <c r="CT358" s="37"/>
      <c r="CU358" s="37"/>
      <c r="CV358" s="37"/>
      <c r="CW358" s="37"/>
      <c r="CX358" s="37"/>
      <c r="CY358" s="37"/>
      <c r="CZ358" s="37"/>
      <c r="DA358" s="37"/>
      <c r="DB358" s="37"/>
      <c r="DC358" s="37"/>
      <c r="DD358" s="37"/>
      <c r="DE358" s="37"/>
      <c r="DF358" s="37"/>
      <c r="DG358" s="37"/>
      <c r="DH358" s="37"/>
      <c r="DI358" s="37"/>
      <c r="DJ358" s="37"/>
      <c r="DK358" s="37"/>
      <c r="DL358" s="37"/>
      <c r="DM358" s="37"/>
      <c r="DN358" s="37"/>
      <c r="DO358" s="37"/>
      <c r="DP358" s="37"/>
      <c r="DQ358" s="37"/>
      <c r="DR358" s="37"/>
      <c r="DS358" s="37"/>
      <c r="DT358" s="37"/>
      <c r="DU358" s="37"/>
      <c r="DV358" s="37"/>
      <c r="DW358" s="37"/>
      <c r="DX358" s="37"/>
      <c r="DY358" s="37"/>
      <c r="DZ358" s="37"/>
      <c r="EA358" s="37"/>
      <c r="EB358" s="37"/>
      <c r="EC358" s="37"/>
      <c r="ED358" s="37"/>
      <c r="EE358" s="37"/>
      <c r="EF358" s="37"/>
      <c r="EG358" s="37"/>
      <c r="EH358" s="37"/>
      <c r="EI358" s="37"/>
      <c r="EJ358" s="37"/>
      <c r="EK358" s="37"/>
      <c r="EL358" s="37"/>
      <c r="EM358" s="37"/>
      <c r="EN358" s="37"/>
      <c r="EO358" s="37"/>
      <c r="EP358" s="37"/>
      <c r="EQ358" s="37"/>
      <c r="ER358" s="37"/>
      <c r="ES358" s="37"/>
      <c r="ET358" s="37"/>
      <c r="EU358" s="37"/>
      <c r="EV358" s="37"/>
      <c r="EW358" s="37"/>
      <c r="EX358" s="37"/>
      <c r="EY358" s="37"/>
      <c r="EZ358" s="37"/>
      <c r="FA358" s="37"/>
      <c r="FB358" s="37"/>
      <c r="FC358" s="37"/>
      <c r="FD358" s="37"/>
      <c r="FE358" s="37"/>
      <c r="FF358" s="37"/>
      <c r="FG358" s="37"/>
      <c r="FH358" s="37"/>
      <c r="FI358" s="37"/>
      <c r="FJ358" s="37"/>
      <c r="FK358" s="37"/>
      <c r="FL358" s="37"/>
      <c r="FM358" s="37"/>
      <c r="FN358" s="37"/>
      <c r="FO358" s="37"/>
      <c r="FP358" s="37"/>
      <c r="FQ358" s="37"/>
      <c r="FR358" s="37"/>
      <c r="FS358" s="37"/>
    </row>
    <row r="359" spans="1:175" s="7" customFormat="1" ht="31.5">
      <c r="A359" s="51" t="s">
        <v>255</v>
      </c>
      <c r="B359" s="14" t="s">
        <v>239</v>
      </c>
      <c r="C359" s="14" t="s">
        <v>239</v>
      </c>
      <c r="D359" s="42"/>
      <c r="E359" s="13"/>
      <c r="F359" s="103">
        <v>298</v>
      </c>
      <c r="G359" s="103">
        <v>150</v>
      </c>
      <c r="H359" s="186">
        <v>303</v>
      </c>
      <c r="I359" s="216">
        <f t="shared" si="6"/>
        <v>202</v>
      </c>
      <c r="J359" s="210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  <c r="AR359" s="37"/>
      <c r="AS359" s="37"/>
      <c r="AT359" s="37"/>
      <c r="AU359" s="37"/>
      <c r="AV359" s="37"/>
      <c r="AW359" s="37"/>
      <c r="AX359" s="37"/>
      <c r="AY359" s="37"/>
      <c r="AZ359" s="37"/>
      <c r="BA359" s="37"/>
      <c r="BB359" s="37"/>
      <c r="BC359" s="37"/>
      <c r="BD359" s="37"/>
      <c r="BE359" s="37"/>
      <c r="BF359" s="37"/>
      <c r="BG359" s="37"/>
      <c r="BH359" s="37"/>
      <c r="BI359" s="37"/>
      <c r="BJ359" s="37"/>
      <c r="BK359" s="37"/>
      <c r="BL359" s="37"/>
      <c r="BM359" s="37"/>
      <c r="BN359" s="37"/>
      <c r="BO359" s="37"/>
      <c r="BP359" s="37"/>
      <c r="BQ359" s="37"/>
      <c r="BR359" s="37"/>
      <c r="BS359" s="37"/>
      <c r="BT359" s="37"/>
      <c r="BU359" s="37"/>
      <c r="BV359" s="37"/>
      <c r="BW359" s="37"/>
      <c r="BX359" s="37"/>
      <c r="BY359" s="37"/>
      <c r="BZ359" s="37"/>
      <c r="CA359" s="37"/>
      <c r="CB359" s="37"/>
      <c r="CC359" s="37"/>
      <c r="CD359" s="37"/>
      <c r="CE359" s="37"/>
      <c r="CF359" s="37"/>
      <c r="CG359" s="37"/>
      <c r="CH359" s="37"/>
      <c r="CI359" s="37"/>
      <c r="CJ359" s="37"/>
      <c r="CK359" s="37"/>
      <c r="CL359" s="37"/>
      <c r="CM359" s="37"/>
      <c r="CN359" s="37"/>
      <c r="CO359" s="37"/>
      <c r="CP359" s="37"/>
      <c r="CQ359" s="37"/>
      <c r="CR359" s="37"/>
      <c r="CS359" s="37"/>
      <c r="CT359" s="37"/>
      <c r="CU359" s="37"/>
      <c r="CV359" s="37"/>
      <c r="CW359" s="37"/>
      <c r="CX359" s="37"/>
      <c r="CY359" s="37"/>
      <c r="CZ359" s="37"/>
      <c r="DA359" s="37"/>
      <c r="DB359" s="37"/>
      <c r="DC359" s="37"/>
      <c r="DD359" s="37"/>
      <c r="DE359" s="37"/>
      <c r="DF359" s="37"/>
      <c r="DG359" s="37"/>
      <c r="DH359" s="37"/>
      <c r="DI359" s="37"/>
      <c r="DJ359" s="37"/>
      <c r="DK359" s="37"/>
      <c r="DL359" s="37"/>
      <c r="DM359" s="37"/>
      <c r="DN359" s="37"/>
      <c r="DO359" s="37"/>
      <c r="DP359" s="37"/>
      <c r="DQ359" s="37"/>
      <c r="DR359" s="37"/>
      <c r="DS359" s="37"/>
      <c r="DT359" s="37"/>
      <c r="DU359" s="37"/>
      <c r="DV359" s="37"/>
      <c r="DW359" s="37"/>
      <c r="DX359" s="37"/>
      <c r="DY359" s="37"/>
      <c r="DZ359" s="37"/>
      <c r="EA359" s="37"/>
      <c r="EB359" s="37"/>
      <c r="EC359" s="37"/>
      <c r="ED359" s="37"/>
      <c r="EE359" s="37"/>
      <c r="EF359" s="37"/>
      <c r="EG359" s="37"/>
      <c r="EH359" s="37"/>
      <c r="EI359" s="37"/>
      <c r="EJ359" s="37"/>
      <c r="EK359" s="37"/>
      <c r="EL359" s="37"/>
      <c r="EM359" s="37"/>
      <c r="EN359" s="37"/>
      <c r="EO359" s="37"/>
      <c r="EP359" s="37"/>
      <c r="EQ359" s="37"/>
      <c r="ER359" s="37"/>
      <c r="ES359" s="37"/>
      <c r="ET359" s="37"/>
      <c r="EU359" s="37"/>
      <c r="EV359" s="37"/>
      <c r="EW359" s="37"/>
      <c r="EX359" s="37"/>
      <c r="EY359" s="37"/>
      <c r="EZ359" s="37"/>
      <c r="FA359" s="37"/>
      <c r="FB359" s="37"/>
      <c r="FC359" s="37"/>
      <c r="FD359" s="37"/>
      <c r="FE359" s="37"/>
      <c r="FF359" s="37"/>
      <c r="FG359" s="37"/>
      <c r="FH359" s="37"/>
      <c r="FI359" s="37"/>
      <c r="FJ359" s="37"/>
      <c r="FK359" s="37"/>
      <c r="FL359" s="37"/>
      <c r="FM359" s="37"/>
      <c r="FN359" s="37"/>
      <c r="FO359" s="37"/>
      <c r="FP359" s="37"/>
      <c r="FQ359" s="37"/>
      <c r="FR359" s="37"/>
      <c r="FS359" s="37"/>
    </row>
    <row r="360" spans="1:175" s="7" customFormat="1" ht="16.5">
      <c r="A360" s="51" t="s">
        <v>817</v>
      </c>
      <c r="B360" s="20" t="s">
        <v>487</v>
      </c>
      <c r="C360" s="20"/>
      <c r="D360" s="21"/>
      <c r="E360" s="21"/>
      <c r="F360" s="185">
        <v>2306</v>
      </c>
      <c r="G360" s="185">
        <v>1544.1</v>
      </c>
      <c r="H360" s="185">
        <v>1107</v>
      </c>
      <c r="I360" s="216">
        <f t="shared" si="6"/>
        <v>71.692247911404706</v>
      </c>
      <c r="J360" s="210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  <c r="BH360" s="37"/>
      <c r="BI360" s="37"/>
      <c r="BJ360" s="37"/>
      <c r="BK360" s="37"/>
      <c r="BL360" s="37"/>
      <c r="BM360" s="37"/>
      <c r="BN360" s="37"/>
      <c r="BO360" s="37"/>
      <c r="BP360" s="37"/>
      <c r="BQ360" s="37"/>
      <c r="BR360" s="37"/>
      <c r="BS360" s="37"/>
      <c r="BT360" s="37"/>
      <c r="BU360" s="37"/>
      <c r="BV360" s="37"/>
      <c r="BW360" s="37"/>
      <c r="BX360" s="37"/>
      <c r="BY360" s="37"/>
      <c r="BZ360" s="37"/>
      <c r="CA360" s="37"/>
      <c r="CB360" s="37"/>
      <c r="CC360" s="37"/>
      <c r="CD360" s="37"/>
      <c r="CE360" s="37"/>
      <c r="CF360" s="37"/>
      <c r="CG360" s="37"/>
      <c r="CH360" s="37"/>
      <c r="CI360" s="37"/>
      <c r="CJ360" s="37"/>
      <c r="CK360" s="37"/>
      <c r="CL360" s="37"/>
      <c r="CM360" s="37"/>
      <c r="CN360" s="37"/>
      <c r="CO360" s="37"/>
      <c r="CP360" s="37"/>
      <c r="CQ360" s="37"/>
      <c r="CR360" s="37"/>
      <c r="CS360" s="37"/>
      <c r="CT360" s="37"/>
      <c r="CU360" s="37"/>
      <c r="CV360" s="37"/>
      <c r="CW360" s="37"/>
      <c r="CX360" s="37"/>
      <c r="CY360" s="37"/>
      <c r="CZ360" s="37"/>
      <c r="DA360" s="37"/>
      <c r="DB360" s="37"/>
      <c r="DC360" s="37"/>
      <c r="DD360" s="37"/>
      <c r="DE360" s="37"/>
      <c r="DF360" s="37"/>
      <c r="DG360" s="37"/>
      <c r="DH360" s="37"/>
      <c r="DI360" s="37"/>
      <c r="DJ360" s="37"/>
      <c r="DK360" s="37"/>
      <c r="DL360" s="37"/>
      <c r="DM360" s="37"/>
      <c r="DN360" s="37"/>
      <c r="DO360" s="37"/>
      <c r="DP360" s="37"/>
      <c r="DQ360" s="37"/>
      <c r="DR360" s="37"/>
      <c r="DS360" s="37"/>
      <c r="DT360" s="37"/>
      <c r="DU360" s="37"/>
      <c r="DV360" s="37"/>
      <c r="DW360" s="37"/>
      <c r="DX360" s="37"/>
      <c r="DY360" s="37"/>
      <c r="DZ360" s="37"/>
      <c r="EA360" s="37"/>
      <c r="EB360" s="37"/>
      <c r="EC360" s="37"/>
      <c r="ED360" s="37"/>
      <c r="EE360" s="37"/>
      <c r="EF360" s="37"/>
      <c r="EG360" s="37"/>
      <c r="EH360" s="37"/>
      <c r="EI360" s="37"/>
      <c r="EJ360" s="37"/>
      <c r="EK360" s="37"/>
      <c r="EL360" s="37"/>
      <c r="EM360" s="37"/>
      <c r="EN360" s="37"/>
      <c r="EO360" s="37"/>
      <c r="EP360" s="37"/>
      <c r="EQ360" s="37"/>
      <c r="ER360" s="37"/>
      <c r="ES360" s="37"/>
      <c r="ET360" s="37"/>
      <c r="EU360" s="37"/>
      <c r="EV360" s="37"/>
      <c r="EW360" s="37"/>
      <c r="EX360" s="37"/>
      <c r="EY360" s="37"/>
      <c r="EZ360" s="37"/>
      <c r="FA360" s="37"/>
      <c r="FB360" s="37"/>
      <c r="FC360" s="37"/>
      <c r="FD360" s="37"/>
      <c r="FE360" s="37"/>
      <c r="FF360" s="37"/>
      <c r="FG360" s="37"/>
      <c r="FH360" s="37"/>
      <c r="FI360" s="37"/>
      <c r="FJ360" s="37"/>
      <c r="FK360" s="37"/>
      <c r="FL360" s="37"/>
      <c r="FM360" s="37"/>
      <c r="FN360" s="37"/>
      <c r="FO360" s="37"/>
      <c r="FP360" s="37"/>
      <c r="FQ360" s="37"/>
      <c r="FR360" s="37"/>
      <c r="FS360" s="37"/>
    </row>
    <row r="361" spans="1:175" s="7" customFormat="1" ht="31.5" hidden="1">
      <c r="A361" s="51" t="s">
        <v>818</v>
      </c>
      <c r="B361" s="14" t="s">
        <v>487</v>
      </c>
      <c r="C361" s="14" t="s">
        <v>236</v>
      </c>
      <c r="D361" s="22"/>
      <c r="E361" s="22"/>
      <c r="F361" s="186">
        <f t="shared" ref="F360:G362" si="7">SUM(F362)</f>
        <v>1625</v>
      </c>
      <c r="G361" s="186">
        <f t="shared" si="7"/>
        <v>444.4</v>
      </c>
      <c r="H361" s="186"/>
      <c r="I361" s="216">
        <f t="shared" si="6"/>
        <v>0</v>
      </c>
      <c r="J361" s="210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  <c r="BH361" s="37"/>
      <c r="BI361" s="37"/>
      <c r="BJ361" s="37"/>
      <c r="BK361" s="37"/>
      <c r="BL361" s="37"/>
      <c r="BM361" s="37"/>
      <c r="BN361" s="37"/>
      <c r="BO361" s="37"/>
      <c r="BP361" s="37"/>
      <c r="BQ361" s="37"/>
      <c r="BR361" s="37"/>
      <c r="BS361" s="37"/>
      <c r="BT361" s="37"/>
      <c r="BU361" s="37"/>
      <c r="BV361" s="37"/>
      <c r="BW361" s="37"/>
      <c r="BX361" s="37"/>
      <c r="BY361" s="37"/>
      <c r="BZ361" s="37"/>
      <c r="CA361" s="37"/>
      <c r="CB361" s="37"/>
      <c r="CC361" s="37"/>
      <c r="CD361" s="37"/>
      <c r="CE361" s="37"/>
      <c r="CF361" s="37"/>
      <c r="CG361" s="37"/>
      <c r="CH361" s="37"/>
      <c r="CI361" s="37"/>
      <c r="CJ361" s="37"/>
      <c r="CK361" s="37"/>
      <c r="CL361" s="37"/>
      <c r="CM361" s="37"/>
      <c r="CN361" s="37"/>
      <c r="CO361" s="37"/>
      <c r="CP361" s="37"/>
      <c r="CQ361" s="37"/>
      <c r="CR361" s="37"/>
      <c r="CS361" s="37"/>
      <c r="CT361" s="37"/>
      <c r="CU361" s="37"/>
      <c r="CV361" s="37"/>
      <c r="CW361" s="37"/>
      <c r="CX361" s="37"/>
      <c r="CY361" s="37"/>
      <c r="CZ361" s="37"/>
      <c r="DA361" s="37"/>
      <c r="DB361" s="37"/>
      <c r="DC361" s="37"/>
      <c r="DD361" s="37"/>
      <c r="DE361" s="37"/>
      <c r="DF361" s="37"/>
      <c r="DG361" s="37"/>
      <c r="DH361" s="37"/>
      <c r="DI361" s="37"/>
      <c r="DJ361" s="37"/>
      <c r="DK361" s="37"/>
      <c r="DL361" s="37"/>
      <c r="DM361" s="37"/>
      <c r="DN361" s="37"/>
      <c r="DO361" s="37"/>
      <c r="DP361" s="37"/>
      <c r="DQ361" s="37"/>
      <c r="DR361" s="37"/>
      <c r="DS361" s="37"/>
      <c r="DT361" s="37"/>
      <c r="DU361" s="37"/>
      <c r="DV361" s="37"/>
      <c r="DW361" s="37"/>
      <c r="DX361" s="37"/>
      <c r="DY361" s="37"/>
      <c r="DZ361" s="37"/>
      <c r="EA361" s="37"/>
      <c r="EB361" s="37"/>
      <c r="EC361" s="37"/>
      <c r="ED361" s="37"/>
      <c r="EE361" s="37"/>
      <c r="EF361" s="37"/>
      <c r="EG361" s="37"/>
      <c r="EH361" s="37"/>
      <c r="EI361" s="37"/>
      <c r="EJ361" s="37"/>
      <c r="EK361" s="37"/>
      <c r="EL361" s="37"/>
      <c r="EM361" s="37"/>
      <c r="EN361" s="37"/>
      <c r="EO361" s="37"/>
      <c r="EP361" s="37"/>
      <c r="EQ361" s="37"/>
      <c r="ER361" s="37"/>
      <c r="ES361" s="37"/>
      <c r="ET361" s="37"/>
      <c r="EU361" s="37"/>
      <c r="EV361" s="37"/>
      <c r="EW361" s="37"/>
      <c r="EX361" s="37"/>
      <c r="EY361" s="37"/>
      <c r="EZ361" s="37"/>
      <c r="FA361" s="37"/>
      <c r="FB361" s="37"/>
      <c r="FC361" s="37"/>
      <c r="FD361" s="37"/>
      <c r="FE361" s="37"/>
      <c r="FF361" s="37"/>
      <c r="FG361" s="37"/>
      <c r="FH361" s="37"/>
      <c r="FI361" s="37"/>
      <c r="FJ361" s="37"/>
      <c r="FK361" s="37"/>
      <c r="FL361" s="37"/>
      <c r="FM361" s="37"/>
      <c r="FN361" s="37"/>
      <c r="FO361" s="37"/>
      <c r="FP361" s="37"/>
      <c r="FQ361" s="37"/>
      <c r="FR361" s="37"/>
      <c r="FS361" s="37"/>
    </row>
    <row r="362" spans="1:175" s="7" customFormat="1" ht="31.5" hidden="1">
      <c r="A362" s="25" t="s">
        <v>819</v>
      </c>
      <c r="B362" s="12" t="s">
        <v>487</v>
      </c>
      <c r="C362" s="12" t="s">
        <v>236</v>
      </c>
      <c r="D362" s="17" t="s">
        <v>820</v>
      </c>
      <c r="E362" s="17"/>
      <c r="F362" s="103">
        <f t="shared" si="7"/>
        <v>1625</v>
      </c>
      <c r="G362" s="103">
        <f t="shared" si="7"/>
        <v>444.4</v>
      </c>
      <c r="H362" s="103"/>
      <c r="I362" s="216">
        <f t="shared" si="6"/>
        <v>0</v>
      </c>
      <c r="J362" s="210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  <c r="BH362" s="37"/>
      <c r="BI362" s="37"/>
      <c r="BJ362" s="37"/>
      <c r="BK362" s="37"/>
      <c r="BL362" s="37"/>
      <c r="BM362" s="37"/>
      <c r="BN362" s="37"/>
      <c r="BO362" s="37"/>
      <c r="BP362" s="37"/>
      <c r="BQ362" s="37"/>
      <c r="BR362" s="37"/>
      <c r="BS362" s="37"/>
      <c r="BT362" s="37"/>
      <c r="BU362" s="37"/>
      <c r="BV362" s="37"/>
      <c r="BW362" s="37"/>
      <c r="BX362" s="37"/>
      <c r="BY362" s="37"/>
      <c r="BZ362" s="37"/>
      <c r="CA362" s="37"/>
      <c r="CB362" s="37"/>
      <c r="CC362" s="37"/>
      <c r="CD362" s="37"/>
      <c r="CE362" s="37"/>
      <c r="CF362" s="37"/>
      <c r="CG362" s="37"/>
      <c r="CH362" s="37"/>
      <c r="CI362" s="37"/>
      <c r="CJ362" s="37"/>
      <c r="CK362" s="37"/>
      <c r="CL362" s="37"/>
      <c r="CM362" s="37"/>
      <c r="CN362" s="37"/>
      <c r="CO362" s="37"/>
      <c r="CP362" s="37"/>
      <c r="CQ362" s="37"/>
      <c r="CR362" s="37"/>
      <c r="CS362" s="37"/>
      <c r="CT362" s="37"/>
      <c r="CU362" s="37"/>
      <c r="CV362" s="37"/>
      <c r="CW362" s="37"/>
      <c r="CX362" s="37"/>
      <c r="CY362" s="37"/>
      <c r="CZ362" s="37"/>
      <c r="DA362" s="37"/>
      <c r="DB362" s="37"/>
      <c r="DC362" s="37"/>
      <c r="DD362" s="37"/>
      <c r="DE362" s="37"/>
      <c r="DF362" s="37"/>
      <c r="DG362" s="37"/>
      <c r="DH362" s="37"/>
      <c r="DI362" s="37"/>
      <c r="DJ362" s="37"/>
      <c r="DK362" s="37"/>
      <c r="DL362" s="37"/>
      <c r="DM362" s="37"/>
      <c r="DN362" s="37"/>
      <c r="DO362" s="37"/>
      <c r="DP362" s="37"/>
      <c r="DQ362" s="37"/>
      <c r="DR362" s="37"/>
      <c r="DS362" s="37"/>
      <c r="DT362" s="37"/>
      <c r="DU362" s="37"/>
      <c r="DV362" s="37"/>
      <c r="DW362" s="37"/>
      <c r="DX362" s="37"/>
      <c r="DY362" s="37"/>
      <c r="DZ362" s="37"/>
      <c r="EA362" s="37"/>
      <c r="EB362" s="37"/>
      <c r="EC362" s="37"/>
      <c r="ED362" s="37"/>
      <c r="EE362" s="37"/>
      <c r="EF362" s="37"/>
      <c r="EG362" s="37"/>
      <c r="EH362" s="37"/>
      <c r="EI362" s="37"/>
      <c r="EJ362" s="37"/>
      <c r="EK362" s="37"/>
      <c r="EL362" s="37"/>
      <c r="EM362" s="37"/>
      <c r="EN362" s="37"/>
      <c r="EO362" s="37"/>
      <c r="EP362" s="37"/>
      <c r="EQ362" s="37"/>
      <c r="ER362" s="37"/>
      <c r="ES362" s="37"/>
      <c r="ET362" s="37"/>
      <c r="EU362" s="37"/>
      <c r="EV362" s="37"/>
      <c r="EW362" s="37"/>
      <c r="EX362" s="37"/>
      <c r="EY362" s="37"/>
      <c r="EZ362" s="37"/>
      <c r="FA362" s="37"/>
      <c r="FB362" s="37"/>
      <c r="FC362" s="37"/>
      <c r="FD362" s="37"/>
      <c r="FE362" s="37"/>
      <c r="FF362" s="37"/>
      <c r="FG362" s="37"/>
      <c r="FH362" s="37"/>
      <c r="FI362" s="37"/>
      <c r="FJ362" s="37"/>
      <c r="FK362" s="37"/>
      <c r="FL362" s="37"/>
      <c r="FM362" s="37"/>
      <c r="FN362" s="37"/>
      <c r="FO362" s="37"/>
      <c r="FP362" s="37"/>
      <c r="FQ362" s="37"/>
      <c r="FR362" s="37"/>
      <c r="FS362" s="37"/>
    </row>
    <row r="363" spans="1:175" s="7" customFormat="1" hidden="1">
      <c r="A363" s="24" t="s">
        <v>358</v>
      </c>
      <c r="B363" s="12" t="s">
        <v>487</v>
      </c>
      <c r="C363" s="12" t="s">
        <v>236</v>
      </c>
      <c r="D363" s="17" t="s">
        <v>820</v>
      </c>
      <c r="E363" s="12" t="s">
        <v>225</v>
      </c>
      <c r="F363" s="103">
        <f>SUM('3'!G558)</f>
        <v>1625</v>
      </c>
      <c r="G363" s="103">
        <f>SUM('3'!H558)</f>
        <v>444.4</v>
      </c>
      <c r="H363" s="103"/>
      <c r="I363" s="216">
        <f t="shared" si="6"/>
        <v>0</v>
      </c>
      <c r="J363" s="210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  <c r="AR363" s="37"/>
      <c r="AS363" s="37"/>
      <c r="AT363" s="37"/>
      <c r="AU363" s="37"/>
      <c r="AV363" s="37"/>
      <c r="AW363" s="37"/>
      <c r="AX363" s="37"/>
      <c r="AY363" s="37"/>
      <c r="AZ363" s="37"/>
      <c r="BA363" s="37"/>
      <c r="BB363" s="37"/>
      <c r="BC363" s="37"/>
      <c r="BD363" s="37"/>
      <c r="BE363" s="37"/>
      <c r="BF363" s="37"/>
      <c r="BG363" s="37"/>
      <c r="BH363" s="37"/>
      <c r="BI363" s="37"/>
      <c r="BJ363" s="37"/>
      <c r="BK363" s="37"/>
      <c r="BL363" s="37"/>
      <c r="BM363" s="37"/>
      <c r="BN363" s="37"/>
      <c r="BO363" s="37"/>
      <c r="BP363" s="37"/>
      <c r="BQ363" s="37"/>
      <c r="BR363" s="37"/>
      <c r="BS363" s="37"/>
      <c r="BT363" s="37"/>
      <c r="BU363" s="37"/>
      <c r="BV363" s="37"/>
      <c r="BW363" s="37"/>
      <c r="BX363" s="37"/>
      <c r="BY363" s="37"/>
      <c r="BZ363" s="37"/>
      <c r="CA363" s="37"/>
      <c r="CB363" s="37"/>
      <c r="CC363" s="37"/>
      <c r="CD363" s="37"/>
      <c r="CE363" s="37"/>
      <c r="CF363" s="37"/>
      <c r="CG363" s="37"/>
      <c r="CH363" s="37"/>
      <c r="CI363" s="37"/>
      <c r="CJ363" s="37"/>
      <c r="CK363" s="37"/>
      <c r="CL363" s="37"/>
      <c r="CM363" s="37"/>
      <c r="CN363" s="37"/>
      <c r="CO363" s="37"/>
      <c r="CP363" s="37"/>
      <c r="CQ363" s="37"/>
      <c r="CR363" s="37"/>
      <c r="CS363" s="37"/>
      <c r="CT363" s="37"/>
      <c r="CU363" s="37"/>
      <c r="CV363" s="37"/>
      <c r="CW363" s="37"/>
      <c r="CX363" s="37"/>
      <c r="CY363" s="37"/>
      <c r="CZ363" s="37"/>
      <c r="DA363" s="37"/>
      <c r="DB363" s="37"/>
      <c r="DC363" s="37"/>
      <c r="DD363" s="37"/>
      <c r="DE363" s="37"/>
      <c r="DF363" s="37"/>
      <c r="DG363" s="37"/>
      <c r="DH363" s="37"/>
      <c r="DI363" s="37"/>
      <c r="DJ363" s="37"/>
      <c r="DK363" s="37"/>
      <c r="DL363" s="37"/>
      <c r="DM363" s="37"/>
      <c r="DN363" s="37"/>
      <c r="DO363" s="37"/>
      <c r="DP363" s="37"/>
      <c r="DQ363" s="37"/>
      <c r="DR363" s="37"/>
      <c r="DS363" s="37"/>
      <c r="DT363" s="37"/>
      <c r="DU363" s="37"/>
      <c r="DV363" s="37"/>
      <c r="DW363" s="37"/>
      <c r="DX363" s="37"/>
      <c r="DY363" s="37"/>
      <c r="DZ363" s="37"/>
      <c r="EA363" s="37"/>
      <c r="EB363" s="37"/>
      <c r="EC363" s="37"/>
      <c r="ED363" s="37"/>
      <c r="EE363" s="37"/>
      <c r="EF363" s="37"/>
      <c r="EG363" s="37"/>
      <c r="EH363" s="37"/>
      <c r="EI363" s="37"/>
      <c r="EJ363" s="37"/>
      <c r="EK363" s="37"/>
      <c r="EL363" s="37"/>
      <c r="EM363" s="37"/>
      <c r="EN363" s="37"/>
      <c r="EO363" s="37"/>
      <c r="EP363" s="37"/>
      <c r="EQ363" s="37"/>
      <c r="ER363" s="37"/>
      <c r="ES363" s="37"/>
      <c r="ET363" s="37"/>
      <c r="EU363" s="37"/>
      <c r="EV363" s="37"/>
      <c r="EW363" s="37"/>
      <c r="EX363" s="37"/>
      <c r="EY363" s="37"/>
      <c r="EZ363" s="37"/>
      <c r="FA363" s="37"/>
      <c r="FB363" s="37"/>
      <c r="FC363" s="37"/>
      <c r="FD363" s="37"/>
      <c r="FE363" s="37"/>
      <c r="FF363" s="37"/>
      <c r="FG363" s="37"/>
      <c r="FH363" s="37"/>
      <c r="FI363" s="37"/>
      <c r="FJ363" s="37"/>
      <c r="FK363" s="37"/>
      <c r="FL363" s="37"/>
      <c r="FM363" s="37"/>
      <c r="FN363" s="37"/>
      <c r="FO363" s="37"/>
      <c r="FP363" s="37"/>
      <c r="FQ363" s="37"/>
      <c r="FR363" s="37"/>
      <c r="FS363" s="37"/>
    </row>
    <row r="364" spans="1:175" s="7" customFormat="1" ht="16.5">
      <c r="A364" s="51" t="s">
        <v>31</v>
      </c>
      <c r="B364" s="20" t="s">
        <v>240</v>
      </c>
      <c r="C364" s="20"/>
      <c r="D364" s="21"/>
      <c r="E364" s="21"/>
      <c r="F364" s="185">
        <v>228078.6</v>
      </c>
      <c r="G364" s="185">
        <v>227903.6</v>
      </c>
      <c r="H364" s="185">
        <v>128108.2</v>
      </c>
      <c r="I364" s="216">
        <f t="shared" si="6"/>
        <v>56.211573665356752</v>
      </c>
      <c r="J364" s="210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  <c r="AR364" s="37"/>
      <c r="AS364" s="37"/>
      <c r="AT364" s="37"/>
      <c r="AU364" s="37"/>
      <c r="AV364" s="37"/>
      <c r="AW364" s="37"/>
      <c r="AX364" s="37"/>
      <c r="AY364" s="37"/>
      <c r="AZ364" s="37"/>
      <c r="BA364" s="37"/>
      <c r="BB364" s="37"/>
      <c r="BC364" s="37"/>
      <c r="BD364" s="37"/>
      <c r="BE364" s="37"/>
      <c r="BF364" s="37"/>
      <c r="BG364" s="37"/>
      <c r="BH364" s="37"/>
      <c r="BI364" s="37"/>
      <c r="BJ364" s="37"/>
      <c r="BK364" s="37"/>
      <c r="BL364" s="37"/>
      <c r="BM364" s="37"/>
      <c r="BN364" s="37"/>
      <c r="BO364" s="37"/>
      <c r="BP364" s="37"/>
      <c r="BQ364" s="37"/>
      <c r="BR364" s="37"/>
      <c r="BS364" s="37"/>
      <c r="BT364" s="37"/>
      <c r="BU364" s="37"/>
      <c r="BV364" s="37"/>
      <c r="BW364" s="37"/>
      <c r="BX364" s="37"/>
      <c r="BY364" s="37"/>
      <c r="BZ364" s="37"/>
      <c r="CA364" s="37"/>
      <c r="CB364" s="37"/>
      <c r="CC364" s="37"/>
      <c r="CD364" s="37"/>
      <c r="CE364" s="37"/>
      <c r="CF364" s="37"/>
      <c r="CG364" s="37"/>
      <c r="CH364" s="37"/>
      <c r="CI364" s="37"/>
      <c r="CJ364" s="37"/>
      <c r="CK364" s="37"/>
      <c r="CL364" s="37"/>
      <c r="CM364" s="37"/>
      <c r="CN364" s="37"/>
      <c r="CO364" s="37"/>
      <c r="CP364" s="37"/>
      <c r="CQ364" s="37"/>
      <c r="CR364" s="37"/>
      <c r="CS364" s="37"/>
      <c r="CT364" s="37"/>
      <c r="CU364" s="37"/>
      <c r="CV364" s="37"/>
      <c r="CW364" s="37"/>
      <c r="CX364" s="37"/>
      <c r="CY364" s="37"/>
      <c r="CZ364" s="37"/>
      <c r="DA364" s="37"/>
      <c r="DB364" s="37"/>
      <c r="DC364" s="37"/>
      <c r="DD364" s="37"/>
      <c r="DE364" s="37"/>
      <c r="DF364" s="37"/>
      <c r="DG364" s="37"/>
      <c r="DH364" s="37"/>
      <c r="DI364" s="37"/>
      <c r="DJ364" s="37"/>
      <c r="DK364" s="37"/>
      <c r="DL364" s="37"/>
      <c r="DM364" s="37"/>
      <c r="DN364" s="37"/>
      <c r="DO364" s="37"/>
      <c r="DP364" s="37"/>
      <c r="DQ364" s="37"/>
      <c r="DR364" s="37"/>
      <c r="DS364" s="37"/>
      <c r="DT364" s="37"/>
      <c r="DU364" s="37"/>
      <c r="DV364" s="37"/>
      <c r="DW364" s="37"/>
      <c r="DX364" s="37"/>
      <c r="DY364" s="37"/>
      <c r="DZ364" s="37"/>
      <c r="EA364" s="37"/>
      <c r="EB364" s="37"/>
      <c r="EC364" s="37"/>
      <c r="ED364" s="37"/>
      <c r="EE364" s="37"/>
      <c r="EF364" s="37"/>
      <c r="EG364" s="37"/>
      <c r="EH364" s="37"/>
      <c r="EI364" s="37"/>
      <c r="EJ364" s="37"/>
      <c r="EK364" s="37"/>
      <c r="EL364" s="37"/>
      <c r="EM364" s="37"/>
      <c r="EN364" s="37"/>
      <c r="EO364" s="37"/>
      <c r="EP364" s="37"/>
      <c r="EQ364" s="37"/>
      <c r="ER364" s="37"/>
      <c r="ES364" s="37"/>
      <c r="ET364" s="37"/>
      <c r="EU364" s="37"/>
      <c r="EV364" s="37"/>
      <c r="EW364" s="37"/>
      <c r="EX364" s="37"/>
      <c r="EY364" s="37"/>
      <c r="EZ364" s="37"/>
      <c r="FA364" s="37"/>
      <c r="FB364" s="37"/>
      <c r="FC364" s="37"/>
      <c r="FD364" s="37"/>
      <c r="FE364" s="37"/>
      <c r="FF364" s="37"/>
      <c r="FG364" s="37"/>
      <c r="FH364" s="37"/>
      <c r="FI364" s="37"/>
      <c r="FJ364" s="37"/>
      <c r="FK364" s="37"/>
      <c r="FL364" s="37"/>
      <c r="FM364" s="37"/>
      <c r="FN364" s="37"/>
      <c r="FO364" s="37"/>
      <c r="FP364" s="37"/>
      <c r="FQ364" s="37"/>
      <c r="FR364" s="37"/>
      <c r="FS364" s="37"/>
    </row>
    <row r="365" spans="1:175">
      <c r="A365" s="51" t="s">
        <v>220</v>
      </c>
      <c r="B365" s="14" t="s">
        <v>240</v>
      </c>
      <c r="C365" s="14" t="s">
        <v>235</v>
      </c>
      <c r="D365" s="22"/>
      <c r="E365" s="22"/>
      <c r="F365" s="186">
        <v>97085.2</v>
      </c>
      <c r="G365" s="186">
        <v>96910.2</v>
      </c>
      <c r="H365" s="186">
        <v>34560.6</v>
      </c>
      <c r="I365" s="216">
        <f t="shared" si="6"/>
        <v>35.662499922608767</v>
      </c>
      <c r="J365" s="211"/>
    </row>
    <row r="366" spans="1:175" s="7" customFormat="1" ht="157.5" hidden="1">
      <c r="A366" s="25" t="s">
        <v>706</v>
      </c>
      <c r="B366" s="12" t="s">
        <v>240</v>
      </c>
      <c r="C366" s="12" t="s">
        <v>235</v>
      </c>
      <c r="D366" s="17" t="s">
        <v>387</v>
      </c>
      <c r="E366" s="17"/>
      <c r="F366" s="103">
        <f>SUM(F367:F367)</f>
        <v>14059.75</v>
      </c>
      <c r="G366" s="103">
        <f>SUM(G367:G367)</f>
        <v>10367.675649999999</v>
      </c>
      <c r="H366" s="103"/>
      <c r="I366" s="216">
        <f t="shared" si="6"/>
        <v>0</v>
      </c>
      <c r="J366" s="210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  <c r="BH366" s="37"/>
      <c r="BI366" s="37"/>
      <c r="BJ366" s="37"/>
      <c r="BK366" s="37"/>
      <c r="BL366" s="37"/>
      <c r="BM366" s="37"/>
      <c r="BN366" s="37"/>
      <c r="BO366" s="37"/>
      <c r="BP366" s="37"/>
      <c r="BQ366" s="37"/>
      <c r="BR366" s="37"/>
      <c r="BS366" s="37"/>
      <c r="BT366" s="37"/>
      <c r="BU366" s="37"/>
      <c r="BV366" s="37"/>
      <c r="BW366" s="37"/>
      <c r="BX366" s="37"/>
      <c r="BY366" s="37"/>
      <c r="BZ366" s="37"/>
      <c r="CA366" s="37"/>
      <c r="CB366" s="37"/>
      <c r="CC366" s="37"/>
      <c r="CD366" s="37"/>
      <c r="CE366" s="37"/>
      <c r="CF366" s="37"/>
      <c r="CG366" s="37"/>
      <c r="CH366" s="37"/>
      <c r="CI366" s="37"/>
      <c r="CJ366" s="37"/>
      <c r="CK366" s="37"/>
      <c r="CL366" s="37"/>
      <c r="CM366" s="37"/>
      <c r="CN366" s="37"/>
      <c r="CO366" s="37"/>
      <c r="CP366" s="37"/>
      <c r="CQ366" s="37"/>
      <c r="CR366" s="37"/>
      <c r="CS366" s="37"/>
      <c r="CT366" s="37"/>
      <c r="CU366" s="37"/>
      <c r="CV366" s="37"/>
      <c r="CW366" s="37"/>
      <c r="CX366" s="37"/>
      <c r="CY366" s="37"/>
      <c r="CZ366" s="37"/>
      <c r="DA366" s="37"/>
      <c r="DB366" s="37"/>
      <c r="DC366" s="37"/>
      <c r="DD366" s="37"/>
      <c r="DE366" s="37"/>
      <c r="DF366" s="37"/>
      <c r="DG366" s="37"/>
      <c r="DH366" s="37"/>
      <c r="DI366" s="37"/>
      <c r="DJ366" s="37"/>
      <c r="DK366" s="37"/>
      <c r="DL366" s="37"/>
      <c r="DM366" s="37"/>
      <c r="DN366" s="37"/>
      <c r="DO366" s="37"/>
      <c r="DP366" s="37"/>
      <c r="DQ366" s="37"/>
      <c r="DR366" s="37"/>
      <c r="DS366" s="37"/>
      <c r="DT366" s="37"/>
      <c r="DU366" s="37"/>
      <c r="DV366" s="37"/>
      <c r="DW366" s="37"/>
      <c r="DX366" s="37"/>
      <c r="DY366" s="37"/>
      <c r="DZ366" s="37"/>
      <c r="EA366" s="37"/>
      <c r="EB366" s="37"/>
      <c r="EC366" s="37"/>
      <c r="ED366" s="37"/>
      <c r="EE366" s="37"/>
      <c r="EF366" s="37"/>
      <c r="EG366" s="37"/>
      <c r="EH366" s="37"/>
      <c r="EI366" s="37"/>
      <c r="EJ366" s="37"/>
      <c r="EK366" s="37"/>
      <c r="EL366" s="37"/>
      <c r="EM366" s="37"/>
      <c r="EN366" s="37"/>
      <c r="EO366" s="37"/>
      <c r="EP366" s="37"/>
      <c r="EQ366" s="37"/>
      <c r="ER366" s="37"/>
      <c r="ES366" s="37"/>
      <c r="ET366" s="37"/>
      <c r="EU366" s="37"/>
      <c r="EV366" s="37"/>
      <c r="EW366" s="37"/>
      <c r="EX366" s="37"/>
      <c r="EY366" s="37"/>
      <c r="EZ366" s="37"/>
      <c r="FA366" s="37"/>
      <c r="FB366" s="37"/>
      <c r="FC366" s="37"/>
      <c r="FD366" s="37"/>
      <c r="FE366" s="37"/>
      <c r="FF366" s="37"/>
      <c r="FG366" s="37"/>
      <c r="FH366" s="37"/>
      <c r="FI366" s="37"/>
      <c r="FJ366" s="37"/>
      <c r="FK366" s="37"/>
      <c r="FL366" s="37"/>
      <c r="FM366" s="37"/>
      <c r="FN366" s="37"/>
      <c r="FO366" s="37"/>
      <c r="FP366" s="37"/>
      <c r="FQ366" s="37"/>
      <c r="FR366" s="37"/>
      <c r="FS366" s="37"/>
    </row>
    <row r="367" spans="1:175" s="7" customFormat="1" ht="47.25" hidden="1">
      <c r="A367" s="24" t="s">
        <v>164</v>
      </c>
      <c r="B367" s="12" t="s">
        <v>240</v>
      </c>
      <c r="C367" s="12" t="s">
        <v>235</v>
      </c>
      <c r="D367" s="17" t="s">
        <v>387</v>
      </c>
      <c r="E367" s="12" t="s">
        <v>211</v>
      </c>
      <c r="F367" s="103">
        <f>SUM('3'!G711+'3'!G751+'3'!G562+'3'!G564)</f>
        <v>14059.75</v>
      </c>
      <c r="G367" s="103">
        <f>SUM('3'!H711+'3'!H751+'3'!H562+'3'!H564)</f>
        <v>10367.675649999999</v>
      </c>
      <c r="H367" s="103"/>
      <c r="I367" s="216">
        <f t="shared" si="6"/>
        <v>0</v>
      </c>
      <c r="J367" s="210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  <c r="BH367" s="37"/>
      <c r="BI367" s="37"/>
      <c r="BJ367" s="37"/>
      <c r="BK367" s="37"/>
      <c r="BL367" s="37"/>
      <c r="BM367" s="37"/>
      <c r="BN367" s="37"/>
      <c r="BO367" s="37"/>
      <c r="BP367" s="37"/>
      <c r="BQ367" s="37"/>
      <c r="BR367" s="37"/>
      <c r="BS367" s="37"/>
      <c r="BT367" s="37"/>
      <c r="BU367" s="37"/>
      <c r="BV367" s="37"/>
      <c r="BW367" s="37"/>
      <c r="BX367" s="37"/>
      <c r="BY367" s="37"/>
      <c r="BZ367" s="37"/>
      <c r="CA367" s="37"/>
      <c r="CB367" s="37"/>
      <c r="CC367" s="37"/>
      <c r="CD367" s="37"/>
      <c r="CE367" s="37"/>
      <c r="CF367" s="37"/>
      <c r="CG367" s="37"/>
      <c r="CH367" s="37"/>
      <c r="CI367" s="37"/>
      <c r="CJ367" s="37"/>
      <c r="CK367" s="37"/>
      <c r="CL367" s="37"/>
      <c r="CM367" s="37"/>
      <c r="CN367" s="37"/>
      <c r="CO367" s="37"/>
      <c r="CP367" s="37"/>
      <c r="CQ367" s="37"/>
      <c r="CR367" s="37"/>
      <c r="CS367" s="37"/>
      <c r="CT367" s="37"/>
      <c r="CU367" s="37"/>
      <c r="CV367" s="37"/>
      <c r="CW367" s="37"/>
      <c r="CX367" s="37"/>
      <c r="CY367" s="37"/>
      <c r="CZ367" s="37"/>
      <c r="DA367" s="37"/>
      <c r="DB367" s="37"/>
      <c r="DC367" s="37"/>
      <c r="DD367" s="37"/>
      <c r="DE367" s="37"/>
      <c r="DF367" s="37"/>
      <c r="DG367" s="37"/>
      <c r="DH367" s="37"/>
      <c r="DI367" s="37"/>
      <c r="DJ367" s="37"/>
      <c r="DK367" s="37"/>
      <c r="DL367" s="37"/>
      <c r="DM367" s="37"/>
      <c r="DN367" s="37"/>
      <c r="DO367" s="37"/>
      <c r="DP367" s="37"/>
      <c r="DQ367" s="37"/>
      <c r="DR367" s="37"/>
      <c r="DS367" s="37"/>
      <c r="DT367" s="37"/>
      <c r="DU367" s="37"/>
      <c r="DV367" s="37"/>
      <c r="DW367" s="37"/>
      <c r="DX367" s="37"/>
      <c r="DY367" s="37"/>
      <c r="DZ367" s="37"/>
      <c r="EA367" s="37"/>
      <c r="EB367" s="37"/>
      <c r="EC367" s="37"/>
      <c r="ED367" s="37"/>
      <c r="EE367" s="37"/>
      <c r="EF367" s="37"/>
      <c r="EG367" s="37"/>
      <c r="EH367" s="37"/>
      <c r="EI367" s="37"/>
      <c r="EJ367" s="37"/>
      <c r="EK367" s="37"/>
      <c r="EL367" s="37"/>
      <c r="EM367" s="37"/>
      <c r="EN367" s="37"/>
      <c r="EO367" s="37"/>
      <c r="EP367" s="37"/>
      <c r="EQ367" s="37"/>
      <c r="ER367" s="37"/>
      <c r="ES367" s="37"/>
      <c r="ET367" s="37"/>
      <c r="EU367" s="37"/>
      <c r="EV367" s="37"/>
      <c r="EW367" s="37"/>
      <c r="EX367" s="37"/>
      <c r="EY367" s="37"/>
      <c r="EZ367" s="37"/>
      <c r="FA367" s="37"/>
      <c r="FB367" s="37"/>
      <c r="FC367" s="37"/>
      <c r="FD367" s="37"/>
      <c r="FE367" s="37"/>
      <c r="FF367" s="37"/>
      <c r="FG367" s="37"/>
      <c r="FH367" s="37"/>
      <c r="FI367" s="37"/>
      <c r="FJ367" s="37"/>
      <c r="FK367" s="37"/>
      <c r="FL367" s="37"/>
      <c r="FM367" s="37"/>
      <c r="FN367" s="37"/>
      <c r="FO367" s="37"/>
      <c r="FP367" s="37"/>
      <c r="FQ367" s="37"/>
      <c r="FR367" s="37"/>
      <c r="FS367" s="37"/>
    </row>
    <row r="368" spans="1:175" s="7" customFormat="1" ht="157.5" hidden="1">
      <c r="A368" s="24" t="s">
        <v>863</v>
      </c>
      <c r="B368" s="12" t="s">
        <v>240</v>
      </c>
      <c r="C368" s="12" t="s">
        <v>235</v>
      </c>
      <c r="D368" s="13" t="s">
        <v>864</v>
      </c>
      <c r="E368" s="13"/>
      <c r="F368" s="103">
        <f>SUM(F369)</f>
        <v>59655.775000000001</v>
      </c>
      <c r="G368" s="103">
        <f>SUM(G369)</f>
        <v>17553.799910000002</v>
      </c>
      <c r="H368" s="103"/>
      <c r="I368" s="216">
        <f t="shared" si="6"/>
        <v>0</v>
      </c>
      <c r="J368" s="210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  <c r="BI368" s="37"/>
      <c r="BJ368" s="37"/>
      <c r="BK368" s="37"/>
      <c r="BL368" s="37"/>
      <c r="BM368" s="37"/>
      <c r="BN368" s="37"/>
      <c r="BO368" s="37"/>
      <c r="BP368" s="37"/>
      <c r="BQ368" s="37"/>
      <c r="BR368" s="37"/>
      <c r="BS368" s="37"/>
      <c r="BT368" s="37"/>
      <c r="BU368" s="37"/>
      <c r="BV368" s="37"/>
      <c r="BW368" s="37"/>
      <c r="BX368" s="37"/>
      <c r="BY368" s="37"/>
      <c r="BZ368" s="37"/>
      <c r="CA368" s="37"/>
      <c r="CB368" s="37"/>
      <c r="CC368" s="37"/>
      <c r="CD368" s="37"/>
      <c r="CE368" s="37"/>
      <c r="CF368" s="37"/>
      <c r="CG368" s="37"/>
      <c r="CH368" s="37"/>
      <c r="CI368" s="37"/>
      <c r="CJ368" s="37"/>
      <c r="CK368" s="37"/>
      <c r="CL368" s="37"/>
      <c r="CM368" s="37"/>
      <c r="CN368" s="37"/>
      <c r="CO368" s="37"/>
      <c r="CP368" s="37"/>
      <c r="CQ368" s="37"/>
      <c r="CR368" s="37"/>
      <c r="CS368" s="37"/>
      <c r="CT368" s="37"/>
      <c r="CU368" s="37"/>
      <c r="CV368" s="37"/>
      <c r="CW368" s="37"/>
      <c r="CX368" s="37"/>
      <c r="CY368" s="37"/>
      <c r="CZ368" s="37"/>
      <c r="DA368" s="37"/>
      <c r="DB368" s="37"/>
      <c r="DC368" s="37"/>
      <c r="DD368" s="37"/>
      <c r="DE368" s="37"/>
      <c r="DF368" s="37"/>
      <c r="DG368" s="37"/>
      <c r="DH368" s="37"/>
      <c r="DI368" s="37"/>
      <c r="DJ368" s="37"/>
      <c r="DK368" s="37"/>
      <c r="DL368" s="37"/>
      <c r="DM368" s="37"/>
      <c r="DN368" s="37"/>
      <c r="DO368" s="37"/>
      <c r="DP368" s="37"/>
      <c r="DQ368" s="37"/>
      <c r="DR368" s="37"/>
      <c r="DS368" s="37"/>
      <c r="DT368" s="37"/>
      <c r="DU368" s="37"/>
      <c r="DV368" s="37"/>
      <c r="DW368" s="37"/>
      <c r="DX368" s="37"/>
      <c r="DY368" s="37"/>
      <c r="DZ368" s="37"/>
      <c r="EA368" s="37"/>
      <c r="EB368" s="37"/>
      <c r="EC368" s="37"/>
      <c r="ED368" s="37"/>
      <c r="EE368" s="37"/>
      <c r="EF368" s="37"/>
      <c r="EG368" s="37"/>
      <c r="EH368" s="37"/>
      <c r="EI368" s="37"/>
      <c r="EJ368" s="37"/>
      <c r="EK368" s="37"/>
      <c r="EL368" s="37"/>
      <c r="EM368" s="37"/>
      <c r="EN368" s="37"/>
      <c r="EO368" s="37"/>
      <c r="EP368" s="37"/>
      <c r="EQ368" s="37"/>
      <c r="ER368" s="37"/>
      <c r="ES368" s="37"/>
      <c r="ET368" s="37"/>
      <c r="EU368" s="37"/>
      <c r="EV368" s="37"/>
      <c r="EW368" s="37"/>
      <c r="EX368" s="37"/>
      <c r="EY368" s="37"/>
      <c r="EZ368" s="37"/>
      <c r="FA368" s="37"/>
      <c r="FB368" s="37"/>
      <c r="FC368" s="37"/>
      <c r="FD368" s="37"/>
      <c r="FE368" s="37"/>
      <c r="FF368" s="37"/>
      <c r="FG368" s="37"/>
      <c r="FH368" s="37"/>
      <c r="FI368" s="37"/>
      <c r="FJ368" s="37"/>
      <c r="FK368" s="37"/>
      <c r="FL368" s="37"/>
      <c r="FM368" s="37"/>
      <c r="FN368" s="37"/>
      <c r="FO368" s="37"/>
      <c r="FP368" s="37"/>
      <c r="FQ368" s="37"/>
      <c r="FR368" s="37"/>
      <c r="FS368" s="37"/>
    </row>
    <row r="369" spans="1:175" s="7" customFormat="1" ht="31.5" hidden="1">
      <c r="A369" s="23" t="s">
        <v>494</v>
      </c>
      <c r="B369" s="12" t="s">
        <v>240</v>
      </c>
      <c r="C369" s="12" t="s">
        <v>235</v>
      </c>
      <c r="D369" s="13" t="s">
        <v>864</v>
      </c>
      <c r="E369" s="13" t="s">
        <v>491</v>
      </c>
      <c r="F369" s="103">
        <f>SUM('3'!G289)</f>
        <v>59655.775000000001</v>
      </c>
      <c r="G369" s="103">
        <f>SUM('3'!H289)</f>
        <v>17553.799910000002</v>
      </c>
      <c r="H369" s="103"/>
      <c r="I369" s="216">
        <f t="shared" si="6"/>
        <v>0</v>
      </c>
      <c r="J369" s="210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  <c r="BH369" s="37"/>
      <c r="BI369" s="37"/>
      <c r="BJ369" s="37"/>
      <c r="BK369" s="37"/>
      <c r="BL369" s="37"/>
      <c r="BM369" s="37"/>
      <c r="BN369" s="37"/>
      <c r="BO369" s="37"/>
      <c r="BP369" s="37"/>
      <c r="BQ369" s="37"/>
      <c r="BR369" s="37"/>
      <c r="BS369" s="37"/>
      <c r="BT369" s="37"/>
      <c r="BU369" s="37"/>
      <c r="BV369" s="37"/>
      <c r="BW369" s="37"/>
      <c r="BX369" s="37"/>
      <c r="BY369" s="37"/>
      <c r="BZ369" s="37"/>
      <c r="CA369" s="37"/>
      <c r="CB369" s="37"/>
      <c r="CC369" s="37"/>
      <c r="CD369" s="37"/>
      <c r="CE369" s="37"/>
      <c r="CF369" s="37"/>
      <c r="CG369" s="37"/>
      <c r="CH369" s="37"/>
      <c r="CI369" s="37"/>
      <c r="CJ369" s="37"/>
      <c r="CK369" s="37"/>
      <c r="CL369" s="37"/>
      <c r="CM369" s="37"/>
      <c r="CN369" s="37"/>
      <c r="CO369" s="37"/>
      <c r="CP369" s="37"/>
      <c r="CQ369" s="37"/>
      <c r="CR369" s="37"/>
      <c r="CS369" s="37"/>
      <c r="CT369" s="37"/>
      <c r="CU369" s="37"/>
      <c r="CV369" s="37"/>
      <c r="CW369" s="37"/>
      <c r="CX369" s="37"/>
      <c r="CY369" s="37"/>
      <c r="CZ369" s="37"/>
      <c r="DA369" s="37"/>
      <c r="DB369" s="37"/>
      <c r="DC369" s="37"/>
      <c r="DD369" s="37"/>
      <c r="DE369" s="37"/>
      <c r="DF369" s="37"/>
      <c r="DG369" s="37"/>
      <c r="DH369" s="37"/>
      <c r="DI369" s="37"/>
      <c r="DJ369" s="37"/>
      <c r="DK369" s="37"/>
      <c r="DL369" s="37"/>
      <c r="DM369" s="37"/>
      <c r="DN369" s="37"/>
      <c r="DO369" s="37"/>
      <c r="DP369" s="37"/>
      <c r="DQ369" s="37"/>
      <c r="DR369" s="37"/>
      <c r="DS369" s="37"/>
      <c r="DT369" s="37"/>
      <c r="DU369" s="37"/>
      <c r="DV369" s="37"/>
      <c r="DW369" s="37"/>
      <c r="DX369" s="37"/>
      <c r="DY369" s="37"/>
      <c r="DZ369" s="37"/>
      <c r="EA369" s="37"/>
      <c r="EB369" s="37"/>
      <c r="EC369" s="37"/>
      <c r="ED369" s="37"/>
      <c r="EE369" s="37"/>
      <c r="EF369" s="37"/>
      <c r="EG369" s="37"/>
      <c r="EH369" s="37"/>
      <c r="EI369" s="37"/>
      <c r="EJ369" s="37"/>
      <c r="EK369" s="37"/>
      <c r="EL369" s="37"/>
      <c r="EM369" s="37"/>
      <c r="EN369" s="37"/>
      <c r="EO369" s="37"/>
      <c r="EP369" s="37"/>
      <c r="EQ369" s="37"/>
      <c r="ER369" s="37"/>
      <c r="ES369" s="37"/>
      <c r="ET369" s="37"/>
      <c r="EU369" s="37"/>
      <c r="EV369" s="37"/>
      <c r="EW369" s="37"/>
      <c r="EX369" s="37"/>
      <c r="EY369" s="37"/>
      <c r="EZ369" s="37"/>
      <c r="FA369" s="37"/>
      <c r="FB369" s="37"/>
      <c r="FC369" s="37"/>
      <c r="FD369" s="37"/>
      <c r="FE369" s="37"/>
      <c r="FF369" s="37"/>
      <c r="FG369" s="37"/>
      <c r="FH369" s="37"/>
      <c r="FI369" s="37"/>
      <c r="FJ369" s="37"/>
      <c r="FK369" s="37"/>
      <c r="FL369" s="37"/>
      <c r="FM369" s="37"/>
      <c r="FN369" s="37"/>
      <c r="FO369" s="37"/>
      <c r="FP369" s="37"/>
      <c r="FQ369" s="37"/>
      <c r="FR369" s="37"/>
      <c r="FS369" s="37"/>
    </row>
    <row r="370" spans="1:175" s="7" customFormat="1" ht="47.25" hidden="1">
      <c r="A370" s="23" t="s">
        <v>889</v>
      </c>
      <c r="B370" s="12" t="s">
        <v>240</v>
      </c>
      <c r="C370" s="12" t="s">
        <v>235</v>
      </c>
      <c r="D370" s="13" t="s">
        <v>890</v>
      </c>
      <c r="E370" s="13"/>
      <c r="F370" s="103">
        <f>SUM(F371)</f>
        <v>450</v>
      </c>
      <c r="G370" s="103">
        <f>SUM(G371)</f>
        <v>132.41317000000001</v>
      </c>
      <c r="H370" s="103"/>
      <c r="I370" s="216">
        <f t="shared" si="6"/>
        <v>0</v>
      </c>
      <c r="J370" s="210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  <c r="BH370" s="37"/>
      <c r="BI370" s="37"/>
      <c r="BJ370" s="37"/>
      <c r="BK370" s="37"/>
      <c r="BL370" s="37"/>
      <c r="BM370" s="37"/>
      <c r="BN370" s="37"/>
      <c r="BO370" s="37"/>
      <c r="BP370" s="37"/>
      <c r="BQ370" s="37"/>
      <c r="BR370" s="37"/>
      <c r="BS370" s="37"/>
      <c r="BT370" s="37"/>
      <c r="BU370" s="37"/>
      <c r="BV370" s="37"/>
      <c r="BW370" s="37"/>
      <c r="BX370" s="37"/>
      <c r="BY370" s="37"/>
      <c r="BZ370" s="37"/>
      <c r="CA370" s="37"/>
      <c r="CB370" s="37"/>
      <c r="CC370" s="37"/>
      <c r="CD370" s="37"/>
      <c r="CE370" s="37"/>
      <c r="CF370" s="37"/>
      <c r="CG370" s="37"/>
      <c r="CH370" s="37"/>
      <c r="CI370" s="37"/>
      <c r="CJ370" s="37"/>
      <c r="CK370" s="37"/>
      <c r="CL370" s="37"/>
      <c r="CM370" s="37"/>
      <c r="CN370" s="37"/>
      <c r="CO370" s="37"/>
      <c r="CP370" s="37"/>
      <c r="CQ370" s="37"/>
      <c r="CR370" s="37"/>
      <c r="CS370" s="37"/>
      <c r="CT370" s="37"/>
      <c r="CU370" s="37"/>
      <c r="CV370" s="37"/>
      <c r="CW370" s="37"/>
      <c r="CX370" s="37"/>
      <c r="CY370" s="37"/>
      <c r="CZ370" s="37"/>
      <c r="DA370" s="37"/>
      <c r="DB370" s="37"/>
      <c r="DC370" s="37"/>
      <c r="DD370" s="37"/>
      <c r="DE370" s="37"/>
      <c r="DF370" s="37"/>
      <c r="DG370" s="37"/>
      <c r="DH370" s="37"/>
      <c r="DI370" s="37"/>
      <c r="DJ370" s="37"/>
      <c r="DK370" s="37"/>
      <c r="DL370" s="37"/>
      <c r="DM370" s="37"/>
      <c r="DN370" s="37"/>
      <c r="DO370" s="37"/>
      <c r="DP370" s="37"/>
      <c r="DQ370" s="37"/>
      <c r="DR370" s="37"/>
      <c r="DS370" s="37"/>
      <c r="DT370" s="37"/>
      <c r="DU370" s="37"/>
      <c r="DV370" s="37"/>
      <c r="DW370" s="37"/>
      <c r="DX370" s="37"/>
      <c r="DY370" s="37"/>
      <c r="DZ370" s="37"/>
      <c r="EA370" s="37"/>
      <c r="EB370" s="37"/>
      <c r="EC370" s="37"/>
      <c r="ED370" s="37"/>
      <c r="EE370" s="37"/>
      <c r="EF370" s="37"/>
      <c r="EG370" s="37"/>
      <c r="EH370" s="37"/>
      <c r="EI370" s="37"/>
      <c r="EJ370" s="37"/>
      <c r="EK370" s="37"/>
      <c r="EL370" s="37"/>
      <c r="EM370" s="37"/>
      <c r="EN370" s="37"/>
      <c r="EO370" s="37"/>
      <c r="EP370" s="37"/>
      <c r="EQ370" s="37"/>
      <c r="ER370" s="37"/>
      <c r="ES370" s="37"/>
      <c r="ET370" s="37"/>
      <c r="EU370" s="37"/>
      <c r="EV370" s="37"/>
      <c r="EW370" s="37"/>
      <c r="EX370" s="37"/>
      <c r="EY370" s="37"/>
      <c r="EZ370" s="37"/>
      <c r="FA370" s="37"/>
      <c r="FB370" s="37"/>
      <c r="FC370" s="37"/>
      <c r="FD370" s="37"/>
      <c r="FE370" s="37"/>
      <c r="FF370" s="37"/>
      <c r="FG370" s="37"/>
      <c r="FH370" s="37"/>
      <c r="FI370" s="37"/>
      <c r="FJ370" s="37"/>
      <c r="FK370" s="37"/>
      <c r="FL370" s="37"/>
      <c r="FM370" s="37"/>
      <c r="FN370" s="37"/>
      <c r="FO370" s="37"/>
      <c r="FP370" s="37"/>
      <c r="FQ370" s="37"/>
      <c r="FR370" s="37"/>
      <c r="FS370" s="37"/>
    </row>
    <row r="371" spans="1:175" s="7" customFormat="1" ht="31.5" hidden="1">
      <c r="A371" s="23" t="s">
        <v>147</v>
      </c>
      <c r="B371" s="12" t="s">
        <v>240</v>
      </c>
      <c r="C371" s="12" t="s">
        <v>235</v>
      </c>
      <c r="D371" s="13" t="s">
        <v>890</v>
      </c>
      <c r="E371" s="13" t="s">
        <v>491</v>
      </c>
      <c r="F371" s="103">
        <f>SUM('3'!G291)</f>
        <v>450</v>
      </c>
      <c r="G371" s="103">
        <f>SUM('3'!H291)</f>
        <v>132.41317000000001</v>
      </c>
      <c r="H371" s="103"/>
      <c r="I371" s="216">
        <f t="shared" si="6"/>
        <v>0</v>
      </c>
      <c r="J371" s="210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  <c r="AR371" s="37"/>
      <c r="AS371" s="37"/>
      <c r="AT371" s="37"/>
      <c r="AU371" s="37"/>
      <c r="AV371" s="37"/>
      <c r="AW371" s="37"/>
      <c r="AX371" s="37"/>
      <c r="AY371" s="37"/>
      <c r="AZ371" s="37"/>
      <c r="BA371" s="37"/>
      <c r="BB371" s="37"/>
      <c r="BC371" s="37"/>
      <c r="BD371" s="37"/>
      <c r="BE371" s="37"/>
      <c r="BF371" s="37"/>
      <c r="BG371" s="37"/>
      <c r="BH371" s="37"/>
      <c r="BI371" s="37"/>
      <c r="BJ371" s="37"/>
      <c r="BK371" s="37"/>
      <c r="BL371" s="37"/>
      <c r="BM371" s="37"/>
      <c r="BN371" s="37"/>
      <c r="BO371" s="37"/>
      <c r="BP371" s="37"/>
      <c r="BQ371" s="37"/>
      <c r="BR371" s="37"/>
      <c r="BS371" s="37"/>
      <c r="BT371" s="37"/>
      <c r="BU371" s="37"/>
      <c r="BV371" s="37"/>
      <c r="BW371" s="37"/>
      <c r="BX371" s="37"/>
      <c r="BY371" s="37"/>
      <c r="BZ371" s="37"/>
      <c r="CA371" s="37"/>
      <c r="CB371" s="37"/>
      <c r="CC371" s="37"/>
      <c r="CD371" s="37"/>
      <c r="CE371" s="37"/>
      <c r="CF371" s="37"/>
      <c r="CG371" s="37"/>
      <c r="CH371" s="37"/>
      <c r="CI371" s="37"/>
      <c r="CJ371" s="37"/>
      <c r="CK371" s="37"/>
      <c r="CL371" s="37"/>
      <c r="CM371" s="37"/>
      <c r="CN371" s="37"/>
      <c r="CO371" s="37"/>
      <c r="CP371" s="37"/>
      <c r="CQ371" s="37"/>
      <c r="CR371" s="37"/>
      <c r="CS371" s="37"/>
      <c r="CT371" s="37"/>
      <c r="CU371" s="37"/>
      <c r="CV371" s="37"/>
      <c r="CW371" s="37"/>
      <c r="CX371" s="37"/>
      <c r="CY371" s="37"/>
      <c r="CZ371" s="37"/>
      <c r="DA371" s="37"/>
      <c r="DB371" s="37"/>
      <c r="DC371" s="37"/>
      <c r="DD371" s="37"/>
      <c r="DE371" s="37"/>
      <c r="DF371" s="37"/>
      <c r="DG371" s="37"/>
      <c r="DH371" s="37"/>
      <c r="DI371" s="37"/>
      <c r="DJ371" s="37"/>
      <c r="DK371" s="37"/>
      <c r="DL371" s="37"/>
      <c r="DM371" s="37"/>
      <c r="DN371" s="37"/>
      <c r="DO371" s="37"/>
      <c r="DP371" s="37"/>
      <c r="DQ371" s="37"/>
      <c r="DR371" s="37"/>
      <c r="DS371" s="37"/>
      <c r="DT371" s="37"/>
      <c r="DU371" s="37"/>
      <c r="DV371" s="37"/>
      <c r="DW371" s="37"/>
      <c r="DX371" s="37"/>
      <c r="DY371" s="37"/>
      <c r="DZ371" s="37"/>
      <c r="EA371" s="37"/>
      <c r="EB371" s="37"/>
      <c r="EC371" s="37"/>
      <c r="ED371" s="37"/>
      <c r="EE371" s="37"/>
      <c r="EF371" s="37"/>
      <c r="EG371" s="37"/>
      <c r="EH371" s="37"/>
      <c r="EI371" s="37"/>
      <c r="EJ371" s="37"/>
      <c r="EK371" s="37"/>
      <c r="EL371" s="37"/>
      <c r="EM371" s="37"/>
      <c r="EN371" s="37"/>
      <c r="EO371" s="37"/>
      <c r="EP371" s="37"/>
      <c r="EQ371" s="37"/>
      <c r="ER371" s="37"/>
      <c r="ES371" s="37"/>
      <c r="ET371" s="37"/>
      <c r="EU371" s="37"/>
      <c r="EV371" s="37"/>
      <c r="EW371" s="37"/>
      <c r="EX371" s="37"/>
      <c r="EY371" s="37"/>
      <c r="EZ371" s="37"/>
      <c r="FA371" s="37"/>
      <c r="FB371" s="37"/>
      <c r="FC371" s="37"/>
      <c r="FD371" s="37"/>
      <c r="FE371" s="37"/>
      <c r="FF371" s="37"/>
      <c r="FG371" s="37"/>
      <c r="FH371" s="37"/>
      <c r="FI371" s="37"/>
      <c r="FJ371" s="37"/>
      <c r="FK371" s="37"/>
      <c r="FL371" s="37"/>
      <c r="FM371" s="37"/>
      <c r="FN371" s="37"/>
      <c r="FO371" s="37"/>
      <c r="FP371" s="37"/>
      <c r="FQ371" s="37"/>
      <c r="FR371" s="37"/>
      <c r="FS371" s="37"/>
    </row>
    <row r="372" spans="1:175" s="7" customFormat="1" ht="236.25" hidden="1">
      <c r="A372" s="25" t="s">
        <v>708</v>
      </c>
      <c r="B372" s="12" t="s">
        <v>240</v>
      </c>
      <c r="C372" s="12" t="s">
        <v>235</v>
      </c>
      <c r="D372" s="13" t="s">
        <v>305</v>
      </c>
      <c r="E372" s="13"/>
      <c r="F372" s="103">
        <f>SUM(F373)</f>
        <v>18481</v>
      </c>
      <c r="G372" s="103">
        <f>SUM(G373)</f>
        <v>14149.400000000001</v>
      </c>
      <c r="H372" s="103"/>
      <c r="I372" s="216">
        <f t="shared" si="6"/>
        <v>0</v>
      </c>
      <c r="J372" s="210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  <c r="CA372" s="37"/>
      <c r="CB372" s="37"/>
      <c r="CC372" s="37"/>
      <c r="CD372" s="37"/>
      <c r="CE372" s="37"/>
      <c r="CF372" s="37"/>
      <c r="CG372" s="37"/>
      <c r="CH372" s="37"/>
      <c r="CI372" s="37"/>
      <c r="CJ372" s="37"/>
      <c r="CK372" s="37"/>
      <c r="CL372" s="37"/>
      <c r="CM372" s="37"/>
      <c r="CN372" s="37"/>
      <c r="CO372" s="37"/>
      <c r="CP372" s="37"/>
      <c r="CQ372" s="37"/>
      <c r="CR372" s="37"/>
      <c r="CS372" s="37"/>
      <c r="CT372" s="37"/>
      <c r="CU372" s="37"/>
      <c r="CV372" s="37"/>
      <c r="CW372" s="37"/>
      <c r="CX372" s="37"/>
      <c r="CY372" s="37"/>
      <c r="CZ372" s="37"/>
      <c r="DA372" s="37"/>
      <c r="DB372" s="37"/>
      <c r="DC372" s="37"/>
      <c r="DD372" s="37"/>
      <c r="DE372" s="37"/>
      <c r="DF372" s="37"/>
      <c r="DG372" s="37"/>
      <c r="DH372" s="37"/>
      <c r="DI372" s="37"/>
      <c r="DJ372" s="37"/>
      <c r="DK372" s="37"/>
      <c r="DL372" s="37"/>
      <c r="DM372" s="37"/>
      <c r="DN372" s="37"/>
      <c r="DO372" s="37"/>
      <c r="DP372" s="37"/>
      <c r="DQ372" s="37"/>
      <c r="DR372" s="37"/>
      <c r="DS372" s="37"/>
      <c r="DT372" s="37"/>
      <c r="DU372" s="37"/>
      <c r="DV372" s="37"/>
      <c r="DW372" s="37"/>
      <c r="DX372" s="37"/>
      <c r="DY372" s="37"/>
      <c r="DZ372" s="37"/>
      <c r="EA372" s="37"/>
      <c r="EB372" s="37"/>
      <c r="EC372" s="37"/>
      <c r="ED372" s="37"/>
      <c r="EE372" s="37"/>
      <c r="EF372" s="37"/>
      <c r="EG372" s="37"/>
      <c r="EH372" s="37"/>
      <c r="EI372" s="37"/>
      <c r="EJ372" s="37"/>
      <c r="EK372" s="37"/>
      <c r="EL372" s="37"/>
      <c r="EM372" s="37"/>
      <c r="EN372" s="37"/>
      <c r="EO372" s="37"/>
      <c r="EP372" s="37"/>
      <c r="EQ372" s="37"/>
      <c r="ER372" s="37"/>
      <c r="ES372" s="37"/>
      <c r="ET372" s="37"/>
      <c r="EU372" s="37"/>
      <c r="EV372" s="37"/>
      <c r="EW372" s="37"/>
      <c r="EX372" s="37"/>
      <c r="EY372" s="37"/>
      <c r="EZ372" s="37"/>
      <c r="FA372" s="37"/>
      <c r="FB372" s="37"/>
      <c r="FC372" s="37"/>
      <c r="FD372" s="37"/>
      <c r="FE372" s="37"/>
      <c r="FF372" s="37"/>
      <c r="FG372" s="37"/>
      <c r="FH372" s="37"/>
      <c r="FI372" s="37"/>
      <c r="FJ372" s="37"/>
      <c r="FK372" s="37"/>
      <c r="FL372" s="37"/>
      <c r="FM372" s="37"/>
      <c r="FN372" s="37"/>
      <c r="FO372" s="37"/>
      <c r="FP372" s="37"/>
      <c r="FQ372" s="37"/>
      <c r="FR372" s="37"/>
      <c r="FS372" s="37"/>
    </row>
    <row r="373" spans="1:175" s="7" customFormat="1" ht="47.25" hidden="1">
      <c r="A373" s="25" t="s">
        <v>164</v>
      </c>
      <c r="B373" s="12" t="s">
        <v>240</v>
      </c>
      <c r="C373" s="12" t="s">
        <v>235</v>
      </c>
      <c r="D373" s="13" t="s">
        <v>305</v>
      </c>
      <c r="E373" s="13" t="s">
        <v>211</v>
      </c>
      <c r="F373" s="103">
        <f>SUM('3'!G753+'3'!G717+'3'!G566+'3'!G568)</f>
        <v>18481</v>
      </c>
      <c r="G373" s="103">
        <f>SUM('3'!H753+'3'!H717+'3'!H566+'3'!H568)</f>
        <v>14149.400000000001</v>
      </c>
      <c r="H373" s="103"/>
      <c r="I373" s="216">
        <f t="shared" si="6"/>
        <v>0</v>
      </c>
      <c r="J373" s="210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  <c r="CF373" s="37"/>
      <c r="CG373" s="37"/>
      <c r="CH373" s="37"/>
      <c r="CI373" s="37"/>
      <c r="CJ373" s="37"/>
      <c r="CK373" s="37"/>
      <c r="CL373" s="37"/>
      <c r="CM373" s="37"/>
      <c r="CN373" s="37"/>
      <c r="CO373" s="37"/>
      <c r="CP373" s="37"/>
      <c r="CQ373" s="37"/>
      <c r="CR373" s="37"/>
      <c r="CS373" s="37"/>
      <c r="CT373" s="37"/>
      <c r="CU373" s="37"/>
      <c r="CV373" s="37"/>
      <c r="CW373" s="37"/>
      <c r="CX373" s="37"/>
      <c r="CY373" s="37"/>
      <c r="CZ373" s="37"/>
      <c r="DA373" s="37"/>
      <c r="DB373" s="37"/>
      <c r="DC373" s="37"/>
      <c r="DD373" s="37"/>
      <c r="DE373" s="37"/>
      <c r="DF373" s="37"/>
      <c r="DG373" s="37"/>
      <c r="DH373" s="37"/>
      <c r="DI373" s="37"/>
      <c r="DJ373" s="37"/>
      <c r="DK373" s="37"/>
      <c r="DL373" s="37"/>
      <c r="DM373" s="37"/>
      <c r="DN373" s="37"/>
      <c r="DO373" s="37"/>
      <c r="DP373" s="37"/>
      <c r="DQ373" s="37"/>
      <c r="DR373" s="37"/>
      <c r="DS373" s="37"/>
      <c r="DT373" s="37"/>
      <c r="DU373" s="37"/>
      <c r="DV373" s="37"/>
      <c r="DW373" s="37"/>
      <c r="DX373" s="37"/>
      <c r="DY373" s="37"/>
      <c r="DZ373" s="37"/>
      <c r="EA373" s="37"/>
      <c r="EB373" s="37"/>
      <c r="EC373" s="37"/>
      <c r="ED373" s="37"/>
      <c r="EE373" s="37"/>
      <c r="EF373" s="37"/>
      <c r="EG373" s="37"/>
      <c r="EH373" s="37"/>
      <c r="EI373" s="37"/>
      <c r="EJ373" s="37"/>
      <c r="EK373" s="37"/>
      <c r="EL373" s="37"/>
      <c r="EM373" s="37"/>
      <c r="EN373" s="37"/>
      <c r="EO373" s="37"/>
      <c r="EP373" s="37"/>
      <c r="EQ373" s="37"/>
      <c r="ER373" s="37"/>
      <c r="ES373" s="37"/>
      <c r="ET373" s="37"/>
      <c r="EU373" s="37"/>
      <c r="EV373" s="37"/>
      <c r="EW373" s="37"/>
      <c r="EX373" s="37"/>
      <c r="EY373" s="37"/>
      <c r="EZ373" s="37"/>
      <c r="FA373" s="37"/>
      <c r="FB373" s="37"/>
      <c r="FC373" s="37"/>
      <c r="FD373" s="37"/>
      <c r="FE373" s="37"/>
      <c r="FF373" s="37"/>
      <c r="FG373" s="37"/>
      <c r="FH373" s="37"/>
      <c r="FI373" s="37"/>
      <c r="FJ373" s="37"/>
      <c r="FK373" s="37"/>
      <c r="FL373" s="37"/>
      <c r="FM373" s="37"/>
      <c r="FN373" s="37"/>
      <c r="FO373" s="37"/>
      <c r="FP373" s="37"/>
      <c r="FQ373" s="37"/>
      <c r="FR373" s="37"/>
      <c r="FS373" s="37"/>
    </row>
    <row r="374" spans="1:175" s="7" customFormat="1" ht="236.25" hidden="1">
      <c r="A374" s="24" t="s">
        <v>735</v>
      </c>
      <c r="B374" s="16" t="s">
        <v>240</v>
      </c>
      <c r="C374" s="16" t="s">
        <v>235</v>
      </c>
      <c r="D374" s="12" t="s">
        <v>449</v>
      </c>
      <c r="E374" s="12"/>
      <c r="F374" s="103">
        <f>SUM(F375)</f>
        <v>204</v>
      </c>
      <c r="G374" s="103">
        <f>SUM(G375)</f>
        <v>149.19999999999999</v>
      </c>
      <c r="H374" s="103"/>
      <c r="I374" s="216">
        <f t="shared" si="6"/>
        <v>0</v>
      </c>
      <c r="J374" s="210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  <c r="CF374" s="37"/>
      <c r="CG374" s="37"/>
      <c r="CH374" s="37"/>
      <c r="CI374" s="37"/>
      <c r="CJ374" s="37"/>
      <c r="CK374" s="37"/>
      <c r="CL374" s="37"/>
      <c r="CM374" s="37"/>
      <c r="CN374" s="37"/>
      <c r="CO374" s="37"/>
      <c r="CP374" s="37"/>
      <c r="CQ374" s="37"/>
      <c r="CR374" s="37"/>
      <c r="CS374" s="37"/>
      <c r="CT374" s="37"/>
      <c r="CU374" s="37"/>
      <c r="CV374" s="37"/>
      <c r="CW374" s="37"/>
      <c r="CX374" s="37"/>
      <c r="CY374" s="37"/>
      <c r="CZ374" s="37"/>
      <c r="DA374" s="37"/>
      <c r="DB374" s="37"/>
      <c r="DC374" s="37"/>
      <c r="DD374" s="37"/>
      <c r="DE374" s="37"/>
      <c r="DF374" s="37"/>
      <c r="DG374" s="37"/>
      <c r="DH374" s="37"/>
      <c r="DI374" s="37"/>
      <c r="DJ374" s="37"/>
      <c r="DK374" s="37"/>
      <c r="DL374" s="37"/>
      <c r="DM374" s="37"/>
      <c r="DN374" s="37"/>
      <c r="DO374" s="37"/>
      <c r="DP374" s="37"/>
      <c r="DQ374" s="37"/>
      <c r="DR374" s="37"/>
      <c r="DS374" s="37"/>
      <c r="DT374" s="37"/>
      <c r="DU374" s="37"/>
      <c r="DV374" s="37"/>
      <c r="DW374" s="37"/>
      <c r="DX374" s="37"/>
      <c r="DY374" s="37"/>
      <c r="DZ374" s="37"/>
      <c r="EA374" s="37"/>
      <c r="EB374" s="37"/>
      <c r="EC374" s="37"/>
      <c r="ED374" s="37"/>
      <c r="EE374" s="37"/>
      <c r="EF374" s="37"/>
      <c r="EG374" s="37"/>
      <c r="EH374" s="37"/>
      <c r="EI374" s="37"/>
      <c r="EJ374" s="37"/>
      <c r="EK374" s="37"/>
      <c r="EL374" s="37"/>
      <c r="EM374" s="37"/>
      <c r="EN374" s="37"/>
      <c r="EO374" s="37"/>
      <c r="EP374" s="37"/>
      <c r="EQ374" s="37"/>
      <c r="ER374" s="37"/>
      <c r="ES374" s="37"/>
      <c r="ET374" s="37"/>
      <c r="EU374" s="37"/>
      <c r="EV374" s="37"/>
      <c r="EW374" s="37"/>
      <c r="EX374" s="37"/>
      <c r="EY374" s="37"/>
      <c r="EZ374" s="37"/>
      <c r="FA374" s="37"/>
      <c r="FB374" s="37"/>
      <c r="FC374" s="37"/>
      <c r="FD374" s="37"/>
      <c r="FE374" s="37"/>
      <c r="FF374" s="37"/>
      <c r="FG374" s="37"/>
      <c r="FH374" s="37"/>
      <c r="FI374" s="37"/>
      <c r="FJ374" s="37"/>
      <c r="FK374" s="37"/>
      <c r="FL374" s="37"/>
      <c r="FM374" s="37"/>
      <c r="FN374" s="37"/>
      <c r="FO374" s="37"/>
      <c r="FP374" s="37"/>
      <c r="FQ374" s="37"/>
      <c r="FR374" s="37"/>
      <c r="FS374" s="37"/>
    </row>
    <row r="375" spans="1:175" s="7" customFormat="1" ht="47.25" hidden="1">
      <c r="A375" s="24" t="s">
        <v>164</v>
      </c>
      <c r="B375" s="16" t="s">
        <v>240</v>
      </c>
      <c r="C375" s="16" t="s">
        <v>235</v>
      </c>
      <c r="D375" s="12" t="s">
        <v>449</v>
      </c>
      <c r="E375" s="12" t="s">
        <v>211</v>
      </c>
      <c r="F375" s="103">
        <f>SUM('3'!G713+'3'!G757)</f>
        <v>204</v>
      </c>
      <c r="G375" s="103">
        <f>SUM('3'!H713+'3'!H757)</f>
        <v>149.19999999999999</v>
      </c>
      <c r="H375" s="103"/>
      <c r="I375" s="216">
        <f t="shared" si="6"/>
        <v>0</v>
      </c>
      <c r="J375" s="210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7"/>
      <c r="CN375" s="37"/>
      <c r="CO375" s="37"/>
      <c r="CP375" s="37"/>
      <c r="CQ375" s="37"/>
      <c r="CR375" s="37"/>
      <c r="CS375" s="37"/>
      <c r="CT375" s="37"/>
      <c r="CU375" s="37"/>
      <c r="CV375" s="37"/>
      <c r="CW375" s="37"/>
      <c r="CX375" s="37"/>
      <c r="CY375" s="37"/>
      <c r="CZ375" s="37"/>
      <c r="DA375" s="37"/>
      <c r="DB375" s="37"/>
      <c r="DC375" s="37"/>
      <c r="DD375" s="37"/>
      <c r="DE375" s="37"/>
      <c r="DF375" s="37"/>
      <c r="DG375" s="37"/>
      <c r="DH375" s="37"/>
      <c r="DI375" s="37"/>
      <c r="DJ375" s="37"/>
      <c r="DK375" s="37"/>
      <c r="DL375" s="37"/>
      <c r="DM375" s="37"/>
      <c r="DN375" s="37"/>
      <c r="DO375" s="37"/>
      <c r="DP375" s="37"/>
      <c r="DQ375" s="37"/>
      <c r="DR375" s="37"/>
      <c r="DS375" s="37"/>
      <c r="DT375" s="37"/>
      <c r="DU375" s="37"/>
      <c r="DV375" s="37"/>
      <c r="DW375" s="37"/>
      <c r="DX375" s="37"/>
      <c r="DY375" s="37"/>
      <c r="DZ375" s="37"/>
      <c r="EA375" s="37"/>
      <c r="EB375" s="37"/>
      <c r="EC375" s="37"/>
      <c r="ED375" s="37"/>
      <c r="EE375" s="37"/>
      <c r="EF375" s="37"/>
      <c r="EG375" s="37"/>
      <c r="EH375" s="37"/>
      <c r="EI375" s="37"/>
      <c r="EJ375" s="37"/>
      <c r="EK375" s="37"/>
      <c r="EL375" s="37"/>
      <c r="EM375" s="37"/>
      <c r="EN375" s="37"/>
      <c r="EO375" s="37"/>
      <c r="EP375" s="37"/>
      <c r="EQ375" s="37"/>
      <c r="ER375" s="37"/>
      <c r="ES375" s="37"/>
      <c r="ET375" s="37"/>
      <c r="EU375" s="37"/>
      <c r="EV375" s="37"/>
      <c r="EW375" s="37"/>
      <c r="EX375" s="37"/>
      <c r="EY375" s="37"/>
      <c r="EZ375" s="37"/>
      <c r="FA375" s="37"/>
      <c r="FB375" s="37"/>
      <c r="FC375" s="37"/>
      <c r="FD375" s="37"/>
      <c r="FE375" s="37"/>
      <c r="FF375" s="37"/>
      <c r="FG375" s="37"/>
      <c r="FH375" s="37"/>
      <c r="FI375" s="37"/>
      <c r="FJ375" s="37"/>
      <c r="FK375" s="37"/>
      <c r="FL375" s="37"/>
      <c r="FM375" s="37"/>
      <c r="FN375" s="37"/>
      <c r="FO375" s="37"/>
      <c r="FP375" s="37"/>
      <c r="FQ375" s="37"/>
      <c r="FR375" s="37"/>
      <c r="FS375" s="37"/>
    </row>
    <row r="376" spans="1:175" s="7" customFormat="1" ht="157.5" hidden="1">
      <c r="A376" s="24" t="s">
        <v>300</v>
      </c>
      <c r="B376" s="12" t="s">
        <v>240</v>
      </c>
      <c r="C376" s="12" t="s">
        <v>235</v>
      </c>
      <c r="D376" s="12" t="s">
        <v>450</v>
      </c>
      <c r="E376" s="12"/>
      <c r="F376" s="103">
        <f>SUM(F377)</f>
        <v>0</v>
      </c>
      <c r="G376" s="103">
        <f>SUM(G377)</f>
        <v>0</v>
      </c>
      <c r="H376" s="103"/>
      <c r="I376" s="216" t="e">
        <f t="shared" si="6"/>
        <v>#DIV/0!</v>
      </c>
      <c r="J376" s="210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37"/>
      <c r="DH376" s="37"/>
      <c r="DI376" s="37"/>
      <c r="DJ376" s="37"/>
      <c r="DK376" s="37"/>
      <c r="DL376" s="37"/>
      <c r="DM376" s="37"/>
      <c r="DN376" s="37"/>
      <c r="DO376" s="37"/>
      <c r="DP376" s="37"/>
      <c r="DQ376" s="37"/>
      <c r="DR376" s="37"/>
      <c r="DS376" s="37"/>
      <c r="DT376" s="37"/>
      <c r="DU376" s="37"/>
      <c r="DV376" s="37"/>
      <c r="DW376" s="37"/>
      <c r="DX376" s="37"/>
      <c r="DY376" s="37"/>
      <c r="DZ376" s="37"/>
      <c r="EA376" s="37"/>
      <c r="EB376" s="37"/>
      <c r="EC376" s="37"/>
      <c r="ED376" s="37"/>
      <c r="EE376" s="37"/>
      <c r="EF376" s="37"/>
      <c r="EG376" s="37"/>
      <c r="EH376" s="37"/>
      <c r="EI376" s="37"/>
      <c r="EJ376" s="37"/>
      <c r="EK376" s="37"/>
      <c r="EL376" s="37"/>
      <c r="EM376" s="37"/>
      <c r="EN376" s="37"/>
      <c r="EO376" s="37"/>
      <c r="EP376" s="37"/>
      <c r="EQ376" s="37"/>
      <c r="ER376" s="37"/>
      <c r="ES376" s="37"/>
      <c r="ET376" s="37"/>
      <c r="EU376" s="37"/>
      <c r="EV376" s="37"/>
      <c r="EW376" s="37"/>
      <c r="EX376" s="37"/>
      <c r="EY376" s="37"/>
      <c r="EZ376" s="37"/>
      <c r="FA376" s="37"/>
      <c r="FB376" s="37"/>
      <c r="FC376" s="37"/>
      <c r="FD376" s="37"/>
      <c r="FE376" s="37"/>
      <c r="FF376" s="37"/>
      <c r="FG376" s="37"/>
      <c r="FH376" s="37"/>
      <c r="FI376" s="37"/>
      <c r="FJ376" s="37"/>
      <c r="FK376" s="37"/>
      <c r="FL376" s="37"/>
      <c r="FM376" s="37"/>
      <c r="FN376" s="37"/>
      <c r="FO376" s="37"/>
      <c r="FP376" s="37"/>
      <c r="FQ376" s="37"/>
      <c r="FR376" s="37"/>
      <c r="FS376" s="37"/>
    </row>
    <row r="377" spans="1:175" s="7" customFormat="1" ht="47.25" hidden="1">
      <c r="A377" s="24" t="s">
        <v>164</v>
      </c>
      <c r="B377" s="12" t="s">
        <v>240</v>
      </c>
      <c r="C377" s="12" t="s">
        <v>235</v>
      </c>
      <c r="D377" s="12" t="s">
        <v>450</v>
      </c>
      <c r="E377" s="12" t="s">
        <v>211</v>
      </c>
      <c r="F377" s="103">
        <f>SUM('3'!G715)</f>
        <v>0</v>
      </c>
      <c r="G377" s="103">
        <f>SUM('3'!H715)</f>
        <v>0</v>
      </c>
      <c r="H377" s="103"/>
      <c r="I377" s="216" t="e">
        <f t="shared" si="6"/>
        <v>#DIV/0!</v>
      </c>
      <c r="J377" s="210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  <c r="CA377" s="37"/>
      <c r="CB377" s="37"/>
      <c r="CC377" s="37"/>
      <c r="CD377" s="37"/>
      <c r="CE377" s="37"/>
      <c r="CF377" s="37"/>
      <c r="CG377" s="37"/>
      <c r="CH377" s="37"/>
      <c r="CI377" s="37"/>
      <c r="CJ377" s="37"/>
      <c r="CK377" s="37"/>
      <c r="CL377" s="37"/>
      <c r="CM377" s="37"/>
      <c r="CN377" s="37"/>
      <c r="CO377" s="37"/>
      <c r="CP377" s="37"/>
      <c r="CQ377" s="37"/>
      <c r="CR377" s="37"/>
      <c r="CS377" s="37"/>
      <c r="CT377" s="37"/>
      <c r="CU377" s="37"/>
      <c r="CV377" s="37"/>
      <c r="CW377" s="37"/>
      <c r="CX377" s="37"/>
      <c r="CY377" s="37"/>
      <c r="CZ377" s="37"/>
      <c r="DA377" s="37"/>
      <c r="DB377" s="37"/>
      <c r="DC377" s="37"/>
      <c r="DD377" s="37"/>
      <c r="DE377" s="37"/>
      <c r="DF377" s="37"/>
      <c r="DG377" s="37"/>
      <c r="DH377" s="37"/>
      <c r="DI377" s="37"/>
      <c r="DJ377" s="37"/>
      <c r="DK377" s="37"/>
      <c r="DL377" s="37"/>
      <c r="DM377" s="37"/>
      <c r="DN377" s="37"/>
      <c r="DO377" s="37"/>
      <c r="DP377" s="37"/>
      <c r="DQ377" s="37"/>
      <c r="DR377" s="37"/>
      <c r="DS377" s="37"/>
      <c r="DT377" s="37"/>
      <c r="DU377" s="37"/>
      <c r="DV377" s="37"/>
      <c r="DW377" s="37"/>
      <c r="DX377" s="37"/>
      <c r="DY377" s="37"/>
      <c r="DZ377" s="37"/>
      <c r="EA377" s="37"/>
      <c r="EB377" s="37"/>
      <c r="EC377" s="37"/>
      <c r="ED377" s="37"/>
      <c r="EE377" s="37"/>
      <c r="EF377" s="37"/>
      <c r="EG377" s="37"/>
      <c r="EH377" s="37"/>
      <c r="EI377" s="37"/>
      <c r="EJ377" s="37"/>
      <c r="EK377" s="37"/>
      <c r="EL377" s="37"/>
      <c r="EM377" s="37"/>
      <c r="EN377" s="37"/>
      <c r="EO377" s="37"/>
      <c r="EP377" s="37"/>
      <c r="EQ377" s="37"/>
      <c r="ER377" s="37"/>
      <c r="ES377" s="37"/>
      <c r="ET377" s="37"/>
      <c r="EU377" s="37"/>
      <c r="EV377" s="37"/>
      <c r="EW377" s="37"/>
      <c r="EX377" s="37"/>
      <c r="EY377" s="37"/>
      <c r="EZ377" s="37"/>
      <c r="FA377" s="37"/>
      <c r="FB377" s="37"/>
      <c r="FC377" s="37"/>
      <c r="FD377" s="37"/>
      <c r="FE377" s="37"/>
      <c r="FF377" s="37"/>
      <c r="FG377" s="37"/>
      <c r="FH377" s="37"/>
      <c r="FI377" s="37"/>
      <c r="FJ377" s="37"/>
      <c r="FK377" s="37"/>
      <c r="FL377" s="37"/>
      <c r="FM377" s="37"/>
      <c r="FN377" s="37"/>
      <c r="FO377" s="37"/>
      <c r="FP377" s="37"/>
      <c r="FQ377" s="37"/>
      <c r="FR377" s="37"/>
      <c r="FS377" s="37"/>
    </row>
    <row r="378" spans="1:175" s="7" customFormat="1" hidden="1">
      <c r="A378" s="24"/>
      <c r="B378" s="12" t="s">
        <v>240</v>
      </c>
      <c r="C378" s="12" t="s">
        <v>235</v>
      </c>
      <c r="D378" s="12" t="s">
        <v>263</v>
      </c>
      <c r="E378" s="12"/>
      <c r="F378" s="103">
        <f>SUM(F379)</f>
        <v>0</v>
      </c>
      <c r="G378" s="103">
        <f>SUM(G379)</f>
        <v>0</v>
      </c>
      <c r="H378" s="103"/>
      <c r="I378" s="216" t="e">
        <f t="shared" si="6"/>
        <v>#DIV/0!</v>
      </c>
      <c r="J378" s="210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  <c r="BT378" s="37"/>
      <c r="BU378" s="37"/>
      <c r="BV378" s="37"/>
      <c r="BW378" s="37"/>
      <c r="BX378" s="37"/>
      <c r="BY378" s="37"/>
      <c r="BZ378" s="37"/>
      <c r="CA378" s="37"/>
      <c r="CB378" s="37"/>
      <c r="CC378" s="37"/>
      <c r="CD378" s="37"/>
      <c r="CE378" s="37"/>
      <c r="CF378" s="37"/>
      <c r="CG378" s="37"/>
      <c r="CH378" s="37"/>
      <c r="CI378" s="37"/>
      <c r="CJ378" s="37"/>
      <c r="CK378" s="37"/>
      <c r="CL378" s="37"/>
      <c r="CM378" s="37"/>
      <c r="CN378" s="37"/>
      <c r="CO378" s="37"/>
      <c r="CP378" s="37"/>
      <c r="CQ378" s="37"/>
      <c r="CR378" s="37"/>
      <c r="CS378" s="37"/>
      <c r="CT378" s="37"/>
      <c r="CU378" s="37"/>
      <c r="CV378" s="37"/>
      <c r="CW378" s="37"/>
      <c r="CX378" s="37"/>
      <c r="CY378" s="37"/>
      <c r="CZ378" s="37"/>
      <c r="DA378" s="37"/>
      <c r="DB378" s="37"/>
      <c r="DC378" s="37"/>
      <c r="DD378" s="37"/>
      <c r="DE378" s="37"/>
      <c r="DF378" s="37"/>
      <c r="DG378" s="37"/>
      <c r="DH378" s="37"/>
      <c r="DI378" s="37"/>
      <c r="DJ378" s="37"/>
      <c r="DK378" s="37"/>
      <c r="DL378" s="37"/>
      <c r="DM378" s="37"/>
      <c r="DN378" s="37"/>
      <c r="DO378" s="37"/>
      <c r="DP378" s="37"/>
      <c r="DQ378" s="37"/>
      <c r="DR378" s="37"/>
      <c r="DS378" s="37"/>
      <c r="DT378" s="37"/>
      <c r="DU378" s="37"/>
      <c r="DV378" s="37"/>
      <c r="DW378" s="37"/>
      <c r="DX378" s="37"/>
      <c r="DY378" s="37"/>
      <c r="DZ378" s="37"/>
      <c r="EA378" s="37"/>
      <c r="EB378" s="37"/>
      <c r="EC378" s="37"/>
      <c r="ED378" s="37"/>
      <c r="EE378" s="37"/>
      <c r="EF378" s="37"/>
      <c r="EG378" s="37"/>
      <c r="EH378" s="37"/>
      <c r="EI378" s="37"/>
      <c r="EJ378" s="37"/>
      <c r="EK378" s="37"/>
      <c r="EL378" s="37"/>
      <c r="EM378" s="37"/>
      <c r="EN378" s="37"/>
      <c r="EO378" s="37"/>
      <c r="EP378" s="37"/>
      <c r="EQ378" s="37"/>
      <c r="ER378" s="37"/>
      <c r="ES378" s="37"/>
      <c r="ET378" s="37"/>
      <c r="EU378" s="37"/>
      <c r="EV378" s="37"/>
      <c r="EW378" s="37"/>
      <c r="EX378" s="37"/>
      <c r="EY378" s="37"/>
      <c r="EZ378" s="37"/>
      <c r="FA378" s="37"/>
      <c r="FB378" s="37"/>
      <c r="FC378" s="37"/>
      <c r="FD378" s="37"/>
      <c r="FE378" s="37"/>
      <c r="FF378" s="37"/>
      <c r="FG378" s="37"/>
      <c r="FH378" s="37"/>
      <c r="FI378" s="37"/>
      <c r="FJ378" s="37"/>
      <c r="FK378" s="37"/>
      <c r="FL378" s="37"/>
      <c r="FM378" s="37"/>
      <c r="FN378" s="37"/>
      <c r="FO378" s="37"/>
      <c r="FP378" s="37"/>
      <c r="FQ378" s="37"/>
      <c r="FR378" s="37"/>
      <c r="FS378" s="37"/>
    </row>
    <row r="379" spans="1:175" s="7" customFormat="1" ht="47.25" hidden="1">
      <c r="A379" s="24" t="s">
        <v>212</v>
      </c>
      <c r="B379" s="12" t="s">
        <v>240</v>
      </c>
      <c r="C379" s="12" t="s">
        <v>235</v>
      </c>
      <c r="D379" s="12" t="s">
        <v>263</v>
      </c>
      <c r="E379" s="12" t="s">
        <v>211</v>
      </c>
      <c r="F379" s="103"/>
      <c r="G379" s="103"/>
      <c r="H379" s="103"/>
      <c r="I379" s="216" t="e">
        <f t="shared" si="6"/>
        <v>#DIV/0!</v>
      </c>
      <c r="J379" s="210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  <c r="BH379" s="37"/>
      <c r="BI379" s="37"/>
      <c r="BJ379" s="37"/>
      <c r="BK379" s="37"/>
      <c r="BL379" s="37"/>
      <c r="BM379" s="37"/>
      <c r="BN379" s="37"/>
      <c r="BO379" s="37"/>
      <c r="BP379" s="37"/>
      <c r="BQ379" s="37"/>
      <c r="BR379" s="37"/>
      <c r="BS379" s="37"/>
      <c r="BT379" s="37"/>
      <c r="BU379" s="37"/>
      <c r="BV379" s="37"/>
      <c r="BW379" s="37"/>
      <c r="BX379" s="37"/>
      <c r="BY379" s="37"/>
      <c r="BZ379" s="37"/>
      <c r="CA379" s="37"/>
      <c r="CB379" s="37"/>
      <c r="CC379" s="37"/>
      <c r="CD379" s="37"/>
      <c r="CE379" s="37"/>
      <c r="CF379" s="37"/>
      <c r="CG379" s="37"/>
      <c r="CH379" s="37"/>
      <c r="CI379" s="37"/>
      <c r="CJ379" s="37"/>
      <c r="CK379" s="37"/>
      <c r="CL379" s="37"/>
      <c r="CM379" s="37"/>
      <c r="CN379" s="37"/>
      <c r="CO379" s="37"/>
      <c r="CP379" s="37"/>
      <c r="CQ379" s="37"/>
      <c r="CR379" s="37"/>
      <c r="CS379" s="37"/>
      <c r="CT379" s="37"/>
      <c r="CU379" s="37"/>
      <c r="CV379" s="37"/>
      <c r="CW379" s="37"/>
      <c r="CX379" s="37"/>
      <c r="CY379" s="37"/>
      <c r="CZ379" s="37"/>
      <c r="DA379" s="37"/>
      <c r="DB379" s="37"/>
      <c r="DC379" s="37"/>
      <c r="DD379" s="37"/>
      <c r="DE379" s="37"/>
      <c r="DF379" s="37"/>
      <c r="DG379" s="37"/>
      <c r="DH379" s="37"/>
      <c r="DI379" s="37"/>
      <c r="DJ379" s="37"/>
      <c r="DK379" s="37"/>
      <c r="DL379" s="37"/>
      <c r="DM379" s="37"/>
      <c r="DN379" s="37"/>
      <c r="DO379" s="37"/>
      <c r="DP379" s="37"/>
      <c r="DQ379" s="37"/>
      <c r="DR379" s="37"/>
      <c r="DS379" s="37"/>
      <c r="DT379" s="37"/>
      <c r="DU379" s="37"/>
      <c r="DV379" s="37"/>
      <c r="DW379" s="37"/>
      <c r="DX379" s="37"/>
      <c r="DY379" s="37"/>
      <c r="DZ379" s="37"/>
      <c r="EA379" s="37"/>
      <c r="EB379" s="37"/>
      <c r="EC379" s="37"/>
      <c r="ED379" s="37"/>
      <c r="EE379" s="37"/>
      <c r="EF379" s="37"/>
      <c r="EG379" s="37"/>
      <c r="EH379" s="37"/>
      <c r="EI379" s="37"/>
      <c r="EJ379" s="37"/>
      <c r="EK379" s="37"/>
      <c r="EL379" s="37"/>
      <c r="EM379" s="37"/>
      <c r="EN379" s="37"/>
      <c r="EO379" s="37"/>
      <c r="EP379" s="37"/>
      <c r="EQ379" s="37"/>
      <c r="ER379" s="37"/>
      <c r="ES379" s="37"/>
      <c r="ET379" s="37"/>
      <c r="EU379" s="37"/>
      <c r="EV379" s="37"/>
      <c r="EW379" s="37"/>
      <c r="EX379" s="37"/>
      <c r="EY379" s="37"/>
      <c r="EZ379" s="37"/>
      <c r="FA379" s="37"/>
      <c r="FB379" s="37"/>
      <c r="FC379" s="37"/>
      <c r="FD379" s="37"/>
      <c r="FE379" s="37"/>
      <c r="FF379" s="37"/>
      <c r="FG379" s="37"/>
      <c r="FH379" s="37"/>
      <c r="FI379" s="37"/>
      <c r="FJ379" s="37"/>
      <c r="FK379" s="37"/>
      <c r="FL379" s="37"/>
      <c r="FM379" s="37"/>
      <c r="FN379" s="37"/>
      <c r="FO379" s="37"/>
      <c r="FP379" s="37"/>
      <c r="FQ379" s="37"/>
      <c r="FR379" s="37"/>
      <c r="FS379" s="37"/>
    </row>
    <row r="380" spans="1:175" s="7" customFormat="1" ht="189" hidden="1">
      <c r="A380" s="24" t="s">
        <v>709</v>
      </c>
      <c r="B380" s="12" t="s">
        <v>240</v>
      </c>
      <c r="C380" s="12" t="s">
        <v>235</v>
      </c>
      <c r="D380" s="12" t="s">
        <v>264</v>
      </c>
      <c r="E380" s="12"/>
      <c r="F380" s="103">
        <f>SUM(F381)</f>
        <v>374</v>
      </c>
      <c r="G380" s="103">
        <f>SUM(G381)</f>
        <v>264.435</v>
      </c>
      <c r="H380" s="103"/>
      <c r="I380" s="216">
        <f t="shared" si="6"/>
        <v>0</v>
      </c>
      <c r="J380" s="210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  <c r="BG380" s="37"/>
      <c r="BH380" s="37"/>
      <c r="BI380" s="37"/>
      <c r="BJ380" s="37"/>
      <c r="BK380" s="37"/>
      <c r="BL380" s="37"/>
      <c r="BM380" s="37"/>
      <c r="BN380" s="37"/>
      <c r="BO380" s="37"/>
      <c r="BP380" s="37"/>
      <c r="BQ380" s="37"/>
      <c r="BR380" s="37"/>
      <c r="BS380" s="37"/>
      <c r="BT380" s="37"/>
      <c r="BU380" s="37"/>
      <c r="BV380" s="37"/>
      <c r="BW380" s="37"/>
      <c r="BX380" s="37"/>
      <c r="BY380" s="37"/>
      <c r="BZ380" s="37"/>
      <c r="CA380" s="37"/>
      <c r="CB380" s="37"/>
      <c r="CC380" s="37"/>
      <c r="CD380" s="37"/>
      <c r="CE380" s="37"/>
      <c r="CF380" s="37"/>
      <c r="CG380" s="37"/>
      <c r="CH380" s="37"/>
      <c r="CI380" s="37"/>
      <c r="CJ380" s="37"/>
      <c r="CK380" s="37"/>
      <c r="CL380" s="37"/>
      <c r="CM380" s="37"/>
      <c r="CN380" s="37"/>
      <c r="CO380" s="37"/>
      <c r="CP380" s="37"/>
      <c r="CQ380" s="37"/>
      <c r="CR380" s="37"/>
      <c r="CS380" s="37"/>
      <c r="CT380" s="37"/>
      <c r="CU380" s="37"/>
      <c r="CV380" s="37"/>
      <c r="CW380" s="37"/>
      <c r="CX380" s="37"/>
      <c r="CY380" s="37"/>
      <c r="CZ380" s="37"/>
      <c r="DA380" s="37"/>
      <c r="DB380" s="37"/>
      <c r="DC380" s="37"/>
      <c r="DD380" s="37"/>
      <c r="DE380" s="37"/>
      <c r="DF380" s="37"/>
      <c r="DG380" s="37"/>
      <c r="DH380" s="37"/>
      <c r="DI380" s="37"/>
      <c r="DJ380" s="37"/>
      <c r="DK380" s="37"/>
      <c r="DL380" s="37"/>
      <c r="DM380" s="37"/>
      <c r="DN380" s="37"/>
      <c r="DO380" s="37"/>
      <c r="DP380" s="37"/>
      <c r="DQ380" s="37"/>
      <c r="DR380" s="37"/>
      <c r="DS380" s="37"/>
      <c r="DT380" s="37"/>
      <c r="DU380" s="37"/>
      <c r="DV380" s="37"/>
      <c r="DW380" s="37"/>
      <c r="DX380" s="37"/>
      <c r="DY380" s="37"/>
      <c r="DZ380" s="37"/>
      <c r="EA380" s="37"/>
      <c r="EB380" s="37"/>
      <c r="EC380" s="37"/>
      <c r="ED380" s="37"/>
      <c r="EE380" s="37"/>
      <c r="EF380" s="37"/>
      <c r="EG380" s="37"/>
      <c r="EH380" s="37"/>
      <c r="EI380" s="37"/>
      <c r="EJ380" s="37"/>
      <c r="EK380" s="37"/>
      <c r="EL380" s="37"/>
      <c r="EM380" s="37"/>
      <c r="EN380" s="37"/>
      <c r="EO380" s="37"/>
      <c r="EP380" s="37"/>
      <c r="EQ380" s="37"/>
      <c r="ER380" s="37"/>
      <c r="ES380" s="37"/>
      <c r="ET380" s="37"/>
      <c r="EU380" s="37"/>
      <c r="EV380" s="37"/>
      <c r="EW380" s="37"/>
      <c r="EX380" s="37"/>
      <c r="EY380" s="37"/>
      <c r="EZ380" s="37"/>
      <c r="FA380" s="37"/>
      <c r="FB380" s="37"/>
      <c r="FC380" s="37"/>
      <c r="FD380" s="37"/>
      <c r="FE380" s="37"/>
      <c r="FF380" s="37"/>
      <c r="FG380" s="37"/>
      <c r="FH380" s="37"/>
      <c r="FI380" s="37"/>
      <c r="FJ380" s="37"/>
      <c r="FK380" s="37"/>
      <c r="FL380" s="37"/>
      <c r="FM380" s="37"/>
      <c r="FN380" s="37"/>
      <c r="FO380" s="37"/>
      <c r="FP380" s="37"/>
      <c r="FQ380" s="37"/>
      <c r="FR380" s="37"/>
      <c r="FS380" s="37"/>
    </row>
    <row r="381" spans="1:175" s="7" customFormat="1" ht="47.25" hidden="1">
      <c r="A381" s="24" t="s">
        <v>164</v>
      </c>
      <c r="B381" s="12" t="s">
        <v>240</v>
      </c>
      <c r="C381" s="12" t="s">
        <v>235</v>
      </c>
      <c r="D381" s="12" t="s">
        <v>264</v>
      </c>
      <c r="E381" s="12" t="s">
        <v>211</v>
      </c>
      <c r="F381" s="103">
        <f>SUM('3'!G719+'3'!G755)</f>
        <v>374</v>
      </c>
      <c r="G381" s="103">
        <f>SUM('3'!H719+'3'!H755)</f>
        <v>264.435</v>
      </c>
      <c r="H381" s="103"/>
      <c r="I381" s="216">
        <f t="shared" si="6"/>
        <v>0</v>
      </c>
      <c r="J381" s="210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  <c r="AR381" s="37"/>
      <c r="AS381" s="37"/>
      <c r="AT381" s="37"/>
      <c r="AU381" s="37"/>
      <c r="AV381" s="37"/>
      <c r="AW381" s="37"/>
      <c r="AX381" s="37"/>
      <c r="AY381" s="37"/>
      <c r="AZ381" s="37"/>
      <c r="BA381" s="37"/>
      <c r="BB381" s="37"/>
      <c r="BC381" s="37"/>
      <c r="BD381" s="37"/>
      <c r="BE381" s="37"/>
      <c r="BF381" s="37"/>
      <c r="BG381" s="37"/>
      <c r="BH381" s="37"/>
      <c r="BI381" s="37"/>
      <c r="BJ381" s="37"/>
      <c r="BK381" s="37"/>
      <c r="BL381" s="37"/>
      <c r="BM381" s="37"/>
      <c r="BN381" s="37"/>
      <c r="BO381" s="37"/>
      <c r="BP381" s="37"/>
      <c r="BQ381" s="37"/>
      <c r="BR381" s="37"/>
      <c r="BS381" s="37"/>
      <c r="BT381" s="37"/>
      <c r="BU381" s="37"/>
      <c r="BV381" s="37"/>
      <c r="BW381" s="37"/>
      <c r="BX381" s="37"/>
      <c r="BY381" s="37"/>
      <c r="BZ381" s="37"/>
      <c r="CA381" s="37"/>
      <c r="CB381" s="37"/>
      <c r="CC381" s="37"/>
      <c r="CD381" s="37"/>
      <c r="CE381" s="37"/>
      <c r="CF381" s="37"/>
      <c r="CG381" s="37"/>
      <c r="CH381" s="37"/>
      <c r="CI381" s="37"/>
      <c r="CJ381" s="37"/>
      <c r="CK381" s="37"/>
      <c r="CL381" s="37"/>
      <c r="CM381" s="37"/>
      <c r="CN381" s="37"/>
      <c r="CO381" s="37"/>
      <c r="CP381" s="37"/>
      <c r="CQ381" s="37"/>
      <c r="CR381" s="37"/>
      <c r="CS381" s="37"/>
      <c r="CT381" s="37"/>
      <c r="CU381" s="37"/>
      <c r="CV381" s="37"/>
      <c r="CW381" s="37"/>
      <c r="CX381" s="37"/>
      <c r="CY381" s="37"/>
      <c r="CZ381" s="37"/>
      <c r="DA381" s="37"/>
      <c r="DB381" s="37"/>
      <c r="DC381" s="37"/>
      <c r="DD381" s="37"/>
      <c r="DE381" s="37"/>
      <c r="DF381" s="37"/>
      <c r="DG381" s="37"/>
      <c r="DH381" s="37"/>
      <c r="DI381" s="37"/>
      <c r="DJ381" s="37"/>
      <c r="DK381" s="37"/>
      <c r="DL381" s="37"/>
      <c r="DM381" s="37"/>
      <c r="DN381" s="37"/>
      <c r="DO381" s="37"/>
      <c r="DP381" s="37"/>
      <c r="DQ381" s="37"/>
      <c r="DR381" s="37"/>
      <c r="DS381" s="37"/>
      <c r="DT381" s="37"/>
      <c r="DU381" s="37"/>
      <c r="DV381" s="37"/>
      <c r="DW381" s="37"/>
      <c r="DX381" s="37"/>
      <c r="DY381" s="37"/>
      <c r="DZ381" s="37"/>
      <c r="EA381" s="37"/>
      <c r="EB381" s="37"/>
      <c r="EC381" s="37"/>
      <c r="ED381" s="37"/>
      <c r="EE381" s="37"/>
      <c r="EF381" s="37"/>
      <c r="EG381" s="37"/>
      <c r="EH381" s="37"/>
      <c r="EI381" s="37"/>
      <c r="EJ381" s="37"/>
      <c r="EK381" s="37"/>
      <c r="EL381" s="37"/>
      <c r="EM381" s="37"/>
      <c r="EN381" s="37"/>
      <c r="EO381" s="37"/>
      <c r="EP381" s="37"/>
      <c r="EQ381" s="37"/>
      <c r="ER381" s="37"/>
      <c r="ES381" s="37"/>
      <c r="ET381" s="37"/>
      <c r="EU381" s="37"/>
      <c r="EV381" s="37"/>
      <c r="EW381" s="37"/>
      <c r="EX381" s="37"/>
      <c r="EY381" s="37"/>
      <c r="EZ381" s="37"/>
      <c r="FA381" s="37"/>
      <c r="FB381" s="37"/>
      <c r="FC381" s="37"/>
      <c r="FD381" s="37"/>
      <c r="FE381" s="37"/>
      <c r="FF381" s="37"/>
      <c r="FG381" s="37"/>
      <c r="FH381" s="37"/>
      <c r="FI381" s="37"/>
      <c r="FJ381" s="37"/>
      <c r="FK381" s="37"/>
      <c r="FL381" s="37"/>
      <c r="FM381" s="37"/>
      <c r="FN381" s="37"/>
      <c r="FO381" s="37"/>
      <c r="FP381" s="37"/>
      <c r="FQ381" s="37"/>
      <c r="FR381" s="37"/>
      <c r="FS381" s="37"/>
    </row>
    <row r="382" spans="1:175" s="7" customFormat="1" ht="157.5" hidden="1">
      <c r="A382" s="24" t="s">
        <v>710</v>
      </c>
      <c r="B382" s="12" t="s">
        <v>240</v>
      </c>
      <c r="C382" s="12" t="s">
        <v>235</v>
      </c>
      <c r="D382" s="12" t="s">
        <v>200</v>
      </c>
      <c r="E382" s="12"/>
      <c r="F382" s="103">
        <f>SUM(F383)</f>
        <v>0</v>
      </c>
      <c r="G382" s="103">
        <f>SUM(G383)</f>
        <v>0</v>
      </c>
      <c r="H382" s="103"/>
      <c r="I382" s="216" t="e">
        <f t="shared" si="6"/>
        <v>#DIV/0!</v>
      </c>
      <c r="J382" s="210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  <c r="BH382" s="37"/>
      <c r="BI382" s="37"/>
      <c r="BJ382" s="37"/>
      <c r="BK382" s="37"/>
      <c r="BL382" s="37"/>
      <c r="BM382" s="37"/>
      <c r="BN382" s="37"/>
      <c r="BO382" s="37"/>
      <c r="BP382" s="37"/>
      <c r="BQ382" s="37"/>
      <c r="BR382" s="37"/>
      <c r="BS382" s="37"/>
      <c r="BT382" s="37"/>
      <c r="BU382" s="37"/>
      <c r="BV382" s="37"/>
      <c r="BW382" s="37"/>
      <c r="BX382" s="37"/>
      <c r="BY382" s="37"/>
      <c r="BZ382" s="37"/>
      <c r="CA382" s="37"/>
      <c r="CB382" s="37"/>
      <c r="CC382" s="37"/>
      <c r="CD382" s="37"/>
      <c r="CE382" s="37"/>
      <c r="CF382" s="37"/>
      <c r="CG382" s="37"/>
      <c r="CH382" s="37"/>
      <c r="CI382" s="37"/>
      <c r="CJ382" s="37"/>
      <c r="CK382" s="37"/>
      <c r="CL382" s="37"/>
      <c r="CM382" s="37"/>
      <c r="CN382" s="37"/>
      <c r="CO382" s="37"/>
      <c r="CP382" s="37"/>
      <c r="CQ382" s="37"/>
      <c r="CR382" s="37"/>
      <c r="CS382" s="37"/>
      <c r="CT382" s="37"/>
      <c r="CU382" s="37"/>
      <c r="CV382" s="37"/>
      <c r="CW382" s="37"/>
      <c r="CX382" s="37"/>
      <c r="CY382" s="37"/>
      <c r="CZ382" s="37"/>
      <c r="DA382" s="37"/>
      <c r="DB382" s="37"/>
      <c r="DC382" s="37"/>
      <c r="DD382" s="37"/>
      <c r="DE382" s="37"/>
      <c r="DF382" s="37"/>
      <c r="DG382" s="37"/>
      <c r="DH382" s="37"/>
      <c r="DI382" s="37"/>
      <c r="DJ382" s="37"/>
      <c r="DK382" s="37"/>
      <c r="DL382" s="37"/>
      <c r="DM382" s="37"/>
      <c r="DN382" s="37"/>
      <c r="DO382" s="37"/>
      <c r="DP382" s="37"/>
      <c r="DQ382" s="37"/>
      <c r="DR382" s="37"/>
      <c r="DS382" s="37"/>
      <c r="DT382" s="37"/>
      <c r="DU382" s="37"/>
      <c r="DV382" s="37"/>
      <c r="DW382" s="37"/>
      <c r="DX382" s="37"/>
      <c r="DY382" s="37"/>
      <c r="DZ382" s="37"/>
      <c r="EA382" s="37"/>
      <c r="EB382" s="37"/>
      <c r="EC382" s="37"/>
      <c r="ED382" s="37"/>
      <c r="EE382" s="37"/>
      <c r="EF382" s="37"/>
      <c r="EG382" s="37"/>
      <c r="EH382" s="37"/>
      <c r="EI382" s="37"/>
      <c r="EJ382" s="37"/>
      <c r="EK382" s="37"/>
      <c r="EL382" s="37"/>
      <c r="EM382" s="37"/>
      <c r="EN382" s="37"/>
      <c r="EO382" s="37"/>
      <c r="EP382" s="37"/>
      <c r="EQ382" s="37"/>
      <c r="ER382" s="37"/>
      <c r="ES382" s="37"/>
      <c r="ET382" s="37"/>
      <c r="EU382" s="37"/>
      <c r="EV382" s="37"/>
      <c r="EW382" s="37"/>
      <c r="EX382" s="37"/>
      <c r="EY382" s="37"/>
      <c r="EZ382" s="37"/>
      <c r="FA382" s="37"/>
      <c r="FB382" s="37"/>
      <c r="FC382" s="37"/>
      <c r="FD382" s="37"/>
      <c r="FE382" s="37"/>
      <c r="FF382" s="37"/>
      <c r="FG382" s="37"/>
      <c r="FH382" s="37"/>
      <c r="FI382" s="37"/>
      <c r="FJ382" s="37"/>
      <c r="FK382" s="37"/>
      <c r="FL382" s="37"/>
      <c r="FM382" s="37"/>
      <c r="FN382" s="37"/>
      <c r="FO382" s="37"/>
      <c r="FP382" s="37"/>
      <c r="FQ382" s="37"/>
      <c r="FR382" s="37"/>
      <c r="FS382" s="37"/>
    </row>
    <row r="383" spans="1:175" s="7" customFormat="1" ht="47.25" hidden="1">
      <c r="A383" s="24" t="s">
        <v>212</v>
      </c>
      <c r="B383" s="12" t="s">
        <v>240</v>
      </c>
      <c r="C383" s="12" t="s">
        <v>235</v>
      </c>
      <c r="D383" s="12" t="s">
        <v>200</v>
      </c>
      <c r="E383" s="12" t="s">
        <v>211</v>
      </c>
      <c r="F383" s="103">
        <f>SUM('3'!G721)</f>
        <v>0</v>
      </c>
      <c r="G383" s="103">
        <f>SUM('3'!H721)</f>
        <v>0</v>
      </c>
      <c r="H383" s="103"/>
      <c r="I383" s="216" t="e">
        <f t="shared" si="6"/>
        <v>#DIV/0!</v>
      </c>
      <c r="J383" s="210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  <c r="BH383" s="37"/>
      <c r="BI383" s="37"/>
      <c r="BJ383" s="37"/>
      <c r="BK383" s="37"/>
      <c r="BL383" s="37"/>
      <c r="BM383" s="37"/>
      <c r="BN383" s="37"/>
      <c r="BO383" s="37"/>
      <c r="BP383" s="37"/>
      <c r="BQ383" s="37"/>
      <c r="BR383" s="37"/>
      <c r="BS383" s="37"/>
      <c r="BT383" s="37"/>
      <c r="BU383" s="37"/>
      <c r="BV383" s="37"/>
      <c r="BW383" s="37"/>
      <c r="BX383" s="37"/>
      <c r="BY383" s="37"/>
      <c r="BZ383" s="37"/>
      <c r="CA383" s="37"/>
      <c r="CB383" s="37"/>
      <c r="CC383" s="37"/>
      <c r="CD383" s="37"/>
      <c r="CE383" s="37"/>
      <c r="CF383" s="37"/>
      <c r="CG383" s="37"/>
      <c r="CH383" s="37"/>
      <c r="CI383" s="37"/>
      <c r="CJ383" s="37"/>
      <c r="CK383" s="37"/>
      <c r="CL383" s="37"/>
      <c r="CM383" s="37"/>
      <c r="CN383" s="37"/>
      <c r="CO383" s="37"/>
      <c r="CP383" s="37"/>
      <c r="CQ383" s="37"/>
      <c r="CR383" s="37"/>
      <c r="CS383" s="37"/>
      <c r="CT383" s="37"/>
      <c r="CU383" s="37"/>
      <c r="CV383" s="37"/>
      <c r="CW383" s="37"/>
      <c r="CX383" s="37"/>
      <c r="CY383" s="37"/>
      <c r="CZ383" s="37"/>
      <c r="DA383" s="37"/>
      <c r="DB383" s="37"/>
      <c r="DC383" s="37"/>
      <c r="DD383" s="37"/>
      <c r="DE383" s="37"/>
      <c r="DF383" s="37"/>
      <c r="DG383" s="37"/>
      <c r="DH383" s="37"/>
      <c r="DI383" s="37"/>
      <c r="DJ383" s="37"/>
      <c r="DK383" s="37"/>
      <c r="DL383" s="37"/>
      <c r="DM383" s="37"/>
      <c r="DN383" s="37"/>
      <c r="DO383" s="37"/>
      <c r="DP383" s="37"/>
      <c r="DQ383" s="37"/>
      <c r="DR383" s="37"/>
      <c r="DS383" s="37"/>
      <c r="DT383" s="37"/>
      <c r="DU383" s="37"/>
      <c r="DV383" s="37"/>
      <c r="DW383" s="37"/>
      <c r="DX383" s="37"/>
      <c r="DY383" s="37"/>
      <c r="DZ383" s="37"/>
      <c r="EA383" s="37"/>
      <c r="EB383" s="37"/>
      <c r="EC383" s="37"/>
      <c r="ED383" s="37"/>
      <c r="EE383" s="37"/>
      <c r="EF383" s="37"/>
      <c r="EG383" s="37"/>
      <c r="EH383" s="37"/>
      <c r="EI383" s="37"/>
      <c r="EJ383" s="37"/>
      <c r="EK383" s="37"/>
      <c r="EL383" s="37"/>
      <c r="EM383" s="37"/>
      <c r="EN383" s="37"/>
      <c r="EO383" s="37"/>
      <c r="EP383" s="37"/>
      <c r="EQ383" s="37"/>
      <c r="ER383" s="37"/>
      <c r="ES383" s="37"/>
      <c r="ET383" s="37"/>
      <c r="EU383" s="37"/>
      <c r="EV383" s="37"/>
      <c r="EW383" s="37"/>
      <c r="EX383" s="37"/>
      <c r="EY383" s="37"/>
      <c r="EZ383" s="37"/>
      <c r="FA383" s="37"/>
      <c r="FB383" s="37"/>
      <c r="FC383" s="37"/>
      <c r="FD383" s="37"/>
      <c r="FE383" s="37"/>
      <c r="FF383" s="37"/>
      <c r="FG383" s="37"/>
      <c r="FH383" s="37"/>
      <c r="FI383" s="37"/>
      <c r="FJ383" s="37"/>
      <c r="FK383" s="37"/>
      <c r="FL383" s="37"/>
      <c r="FM383" s="37"/>
      <c r="FN383" s="37"/>
      <c r="FO383" s="37"/>
      <c r="FP383" s="37"/>
      <c r="FQ383" s="37"/>
      <c r="FR383" s="37"/>
      <c r="FS383" s="37"/>
    </row>
    <row r="384" spans="1:175" s="7" customFormat="1" ht="141.75" hidden="1">
      <c r="A384" s="24" t="s">
        <v>711</v>
      </c>
      <c r="B384" s="12" t="s">
        <v>240</v>
      </c>
      <c r="C384" s="12" t="s">
        <v>235</v>
      </c>
      <c r="D384" s="12" t="s">
        <v>265</v>
      </c>
      <c r="E384" s="12"/>
      <c r="F384" s="103">
        <f>SUM(F385)</f>
        <v>411</v>
      </c>
      <c r="G384" s="103">
        <f>SUM(G385)</f>
        <v>42</v>
      </c>
      <c r="H384" s="103"/>
      <c r="I384" s="216">
        <f t="shared" si="6"/>
        <v>0</v>
      </c>
      <c r="J384" s="210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  <c r="BH384" s="37"/>
      <c r="BI384" s="37"/>
      <c r="BJ384" s="37"/>
      <c r="BK384" s="37"/>
      <c r="BL384" s="37"/>
      <c r="BM384" s="37"/>
      <c r="BN384" s="37"/>
      <c r="BO384" s="37"/>
      <c r="BP384" s="37"/>
      <c r="BQ384" s="37"/>
      <c r="BR384" s="37"/>
      <c r="BS384" s="37"/>
      <c r="BT384" s="37"/>
      <c r="BU384" s="37"/>
      <c r="BV384" s="37"/>
      <c r="BW384" s="37"/>
      <c r="BX384" s="37"/>
      <c r="BY384" s="37"/>
      <c r="BZ384" s="37"/>
      <c r="CA384" s="37"/>
      <c r="CB384" s="37"/>
      <c r="CC384" s="37"/>
      <c r="CD384" s="37"/>
      <c r="CE384" s="37"/>
      <c r="CF384" s="37"/>
      <c r="CG384" s="37"/>
      <c r="CH384" s="37"/>
      <c r="CI384" s="37"/>
      <c r="CJ384" s="37"/>
      <c r="CK384" s="37"/>
      <c r="CL384" s="37"/>
      <c r="CM384" s="37"/>
      <c r="CN384" s="37"/>
      <c r="CO384" s="37"/>
      <c r="CP384" s="37"/>
      <c r="CQ384" s="37"/>
      <c r="CR384" s="37"/>
      <c r="CS384" s="37"/>
      <c r="CT384" s="37"/>
      <c r="CU384" s="37"/>
      <c r="CV384" s="37"/>
      <c r="CW384" s="37"/>
      <c r="CX384" s="37"/>
      <c r="CY384" s="37"/>
      <c r="CZ384" s="37"/>
      <c r="DA384" s="37"/>
      <c r="DB384" s="37"/>
      <c r="DC384" s="37"/>
      <c r="DD384" s="37"/>
      <c r="DE384" s="37"/>
      <c r="DF384" s="37"/>
      <c r="DG384" s="37"/>
      <c r="DH384" s="37"/>
      <c r="DI384" s="37"/>
      <c r="DJ384" s="37"/>
      <c r="DK384" s="37"/>
      <c r="DL384" s="37"/>
      <c r="DM384" s="37"/>
      <c r="DN384" s="37"/>
      <c r="DO384" s="37"/>
      <c r="DP384" s="37"/>
      <c r="DQ384" s="37"/>
      <c r="DR384" s="37"/>
      <c r="DS384" s="37"/>
      <c r="DT384" s="37"/>
      <c r="DU384" s="37"/>
      <c r="DV384" s="37"/>
      <c r="DW384" s="37"/>
      <c r="DX384" s="37"/>
      <c r="DY384" s="37"/>
      <c r="DZ384" s="37"/>
      <c r="EA384" s="37"/>
      <c r="EB384" s="37"/>
      <c r="EC384" s="37"/>
      <c r="ED384" s="37"/>
      <c r="EE384" s="37"/>
      <c r="EF384" s="37"/>
      <c r="EG384" s="37"/>
      <c r="EH384" s="37"/>
      <c r="EI384" s="37"/>
      <c r="EJ384" s="37"/>
      <c r="EK384" s="37"/>
      <c r="EL384" s="37"/>
      <c r="EM384" s="37"/>
      <c r="EN384" s="37"/>
      <c r="EO384" s="37"/>
      <c r="EP384" s="37"/>
      <c r="EQ384" s="37"/>
      <c r="ER384" s="37"/>
      <c r="ES384" s="37"/>
      <c r="ET384" s="37"/>
      <c r="EU384" s="37"/>
      <c r="EV384" s="37"/>
      <c r="EW384" s="37"/>
      <c r="EX384" s="37"/>
      <c r="EY384" s="37"/>
      <c r="EZ384" s="37"/>
      <c r="FA384" s="37"/>
      <c r="FB384" s="37"/>
      <c r="FC384" s="37"/>
      <c r="FD384" s="37"/>
      <c r="FE384" s="37"/>
      <c r="FF384" s="37"/>
      <c r="FG384" s="37"/>
      <c r="FH384" s="37"/>
      <c r="FI384" s="37"/>
      <c r="FJ384" s="37"/>
      <c r="FK384" s="37"/>
      <c r="FL384" s="37"/>
      <c r="FM384" s="37"/>
      <c r="FN384" s="37"/>
      <c r="FO384" s="37"/>
      <c r="FP384" s="37"/>
      <c r="FQ384" s="37"/>
      <c r="FR384" s="37"/>
      <c r="FS384" s="37"/>
    </row>
    <row r="385" spans="1:175" s="7" customFormat="1" ht="47.25" hidden="1">
      <c r="A385" s="24" t="s">
        <v>164</v>
      </c>
      <c r="B385" s="12" t="s">
        <v>240</v>
      </c>
      <c r="C385" s="12" t="s">
        <v>235</v>
      </c>
      <c r="D385" s="12" t="s">
        <v>265</v>
      </c>
      <c r="E385" s="12" t="s">
        <v>211</v>
      </c>
      <c r="F385" s="103">
        <f>SUM('3'!G723+'3'!G759)</f>
        <v>411</v>
      </c>
      <c r="G385" s="103">
        <f>SUM('3'!H723+'3'!H759)</f>
        <v>42</v>
      </c>
      <c r="H385" s="103"/>
      <c r="I385" s="216">
        <f t="shared" si="6"/>
        <v>0</v>
      </c>
      <c r="J385" s="210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37"/>
      <c r="BI385" s="37"/>
      <c r="BJ385" s="37"/>
      <c r="BK385" s="37"/>
      <c r="BL385" s="37"/>
      <c r="BM385" s="37"/>
      <c r="BN385" s="37"/>
      <c r="BO385" s="37"/>
      <c r="BP385" s="37"/>
      <c r="BQ385" s="37"/>
      <c r="BR385" s="37"/>
      <c r="BS385" s="37"/>
      <c r="BT385" s="37"/>
      <c r="BU385" s="37"/>
      <c r="BV385" s="37"/>
      <c r="BW385" s="37"/>
      <c r="BX385" s="37"/>
      <c r="BY385" s="37"/>
      <c r="BZ385" s="37"/>
      <c r="CA385" s="37"/>
      <c r="CB385" s="37"/>
      <c r="CC385" s="37"/>
      <c r="CD385" s="37"/>
      <c r="CE385" s="37"/>
      <c r="CF385" s="37"/>
      <c r="CG385" s="37"/>
      <c r="CH385" s="37"/>
      <c r="CI385" s="37"/>
      <c r="CJ385" s="37"/>
      <c r="CK385" s="37"/>
      <c r="CL385" s="37"/>
      <c r="CM385" s="37"/>
      <c r="CN385" s="37"/>
      <c r="CO385" s="37"/>
      <c r="CP385" s="37"/>
      <c r="CQ385" s="37"/>
      <c r="CR385" s="37"/>
      <c r="CS385" s="37"/>
      <c r="CT385" s="37"/>
      <c r="CU385" s="37"/>
      <c r="CV385" s="37"/>
      <c r="CW385" s="37"/>
      <c r="CX385" s="37"/>
      <c r="CY385" s="37"/>
      <c r="CZ385" s="37"/>
      <c r="DA385" s="37"/>
      <c r="DB385" s="37"/>
      <c r="DC385" s="37"/>
      <c r="DD385" s="37"/>
      <c r="DE385" s="37"/>
      <c r="DF385" s="37"/>
      <c r="DG385" s="37"/>
      <c r="DH385" s="37"/>
      <c r="DI385" s="37"/>
      <c r="DJ385" s="37"/>
      <c r="DK385" s="37"/>
      <c r="DL385" s="37"/>
      <c r="DM385" s="37"/>
      <c r="DN385" s="37"/>
      <c r="DO385" s="37"/>
      <c r="DP385" s="37"/>
      <c r="DQ385" s="37"/>
      <c r="DR385" s="37"/>
      <c r="DS385" s="37"/>
      <c r="DT385" s="37"/>
      <c r="DU385" s="37"/>
      <c r="DV385" s="37"/>
      <c r="DW385" s="37"/>
      <c r="DX385" s="37"/>
      <c r="DY385" s="37"/>
      <c r="DZ385" s="37"/>
      <c r="EA385" s="37"/>
      <c r="EB385" s="37"/>
      <c r="EC385" s="37"/>
      <c r="ED385" s="37"/>
      <c r="EE385" s="37"/>
      <c r="EF385" s="37"/>
      <c r="EG385" s="37"/>
      <c r="EH385" s="37"/>
      <c r="EI385" s="37"/>
      <c r="EJ385" s="37"/>
      <c r="EK385" s="37"/>
      <c r="EL385" s="37"/>
      <c r="EM385" s="37"/>
      <c r="EN385" s="37"/>
      <c r="EO385" s="37"/>
      <c r="EP385" s="37"/>
      <c r="EQ385" s="37"/>
      <c r="ER385" s="37"/>
      <c r="ES385" s="37"/>
      <c r="ET385" s="37"/>
      <c r="EU385" s="37"/>
      <c r="EV385" s="37"/>
      <c r="EW385" s="37"/>
      <c r="EX385" s="37"/>
      <c r="EY385" s="37"/>
      <c r="EZ385" s="37"/>
      <c r="FA385" s="37"/>
      <c r="FB385" s="37"/>
      <c r="FC385" s="37"/>
      <c r="FD385" s="37"/>
      <c r="FE385" s="37"/>
      <c r="FF385" s="37"/>
      <c r="FG385" s="37"/>
      <c r="FH385" s="37"/>
      <c r="FI385" s="37"/>
      <c r="FJ385" s="37"/>
      <c r="FK385" s="37"/>
      <c r="FL385" s="37"/>
      <c r="FM385" s="37"/>
      <c r="FN385" s="37"/>
      <c r="FO385" s="37"/>
      <c r="FP385" s="37"/>
      <c r="FQ385" s="37"/>
      <c r="FR385" s="37"/>
      <c r="FS385" s="37"/>
    </row>
    <row r="386" spans="1:175">
      <c r="A386" s="51" t="s">
        <v>221</v>
      </c>
      <c r="B386" s="14" t="s">
        <v>240</v>
      </c>
      <c r="C386" s="14" t="s">
        <v>236</v>
      </c>
      <c r="D386" s="22"/>
      <c r="E386" s="22"/>
      <c r="F386" s="186">
        <v>78559.600000000006</v>
      </c>
      <c r="G386" s="186">
        <v>78559.600000000006</v>
      </c>
      <c r="H386" s="186">
        <v>73103.5</v>
      </c>
      <c r="I386" s="216">
        <f t="shared" si="6"/>
        <v>93.054827163071081</v>
      </c>
      <c r="J386" s="211"/>
    </row>
    <row r="387" spans="1:175" s="7" customFormat="1" ht="157.5" hidden="1">
      <c r="A387" s="25" t="s">
        <v>650</v>
      </c>
      <c r="B387" s="12" t="s">
        <v>240</v>
      </c>
      <c r="C387" s="12" t="s">
        <v>236</v>
      </c>
      <c r="D387" s="17" t="s">
        <v>348</v>
      </c>
      <c r="E387" s="17"/>
      <c r="F387" s="103">
        <f>SUM(F388:F388)</f>
        <v>16370.93687</v>
      </c>
      <c r="G387" s="103">
        <f>SUM(G388:G388)</f>
        <v>11880.02981</v>
      </c>
      <c r="H387" s="103"/>
      <c r="I387" s="216">
        <f t="shared" si="6"/>
        <v>0</v>
      </c>
      <c r="J387" s="210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  <c r="BG387" s="37"/>
      <c r="BH387" s="37"/>
      <c r="BI387" s="37"/>
      <c r="BJ387" s="37"/>
      <c r="BK387" s="37"/>
      <c r="BL387" s="37"/>
      <c r="BM387" s="37"/>
      <c r="BN387" s="37"/>
      <c r="BO387" s="37"/>
      <c r="BP387" s="37"/>
      <c r="BQ387" s="37"/>
      <c r="BR387" s="37"/>
      <c r="BS387" s="37"/>
      <c r="BT387" s="37"/>
      <c r="BU387" s="37"/>
      <c r="BV387" s="37"/>
      <c r="BW387" s="37"/>
      <c r="BX387" s="37"/>
      <c r="BY387" s="37"/>
      <c r="BZ387" s="37"/>
      <c r="CA387" s="37"/>
      <c r="CB387" s="37"/>
      <c r="CC387" s="37"/>
      <c r="CD387" s="37"/>
      <c r="CE387" s="37"/>
      <c r="CF387" s="37"/>
      <c r="CG387" s="37"/>
      <c r="CH387" s="37"/>
      <c r="CI387" s="37"/>
      <c r="CJ387" s="37"/>
      <c r="CK387" s="37"/>
      <c r="CL387" s="37"/>
      <c r="CM387" s="37"/>
      <c r="CN387" s="37"/>
      <c r="CO387" s="37"/>
      <c r="CP387" s="37"/>
      <c r="CQ387" s="37"/>
      <c r="CR387" s="37"/>
      <c r="CS387" s="37"/>
      <c r="CT387" s="37"/>
      <c r="CU387" s="37"/>
      <c r="CV387" s="37"/>
      <c r="CW387" s="37"/>
      <c r="CX387" s="37"/>
      <c r="CY387" s="37"/>
      <c r="CZ387" s="37"/>
      <c r="DA387" s="37"/>
      <c r="DB387" s="37"/>
      <c r="DC387" s="37"/>
      <c r="DD387" s="37"/>
      <c r="DE387" s="37"/>
      <c r="DF387" s="37"/>
      <c r="DG387" s="37"/>
      <c r="DH387" s="37"/>
      <c r="DI387" s="37"/>
      <c r="DJ387" s="37"/>
      <c r="DK387" s="37"/>
      <c r="DL387" s="37"/>
      <c r="DM387" s="37"/>
      <c r="DN387" s="37"/>
      <c r="DO387" s="37"/>
      <c r="DP387" s="37"/>
      <c r="DQ387" s="37"/>
      <c r="DR387" s="37"/>
      <c r="DS387" s="37"/>
      <c r="DT387" s="37"/>
      <c r="DU387" s="37"/>
      <c r="DV387" s="37"/>
      <c r="DW387" s="37"/>
      <c r="DX387" s="37"/>
      <c r="DY387" s="37"/>
      <c r="DZ387" s="37"/>
      <c r="EA387" s="37"/>
      <c r="EB387" s="37"/>
      <c r="EC387" s="37"/>
      <c r="ED387" s="37"/>
      <c r="EE387" s="37"/>
      <c r="EF387" s="37"/>
      <c r="EG387" s="37"/>
      <c r="EH387" s="37"/>
      <c r="EI387" s="37"/>
      <c r="EJ387" s="37"/>
      <c r="EK387" s="37"/>
      <c r="EL387" s="37"/>
      <c r="EM387" s="37"/>
      <c r="EN387" s="37"/>
      <c r="EO387" s="37"/>
      <c r="EP387" s="37"/>
      <c r="EQ387" s="37"/>
      <c r="ER387" s="37"/>
      <c r="ES387" s="37"/>
      <c r="ET387" s="37"/>
      <c r="EU387" s="37"/>
      <c r="EV387" s="37"/>
      <c r="EW387" s="37"/>
      <c r="EX387" s="37"/>
      <c r="EY387" s="37"/>
      <c r="EZ387" s="37"/>
      <c r="FA387" s="37"/>
      <c r="FB387" s="37"/>
      <c r="FC387" s="37"/>
      <c r="FD387" s="37"/>
      <c r="FE387" s="37"/>
      <c r="FF387" s="37"/>
      <c r="FG387" s="37"/>
      <c r="FH387" s="37"/>
      <c r="FI387" s="37"/>
      <c r="FJ387" s="37"/>
      <c r="FK387" s="37"/>
      <c r="FL387" s="37"/>
      <c r="FM387" s="37"/>
      <c r="FN387" s="37"/>
      <c r="FO387" s="37"/>
      <c r="FP387" s="37"/>
      <c r="FQ387" s="37"/>
      <c r="FR387" s="37"/>
      <c r="FS387" s="37"/>
    </row>
    <row r="388" spans="1:175" s="7" customFormat="1" ht="47.25" hidden="1">
      <c r="A388" s="24" t="s">
        <v>164</v>
      </c>
      <c r="B388" s="12" t="s">
        <v>240</v>
      </c>
      <c r="C388" s="12" t="s">
        <v>236</v>
      </c>
      <c r="D388" s="17" t="s">
        <v>348</v>
      </c>
      <c r="E388" s="12" t="s">
        <v>211</v>
      </c>
      <c r="F388" s="103">
        <f>SUM('3'!G762+'3'!G764+'3'!G573)</f>
        <v>16370.93687</v>
      </c>
      <c r="G388" s="103">
        <f>SUM('3'!H762+'3'!H764+'3'!H573)</f>
        <v>11880.02981</v>
      </c>
      <c r="H388" s="103"/>
      <c r="I388" s="216">
        <f t="shared" si="6"/>
        <v>0</v>
      </c>
      <c r="J388" s="210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  <c r="BI388" s="37"/>
      <c r="BJ388" s="37"/>
      <c r="BK388" s="37"/>
      <c r="BL388" s="37"/>
      <c r="BM388" s="37"/>
      <c r="BN388" s="37"/>
      <c r="BO388" s="37"/>
      <c r="BP388" s="37"/>
      <c r="BQ388" s="37"/>
      <c r="BR388" s="37"/>
      <c r="BS388" s="37"/>
      <c r="BT388" s="37"/>
      <c r="BU388" s="37"/>
      <c r="BV388" s="37"/>
      <c r="BW388" s="37"/>
      <c r="BX388" s="37"/>
      <c r="BY388" s="37"/>
      <c r="BZ388" s="37"/>
      <c r="CA388" s="37"/>
      <c r="CB388" s="37"/>
      <c r="CC388" s="37"/>
      <c r="CD388" s="37"/>
      <c r="CE388" s="37"/>
      <c r="CF388" s="37"/>
      <c r="CG388" s="37"/>
      <c r="CH388" s="37"/>
      <c r="CI388" s="37"/>
      <c r="CJ388" s="37"/>
      <c r="CK388" s="37"/>
      <c r="CL388" s="37"/>
      <c r="CM388" s="37"/>
      <c r="CN388" s="37"/>
      <c r="CO388" s="37"/>
      <c r="CP388" s="37"/>
      <c r="CQ388" s="37"/>
      <c r="CR388" s="37"/>
      <c r="CS388" s="37"/>
      <c r="CT388" s="37"/>
      <c r="CU388" s="37"/>
      <c r="CV388" s="37"/>
      <c r="CW388" s="37"/>
      <c r="CX388" s="37"/>
      <c r="CY388" s="37"/>
      <c r="CZ388" s="37"/>
      <c r="DA388" s="37"/>
      <c r="DB388" s="37"/>
      <c r="DC388" s="37"/>
      <c r="DD388" s="37"/>
      <c r="DE388" s="37"/>
      <c r="DF388" s="37"/>
      <c r="DG388" s="37"/>
      <c r="DH388" s="37"/>
      <c r="DI388" s="37"/>
      <c r="DJ388" s="37"/>
      <c r="DK388" s="37"/>
      <c r="DL388" s="37"/>
      <c r="DM388" s="37"/>
      <c r="DN388" s="37"/>
      <c r="DO388" s="37"/>
      <c r="DP388" s="37"/>
      <c r="DQ388" s="37"/>
      <c r="DR388" s="37"/>
      <c r="DS388" s="37"/>
      <c r="DT388" s="37"/>
      <c r="DU388" s="37"/>
      <c r="DV388" s="37"/>
      <c r="DW388" s="37"/>
      <c r="DX388" s="37"/>
      <c r="DY388" s="37"/>
      <c r="DZ388" s="37"/>
      <c r="EA388" s="37"/>
      <c r="EB388" s="37"/>
      <c r="EC388" s="37"/>
      <c r="ED388" s="37"/>
      <c r="EE388" s="37"/>
      <c r="EF388" s="37"/>
      <c r="EG388" s="37"/>
      <c r="EH388" s="37"/>
      <c r="EI388" s="37"/>
      <c r="EJ388" s="37"/>
      <c r="EK388" s="37"/>
      <c r="EL388" s="37"/>
      <c r="EM388" s="37"/>
      <c r="EN388" s="37"/>
      <c r="EO388" s="37"/>
      <c r="EP388" s="37"/>
      <c r="EQ388" s="37"/>
      <c r="ER388" s="37"/>
      <c r="ES388" s="37"/>
      <c r="ET388" s="37"/>
      <c r="EU388" s="37"/>
      <c r="EV388" s="37"/>
      <c r="EW388" s="37"/>
      <c r="EX388" s="37"/>
      <c r="EY388" s="37"/>
      <c r="EZ388" s="37"/>
      <c r="FA388" s="37"/>
      <c r="FB388" s="37"/>
      <c r="FC388" s="37"/>
      <c r="FD388" s="37"/>
      <c r="FE388" s="37"/>
      <c r="FF388" s="37"/>
      <c r="FG388" s="37"/>
      <c r="FH388" s="37"/>
      <c r="FI388" s="37"/>
      <c r="FJ388" s="37"/>
      <c r="FK388" s="37"/>
      <c r="FL388" s="37"/>
      <c r="FM388" s="37"/>
      <c r="FN388" s="37"/>
      <c r="FO388" s="37"/>
      <c r="FP388" s="37"/>
      <c r="FQ388" s="37"/>
      <c r="FR388" s="37"/>
      <c r="FS388" s="37"/>
    </row>
    <row r="389" spans="1:175" s="7" customFormat="1" ht="164.25" hidden="1" customHeight="1">
      <c r="A389" s="53"/>
      <c r="B389" s="12" t="s">
        <v>240</v>
      </c>
      <c r="C389" s="12" t="s">
        <v>236</v>
      </c>
      <c r="D389" s="17" t="s">
        <v>156</v>
      </c>
      <c r="E389" s="17"/>
      <c r="F389" s="103">
        <f>SUM(F390:F391)</f>
        <v>0</v>
      </c>
      <c r="G389" s="103">
        <f>SUM(G390:G391)</f>
        <v>0</v>
      </c>
      <c r="H389" s="103"/>
      <c r="I389" s="216" t="e">
        <f t="shared" si="6"/>
        <v>#DIV/0!</v>
      </c>
      <c r="J389" s="210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  <c r="BI389" s="37"/>
      <c r="BJ389" s="37"/>
      <c r="BK389" s="37"/>
      <c r="BL389" s="37"/>
      <c r="BM389" s="37"/>
      <c r="BN389" s="37"/>
      <c r="BO389" s="37"/>
      <c r="BP389" s="37"/>
      <c r="BQ389" s="37"/>
      <c r="BR389" s="37"/>
      <c r="BS389" s="37"/>
      <c r="BT389" s="37"/>
      <c r="BU389" s="37"/>
      <c r="BV389" s="37"/>
      <c r="BW389" s="37"/>
      <c r="BX389" s="37"/>
      <c r="BY389" s="37"/>
      <c r="BZ389" s="37"/>
      <c r="CA389" s="37"/>
      <c r="CB389" s="37"/>
      <c r="CC389" s="37"/>
      <c r="CD389" s="37"/>
      <c r="CE389" s="37"/>
      <c r="CF389" s="37"/>
      <c r="CG389" s="37"/>
      <c r="CH389" s="37"/>
      <c r="CI389" s="37"/>
      <c r="CJ389" s="37"/>
      <c r="CK389" s="37"/>
      <c r="CL389" s="37"/>
      <c r="CM389" s="37"/>
      <c r="CN389" s="37"/>
      <c r="CO389" s="37"/>
      <c r="CP389" s="37"/>
      <c r="CQ389" s="37"/>
      <c r="CR389" s="37"/>
      <c r="CS389" s="37"/>
      <c r="CT389" s="37"/>
      <c r="CU389" s="37"/>
      <c r="CV389" s="37"/>
      <c r="CW389" s="37"/>
      <c r="CX389" s="37"/>
      <c r="CY389" s="37"/>
      <c r="CZ389" s="37"/>
      <c r="DA389" s="37"/>
      <c r="DB389" s="37"/>
      <c r="DC389" s="37"/>
      <c r="DD389" s="37"/>
      <c r="DE389" s="37"/>
      <c r="DF389" s="37"/>
      <c r="DG389" s="37"/>
      <c r="DH389" s="37"/>
      <c r="DI389" s="37"/>
      <c r="DJ389" s="37"/>
      <c r="DK389" s="37"/>
      <c r="DL389" s="37"/>
      <c r="DM389" s="37"/>
      <c r="DN389" s="37"/>
      <c r="DO389" s="37"/>
      <c r="DP389" s="37"/>
      <c r="DQ389" s="37"/>
      <c r="DR389" s="37"/>
      <c r="DS389" s="37"/>
      <c r="DT389" s="37"/>
      <c r="DU389" s="37"/>
      <c r="DV389" s="37"/>
      <c r="DW389" s="37"/>
      <c r="DX389" s="37"/>
      <c r="DY389" s="37"/>
      <c r="DZ389" s="37"/>
      <c r="EA389" s="37"/>
      <c r="EB389" s="37"/>
      <c r="EC389" s="37"/>
      <c r="ED389" s="37"/>
      <c r="EE389" s="37"/>
      <c r="EF389" s="37"/>
      <c r="EG389" s="37"/>
      <c r="EH389" s="37"/>
      <c r="EI389" s="37"/>
      <c r="EJ389" s="37"/>
      <c r="EK389" s="37"/>
      <c r="EL389" s="37"/>
      <c r="EM389" s="37"/>
      <c r="EN389" s="37"/>
      <c r="EO389" s="37"/>
      <c r="EP389" s="37"/>
      <c r="EQ389" s="37"/>
      <c r="ER389" s="37"/>
      <c r="ES389" s="37"/>
      <c r="ET389" s="37"/>
      <c r="EU389" s="37"/>
      <c r="EV389" s="37"/>
      <c r="EW389" s="37"/>
      <c r="EX389" s="37"/>
      <c r="EY389" s="37"/>
      <c r="EZ389" s="37"/>
      <c r="FA389" s="37"/>
      <c r="FB389" s="37"/>
      <c r="FC389" s="37"/>
      <c r="FD389" s="37"/>
      <c r="FE389" s="37"/>
      <c r="FF389" s="37"/>
      <c r="FG389" s="37"/>
      <c r="FH389" s="37"/>
      <c r="FI389" s="37"/>
      <c r="FJ389" s="37"/>
      <c r="FK389" s="37"/>
      <c r="FL389" s="37"/>
      <c r="FM389" s="37"/>
      <c r="FN389" s="37"/>
      <c r="FO389" s="37"/>
      <c r="FP389" s="37"/>
      <c r="FQ389" s="37"/>
      <c r="FR389" s="37"/>
      <c r="FS389" s="37"/>
    </row>
    <row r="390" spans="1:175" s="7" customFormat="1" ht="47.25" hidden="1">
      <c r="A390" s="24" t="s">
        <v>212</v>
      </c>
      <c r="B390" s="12" t="s">
        <v>240</v>
      </c>
      <c r="C390" s="12" t="s">
        <v>236</v>
      </c>
      <c r="D390" s="17" t="s">
        <v>156</v>
      </c>
      <c r="E390" s="12" t="s">
        <v>211</v>
      </c>
      <c r="F390" s="103"/>
      <c r="G390" s="103"/>
      <c r="H390" s="103"/>
      <c r="I390" s="216" t="e">
        <f t="shared" si="6"/>
        <v>#DIV/0!</v>
      </c>
      <c r="J390" s="210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  <c r="BG390" s="37"/>
      <c r="BH390" s="37"/>
      <c r="BI390" s="37"/>
      <c r="BJ390" s="37"/>
      <c r="BK390" s="37"/>
      <c r="BL390" s="37"/>
      <c r="BM390" s="37"/>
      <c r="BN390" s="37"/>
      <c r="BO390" s="37"/>
      <c r="BP390" s="37"/>
      <c r="BQ390" s="37"/>
      <c r="BR390" s="37"/>
      <c r="BS390" s="37"/>
      <c r="BT390" s="37"/>
      <c r="BU390" s="37"/>
      <c r="BV390" s="37"/>
      <c r="BW390" s="37"/>
      <c r="BX390" s="37"/>
      <c r="BY390" s="37"/>
      <c r="BZ390" s="37"/>
      <c r="CA390" s="37"/>
      <c r="CB390" s="37"/>
      <c r="CC390" s="37"/>
      <c r="CD390" s="37"/>
      <c r="CE390" s="37"/>
      <c r="CF390" s="37"/>
      <c r="CG390" s="37"/>
      <c r="CH390" s="37"/>
      <c r="CI390" s="37"/>
      <c r="CJ390" s="37"/>
      <c r="CK390" s="37"/>
      <c r="CL390" s="37"/>
      <c r="CM390" s="37"/>
      <c r="CN390" s="37"/>
      <c r="CO390" s="37"/>
      <c r="CP390" s="37"/>
      <c r="CQ390" s="37"/>
      <c r="CR390" s="37"/>
      <c r="CS390" s="37"/>
      <c r="CT390" s="37"/>
      <c r="CU390" s="37"/>
      <c r="CV390" s="37"/>
      <c r="CW390" s="37"/>
      <c r="CX390" s="37"/>
      <c r="CY390" s="37"/>
      <c r="CZ390" s="37"/>
      <c r="DA390" s="37"/>
      <c r="DB390" s="37"/>
      <c r="DC390" s="37"/>
      <c r="DD390" s="37"/>
      <c r="DE390" s="37"/>
      <c r="DF390" s="37"/>
      <c r="DG390" s="37"/>
      <c r="DH390" s="37"/>
      <c r="DI390" s="37"/>
      <c r="DJ390" s="37"/>
      <c r="DK390" s="37"/>
      <c r="DL390" s="37"/>
      <c r="DM390" s="37"/>
      <c r="DN390" s="37"/>
      <c r="DO390" s="37"/>
      <c r="DP390" s="37"/>
      <c r="DQ390" s="37"/>
      <c r="DR390" s="37"/>
      <c r="DS390" s="37"/>
      <c r="DT390" s="37"/>
      <c r="DU390" s="37"/>
      <c r="DV390" s="37"/>
      <c r="DW390" s="37"/>
      <c r="DX390" s="37"/>
      <c r="DY390" s="37"/>
      <c r="DZ390" s="37"/>
      <c r="EA390" s="37"/>
      <c r="EB390" s="37"/>
      <c r="EC390" s="37"/>
      <c r="ED390" s="37"/>
      <c r="EE390" s="37"/>
      <c r="EF390" s="37"/>
      <c r="EG390" s="37"/>
      <c r="EH390" s="37"/>
      <c r="EI390" s="37"/>
      <c r="EJ390" s="37"/>
      <c r="EK390" s="37"/>
      <c r="EL390" s="37"/>
      <c r="EM390" s="37"/>
      <c r="EN390" s="37"/>
      <c r="EO390" s="37"/>
      <c r="EP390" s="37"/>
      <c r="EQ390" s="37"/>
      <c r="ER390" s="37"/>
      <c r="ES390" s="37"/>
      <c r="ET390" s="37"/>
      <c r="EU390" s="37"/>
      <c r="EV390" s="37"/>
      <c r="EW390" s="37"/>
      <c r="EX390" s="37"/>
      <c r="EY390" s="37"/>
      <c r="EZ390" s="37"/>
      <c r="FA390" s="37"/>
      <c r="FB390" s="37"/>
      <c r="FC390" s="37"/>
      <c r="FD390" s="37"/>
      <c r="FE390" s="37"/>
      <c r="FF390" s="37"/>
      <c r="FG390" s="37"/>
      <c r="FH390" s="37"/>
      <c r="FI390" s="37"/>
      <c r="FJ390" s="37"/>
      <c r="FK390" s="37"/>
      <c r="FL390" s="37"/>
      <c r="FM390" s="37"/>
      <c r="FN390" s="37"/>
      <c r="FO390" s="37"/>
      <c r="FP390" s="37"/>
      <c r="FQ390" s="37"/>
      <c r="FR390" s="37"/>
      <c r="FS390" s="37"/>
    </row>
    <row r="391" spans="1:175" s="7" customFormat="1" ht="31.5" hidden="1">
      <c r="A391" s="24" t="s">
        <v>84</v>
      </c>
      <c r="B391" s="12" t="s">
        <v>240</v>
      </c>
      <c r="C391" s="12" t="s">
        <v>236</v>
      </c>
      <c r="D391" s="12" t="s">
        <v>368</v>
      </c>
      <c r="E391" s="12" t="s">
        <v>394</v>
      </c>
      <c r="F391" s="103"/>
      <c r="G391" s="103"/>
      <c r="H391" s="103"/>
      <c r="I391" s="216" t="e">
        <f t="shared" si="6"/>
        <v>#DIV/0!</v>
      </c>
      <c r="J391" s="210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  <c r="AR391" s="37"/>
      <c r="AS391" s="37"/>
      <c r="AT391" s="37"/>
      <c r="AU391" s="37"/>
      <c r="AV391" s="37"/>
      <c r="AW391" s="37"/>
      <c r="AX391" s="37"/>
      <c r="AY391" s="37"/>
      <c r="AZ391" s="37"/>
      <c r="BA391" s="37"/>
      <c r="BB391" s="37"/>
      <c r="BC391" s="37"/>
      <c r="BD391" s="37"/>
      <c r="BE391" s="37"/>
      <c r="BF391" s="37"/>
      <c r="BG391" s="37"/>
      <c r="BH391" s="37"/>
      <c r="BI391" s="37"/>
      <c r="BJ391" s="37"/>
      <c r="BK391" s="37"/>
      <c r="BL391" s="37"/>
      <c r="BM391" s="37"/>
      <c r="BN391" s="37"/>
      <c r="BO391" s="37"/>
      <c r="BP391" s="37"/>
      <c r="BQ391" s="37"/>
      <c r="BR391" s="37"/>
      <c r="BS391" s="37"/>
      <c r="BT391" s="37"/>
      <c r="BU391" s="37"/>
      <c r="BV391" s="37"/>
      <c r="BW391" s="37"/>
      <c r="BX391" s="37"/>
      <c r="BY391" s="37"/>
      <c r="BZ391" s="37"/>
      <c r="CA391" s="37"/>
      <c r="CB391" s="37"/>
      <c r="CC391" s="37"/>
      <c r="CD391" s="37"/>
      <c r="CE391" s="37"/>
      <c r="CF391" s="37"/>
      <c r="CG391" s="37"/>
      <c r="CH391" s="37"/>
      <c r="CI391" s="37"/>
      <c r="CJ391" s="37"/>
      <c r="CK391" s="37"/>
      <c r="CL391" s="37"/>
      <c r="CM391" s="37"/>
      <c r="CN391" s="37"/>
      <c r="CO391" s="37"/>
      <c r="CP391" s="37"/>
      <c r="CQ391" s="37"/>
      <c r="CR391" s="37"/>
      <c r="CS391" s="37"/>
      <c r="CT391" s="37"/>
      <c r="CU391" s="37"/>
      <c r="CV391" s="37"/>
      <c r="CW391" s="37"/>
      <c r="CX391" s="37"/>
      <c r="CY391" s="37"/>
      <c r="CZ391" s="37"/>
      <c r="DA391" s="37"/>
      <c r="DB391" s="37"/>
      <c r="DC391" s="37"/>
      <c r="DD391" s="37"/>
      <c r="DE391" s="37"/>
      <c r="DF391" s="37"/>
      <c r="DG391" s="37"/>
      <c r="DH391" s="37"/>
      <c r="DI391" s="37"/>
      <c r="DJ391" s="37"/>
      <c r="DK391" s="37"/>
      <c r="DL391" s="37"/>
      <c r="DM391" s="37"/>
      <c r="DN391" s="37"/>
      <c r="DO391" s="37"/>
      <c r="DP391" s="37"/>
      <c r="DQ391" s="37"/>
      <c r="DR391" s="37"/>
      <c r="DS391" s="37"/>
      <c r="DT391" s="37"/>
      <c r="DU391" s="37"/>
      <c r="DV391" s="37"/>
      <c r="DW391" s="37"/>
      <c r="DX391" s="37"/>
      <c r="DY391" s="37"/>
      <c r="DZ391" s="37"/>
      <c r="EA391" s="37"/>
      <c r="EB391" s="37"/>
      <c r="EC391" s="37"/>
      <c r="ED391" s="37"/>
      <c r="EE391" s="37"/>
      <c r="EF391" s="37"/>
      <c r="EG391" s="37"/>
      <c r="EH391" s="37"/>
      <c r="EI391" s="37"/>
      <c r="EJ391" s="37"/>
      <c r="EK391" s="37"/>
      <c r="EL391" s="37"/>
      <c r="EM391" s="37"/>
      <c r="EN391" s="37"/>
      <c r="EO391" s="37"/>
      <c r="EP391" s="37"/>
      <c r="EQ391" s="37"/>
      <c r="ER391" s="37"/>
      <c r="ES391" s="37"/>
      <c r="ET391" s="37"/>
      <c r="EU391" s="37"/>
      <c r="EV391" s="37"/>
      <c r="EW391" s="37"/>
      <c r="EX391" s="37"/>
      <c r="EY391" s="37"/>
      <c r="EZ391" s="37"/>
      <c r="FA391" s="37"/>
      <c r="FB391" s="37"/>
      <c r="FC391" s="37"/>
      <c r="FD391" s="37"/>
      <c r="FE391" s="37"/>
      <c r="FF391" s="37"/>
      <c r="FG391" s="37"/>
      <c r="FH391" s="37"/>
      <c r="FI391" s="37"/>
      <c r="FJ391" s="37"/>
      <c r="FK391" s="37"/>
      <c r="FL391" s="37"/>
      <c r="FM391" s="37"/>
      <c r="FN391" s="37"/>
      <c r="FO391" s="37"/>
      <c r="FP391" s="37"/>
      <c r="FQ391" s="37"/>
      <c r="FR391" s="37"/>
      <c r="FS391" s="37"/>
    </row>
    <row r="392" spans="1:175" s="7" customFormat="1" ht="157.5" hidden="1">
      <c r="A392" s="24" t="s">
        <v>714</v>
      </c>
      <c r="B392" s="12" t="s">
        <v>240</v>
      </c>
      <c r="C392" s="12" t="s">
        <v>236</v>
      </c>
      <c r="D392" s="12" t="s">
        <v>148</v>
      </c>
      <c r="E392" s="12"/>
      <c r="F392" s="103">
        <f>SUM(F393)</f>
        <v>2819</v>
      </c>
      <c r="G392" s="103">
        <f>SUM(G393)</f>
        <v>1239.7719999999999</v>
      </c>
      <c r="H392" s="103"/>
      <c r="I392" s="216">
        <f t="shared" si="6"/>
        <v>0</v>
      </c>
      <c r="J392" s="210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  <c r="AR392" s="37"/>
      <c r="AS392" s="37"/>
      <c r="AT392" s="37"/>
      <c r="AU392" s="37"/>
      <c r="AV392" s="37"/>
      <c r="AW392" s="37"/>
      <c r="AX392" s="37"/>
      <c r="AY392" s="37"/>
      <c r="AZ392" s="37"/>
      <c r="BA392" s="37"/>
      <c r="BB392" s="37"/>
      <c r="BC392" s="37"/>
      <c r="BD392" s="37"/>
      <c r="BE392" s="37"/>
      <c r="BF392" s="37"/>
      <c r="BG392" s="37"/>
      <c r="BH392" s="37"/>
      <c r="BI392" s="37"/>
      <c r="BJ392" s="37"/>
      <c r="BK392" s="37"/>
      <c r="BL392" s="37"/>
      <c r="BM392" s="37"/>
      <c r="BN392" s="37"/>
      <c r="BO392" s="37"/>
      <c r="BP392" s="37"/>
      <c r="BQ392" s="37"/>
      <c r="BR392" s="37"/>
      <c r="BS392" s="37"/>
      <c r="BT392" s="37"/>
      <c r="BU392" s="37"/>
      <c r="BV392" s="37"/>
      <c r="BW392" s="37"/>
      <c r="BX392" s="37"/>
      <c r="BY392" s="37"/>
      <c r="BZ392" s="37"/>
      <c r="CA392" s="37"/>
      <c r="CB392" s="37"/>
      <c r="CC392" s="37"/>
      <c r="CD392" s="37"/>
      <c r="CE392" s="37"/>
      <c r="CF392" s="37"/>
      <c r="CG392" s="37"/>
      <c r="CH392" s="37"/>
      <c r="CI392" s="37"/>
      <c r="CJ392" s="37"/>
      <c r="CK392" s="37"/>
      <c r="CL392" s="37"/>
      <c r="CM392" s="37"/>
      <c r="CN392" s="37"/>
      <c r="CO392" s="37"/>
      <c r="CP392" s="37"/>
      <c r="CQ392" s="37"/>
      <c r="CR392" s="37"/>
      <c r="CS392" s="37"/>
      <c r="CT392" s="37"/>
      <c r="CU392" s="37"/>
      <c r="CV392" s="37"/>
      <c r="CW392" s="37"/>
      <c r="CX392" s="37"/>
      <c r="CY392" s="37"/>
      <c r="CZ392" s="37"/>
      <c r="DA392" s="37"/>
      <c r="DB392" s="37"/>
      <c r="DC392" s="37"/>
      <c r="DD392" s="37"/>
      <c r="DE392" s="37"/>
      <c r="DF392" s="37"/>
      <c r="DG392" s="37"/>
      <c r="DH392" s="37"/>
      <c r="DI392" s="37"/>
      <c r="DJ392" s="37"/>
      <c r="DK392" s="37"/>
      <c r="DL392" s="37"/>
      <c r="DM392" s="37"/>
      <c r="DN392" s="37"/>
      <c r="DO392" s="37"/>
      <c r="DP392" s="37"/>
      <c r="DQ392" s="37"/>
      <c r="DR392" s="37"/>
      <c r="DS392" s="37"/>
      <c r="DT392" s="37"/>
      <c r="DU392" s="37"/>
      <c r="DV392" s="37"/>
      <c r="DW392" s="37"/>
      <c r="DX392" s="37"/>
      <c r="DY392" s="37"/>
      <c r="DZ392" s="37"/>
      <c r="EA392" s="37"/>
      <c r="EB392" s="37"/>
      <c r="EC392" s="37"/>
      <c r="ED392" s="37"/>
      <c r="EE392" s="37"/>
      <c r="EF392" s="37"/>
      <c r="EG392" s="37"/>
      <c r="EH392" s="37"/>
      <c r="EI392" s="37"/>
      <c r="EJ392" s="37"/>
      <c r="EK392" s="37"/>
      <c r="EL392" s="37"/>
      <c r="EM392" s="37"/>
      <c r="EN392" s="37"/>
      <c r="EO392" s="37"/>
      <c r="EP392" s="37"/>
      <c r="EQ392" s="37"/>
      <c r="ER392" s="37"/>
      <c r="ES392" s="37"/>
      <c r="ET392" s="37"/>
      <c r="EU392" s="37"/>
      <c r="EV392" s="37"/>
      <c r="EW392" s="37"/>
      <c r="EX392" s="37"/>
      <c r="EY392" s="37"/>
      <c r="EZ392" s="37"/>
      <c r="FA392" s="37"/>
      <c r="FB392" s="37"/>
      <c r="FC392" s="37"/>
      <c r="FD392" s="37"/>
      <c r="FE392" s="37"/>
      <c r="FF392" s="37"/>
      <c r="FG392" s="37"/>
      <c r="FH392" s="37"/>
      <c r="FI392" s="37"/>
      <c r="FJ392" s="37"/>
      <c r="FK392" s="37"/>
      <c r="FL392" s="37"/>
      <c r="FM392" s="37"/>
      <c r="FN392" s="37"/>
      <c r="FO392" s="37"/>
      <c r="FP392" s="37"/>
      <c r="FQ392" s="37"/>
      <c r="FR392" s="37"/>
      <c r="FS392" s="37"/>
    </row>
    <row r="393" spans="1:175" s="7" customFormat="1" ht="47.25" hidden="1">
      <c r="A393" s="24" t="s">
        <v>164</v>
      </c>
      <c r="B393" s="12" t="s">
        <v>240</v>
      </c>
      <c r="C393" s="12" t="s">
        <v>236</v>
      </c>
      <c r="D393" s="12" t="s">
        <v>148</v>
      </c>
      <c r="E393" s="12" t="s">
        <v>211</v>
      </c>
      <c r="F393" s="103">
        <f>SUM('3'!G766)</f>
        <v>2819</v>
      </c>
      <c r="G393" s="103">
        <f>SUM('3'!H766)</f>
        <v>1239.7719999999999</v>
      </c>
      <c r="H393" s="103"/>
      <c r="I393" s="216">
        <f t="shared" si="6"/>
        <v>0</v>
      </c>
      <c r="J393" s="210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  <c r="BK393" s="37"/>
      <c r="BL393" s="37"/>
      <c r="BM393" s="37"/>
      <c r="BN393" s="37"/>
      <c r="BO393" s="37"/>
      <c r="BP393" s="37"/>
      <c r="BQ393" s="37"/>
      <c r="BR393" s="37"/>
      <c r="BS393" s="37"/>
      <c r="BT393" s="37"/>
      <c r="BU393" s="37"/>
      <c r="BV393" s="37"/>
      <c r="BW393" s="37"/>
      <c r="BX393" s="37"/>
      <c r="BY393" s="37"/>
      <c r="BZ393" s="37"/>
      <c r="CA393" s="37"/>
      <c r="CB393" s="37"/>
      <c r="CC393" s="37"/>
      <c r="CD393" s="37"/>
      <c r="CE393" s="37"/>
      <c r="CF393" s="37"/>
      <c r="CG393" s="37"/>
      <c r="CH393" s="37"/>
      <c r="CI393" s="37"/>
      <c r="CJ393" s="37"/>
      <c r="CK393" s="37"/>
      <c r="CL393" s="37"/>
      <c r="CM393" s="37"/>
      <c r="CN393" s="37"/>
      <c r="CO393" s="37"/>
      <c r="CP393" s="37"/>
      <c r="CQ393" s="37"/>
      <c r="CR393" s="37"/>
      <c r="CS393" s="37"/>
      <c r="CT393" s="37"/>
      <c r="CU393" s="37"/>
      <c r="CV393" s="37"/>
      <c r="CW393" s="37"/>
      <c r="CX393" s="37"/>
      <c r="CY393" s="37"/>
      <c r="CZ393" s="37"/>
      <c r="DA393" s="37"/>
      <c r="DB393" s="37"/>
      <c r="DC393" s="37"/>
      <c r="DD393" s="37"/>
      <c r="DE393" s="37"/>
      <c r="DF393" s="37"/>
      <c r="DG393" s="37"/>
      <c r="DH393" s="37"/>
      <c r="DI393" s="37"/>
      <c r="DJ393" s="37"/>
      <c r="DK393" s="37"/>
      <c r="DL393" s="37"/>
      <c r="DM393" s="37"/>
      <c r="DN393" s="37"/>
      <c r="DO393" s="37"/>
      <c r="DP393" s="37"/>
      <c r="DQ393" s="37"/>
      <c r="DR393" s="37"/>
      <c r="DS393" s="37"/>
      <c r="DT393" s="37"/>
      <c r="DU393" s="37"/>
      <c r="DV393" s="37"/>
      <c r="DW393" s="37"/>
      <c r="DX393" s="37"/>
      <c r="DY393" s="37"/>
      <c r="DZ393" s="37"/>
      <c r="EA393" s="37"/>
      <c r="EB393" s="37"/>
      <c r="EC393" s="37"/>
      <c r="ED393" s="37"/>
      <c r="EE393" s="37"/>
      <c r="EF393" s="37"/>
      <c r="EG393" s="37"/>
      <c r="EH393" s="37"/>
      <c r="EI393" s="37"/>
      <c r="EJ393" s="37"/>
      <c r="EK393" s="37"/>
      <c r="EL393" s="37"/>
      <c r="EM393" s="37"/>
      <c r="EN393" s="37"/>
      <c r="EO393" s="37"/>
      <c r="EP393" s="37"/>
      <c r="EQ393" s="37"/>
      <c r="ER393" s="37"/>
      <c r="ES393" s="37"/>
      <c r="ET393" s="37"/>
      <c r="EU393" s="37"/>
      <c r="EV393" s="37"/>
      <c r="EW393" s="37"/>
      <c r="EX393" s="37"/>
      <c r="EY393" s="37"/>
      <c r="EZ393" s="37"/>
      <c r="FA393" s="37"/>
      <c r="FB393" s="37"/>
      <c r="FC393" s="37"/>
      <c r="FD393" s="37"/>
      <c r="FE393" s="37"/>
      <c r="FF393" s="37"/>
      <c r="FG393" s="37"/>
      <c r="FH393" s="37"/>
      <c r="FI393" s="37"/>
      <c r="FJ393" s="37"/>
      <c r="FK393" s="37"/>
      <c r="FL393" s="37"/>
      <c r="FM393" s="37"/>
      <c r="FN393" s="37"/>
      <c r="FO393" s="37"/>
      <c r="FP393" s="37"/>
      <c r="FQ393" s="37"/>
      <c r="FR393" s="37"/>
      <c r="FS393" s="37"/>
    </row>
    <row r="394" spans="1:175" s="7" customFormat="1" ht="189" hidden="1">
      <c r="A394" s="24" t="s">
        <v>715</v>
      </c>
      <c r="B394" s="12" t="s">
        <v>240</v>
      </c>
      <c r="C394" s="12" t="s">
        <v>236</v>
      </c>
      <c r="D394" s="12" t="s">
        <v>148</v>
      </c>
      <c r="E394" s="12"/>
      <c r="F394" s="103">
        <f>SUM(F395)</f>
        <v>0</v>
      </c>
      <c r="G394" s="103">
        <f>SUM(G395)</f>
        <v>0</v>
      </c>
      <c r="H394" s="103"/>
      <c r="I394" s="216" t="e">
        <f t="shared" si="6"/>
        <v>#DIV/0!</v>
      </c>
      <c r="J394" s="210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  <c r="BK394" s="37"/>
      <c r="BL394" s="37"/>
      <c r="BM394" s="37"/>
      <c r="BN394" s="37"/>
      <c r="BO394" s="37"/>
      <c r="BP394" s="37"/>
      <c r="BQ394" s="37"/>
      <c r="BR394" s="37"/>
      <c r="BS394" s="37"/>
      <c r="BT394" s="37"/>
      <c r="BU394" s="37"/>
      <c r="BV394" s="37"/>
      <c r="BW394" s="37"/>
      <c r="BX394" s="37"/>
      <c r="BY394" s="37"/>
      <c r="BZ394" s="37"/>
      <c r="CA394" s="37"/>
      <c r="CB394" s="37"/>
      <c r="CC394" s="37"/>
      <c r="CD394" s="37"/>
      <c r="CE394" s="37"/>
      <c r="CF394" s="37"/>
      <c r="CG394" s="37"/>
      <c r="CH394" s="37"/>
      <c r="CI394" s="37"/>
      <c r="CJ394" s="37"/>
      <c r="CK394" s="37"/>
      <c r="CL394" s="37"/>
      <c r="CM394" s="37"/>
      <c r="CN394" s="37"/>
      <c r="CO394" s="37"/>
      <c r="CP394" s="37"/>
      <c r="CQ394" s="37"/>
      <c r="CR394" s="37"/>
      <c r="CS394" s="37"/>
      <c r="CT394" s="37"/>
      <c r="CU394" s="37"/>
      <c r="CV394" s="37"/>
      <c r="CW394" s="37"/>
      <c r="CX394" s="37"/>
      <c r="CY394" s="37"/>
      <c r="CZ394" s="37"/>
      <c r="DA394" s="37"/>
      <c r="DB394" s="37"/>
      <c r="DC394" s="37"/>
      <c r="DD394" s="37"/>
      <c r="DE394" s="37"/>
      <c r="DF394" s="37"/>
      <c r="DG394" s="37"/>
      <c r="DH394" s="37"/>
      <c r="DI394" s="37"/>
      <c r="DJ394" s="37"/>
      <c r="DK394" s="37"/>
      <c r="DL394" s="37"/>
      <c r="DM394" s="37"/>
      <c r="DN394" s="37"/>
      <c r="DO394" s="37"/>
      <c r="DP394" s="37"/>
      <c r="DQ394" s="37"/>
      <c r="DR394" s="37"/>
      <c r="DS394" s="37"/>
      <c r="DT394" s="37"/>
      <c r="DU394" s="37"/>
      <c r="DV394" s="37"/>
      <c r="DW394" s="37"/>
      <c r="DX394" s="37"/>
      <c r="DY394" s="37"/>
      <c r="DZ394" s="37"/>
      <c r="EA394" s="37"/>
      <c r="EB394" s="37"/>
      <c r="EC394" s="37"/>
      <c r="ED394" s="37"/>
      <c r="EE394" s="37"/>
      <c r="EF394" s="37"/>
      <c r="EG394" s="37"/>
      <c r="EH394" s="37"/>
      <c r="EI394" s="37"/>
      <c r="EJ394" s="37"/>
      <c r="EK394" s="37"/>
      <c r="EL394" s="37"/>
      <c r="EM394" s="37"/>
      <c r="EN394" s="37"/>
      <c r="EO394" s="37"/>
      <c r="EP394" s="37"/>
      <c r="EQ394" s="37"/>
      <c r="ER394" s="37"/>
      <c r="ES394" s="37"/>
      <c r="ET394" s="37"/>
      <c r="EU394" s="37"/>
      <c r="EV394" s="37"/>
      <c r="EW394" s="37"/>
      <c r="EX394" s="37"/>
      <c r="EY394" s="37"/>
      <c r="EZ394" s="37"/>
      <c r="FA394" s="37"/>
      <c r="FB394" s="37"/>
      <c r="FC394" s="37"/>
      <c r="FD394" s="37"/>
      <c r="FE394" s="37"/>
      <c r="FF394" s="37"/>
      <c r="FG394" s="37"/>
      <c r="FH394" s="37"/>
      <c r="FI394" s="37"/>
      <c r="FJ394" s="37"/>
      <c r="FK394" s="37"/>
      <c r="FL394" s="37"/>
      <c r="FM394" s="37"/>
      <c r="FN394" s="37"/>
      <c r="FO394" s="37"/>
      <c r="FP394" s="37"/>
      <c r="FQ394" s="37"/>
      <c r="FR394" s="37"/>
      <c r="FS394" s="37"/>
    </row>
    <row r="395" spans="1:175" s="7" customFormat="1" ht="47.25" hidden="1">
      <c r="A395" s="24" t="s">
        <v>164</v>
      </c>
      <c r="B395" s="12" t="s">
        <v>240</v>
      </c>
      <c r="C395" s="12" t="s">
        <v>236</v>
      </c>
      <c r="D395" s="12" t="s">
        <v>148</v>
      </c>
      <c r="E395" s="12" t="s">
        <v>211</v>
      </c>
      <c r="F395" s="103">
        <f>SUM('3'!G768)</f>
        <v>0</v>
      </c>
      <c r="G395" s="103">
        <f>SUM('3'!H768)</f>
        <v>0</v>
      </c>
      <c r="H395" s="103"/>
      <c r="I395" s="216" t="e">
        <f t="shared" si="6"/>
        <v>#DIV/0!</v>
      </c>
      <c r="J395" s="210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  <c r="BK395" s="37"/>
      <c r="BL395" s="37"/>
      <c r="BM395" s="37"/>
      <c r="BN395" s="37"/>
      <c r="BO395" s="37"/>
      <c r="BP395" s="37"/>
      <c r="BQ395" s="37"/>
      <c r="BR395" s="37"/>
      <c r="BS395" s="37"/>
      <c r="BT395" s="37"/>
      <c r="BU395" s="37"/>
      <c r="BV395" s="37"/>
      <c r="BW395" s="37"/>
      <c r="BX395" s="37"/>
      <c r="BY395" s="37"/>
      <c r="BZ395" s="37"/>
      <c r="CA395" s="37"/>
      <c r="CB395" s="37"/>
      <c r="CC395" s="37"/>
      <c r="CD395" s="37"/>
      <c r="CE395" s="37"/>
      <c r="CF395" s="37"/>
      <c r="CG395" s="37"/>
      <c r="CH395" s="37"/>
      <c r="CI395" s="37"/>
      <c r="CJ395" s="37"/>
      <c r="CK395" s="37"/>
      <c r="CL395" s="37"/>
      <c r="CM395" s="37"/>
      <c r="CN395" s="37"/>
      <c r="CO395" s="37"/>
      <c r="CP395" s="37"/>
      <c r="CQ395" s="37"/>
      <c r="CR395" s="37"/>
      <c r="CS395" s="37"/>
      <c r="CT395" s="37"/>
      <c r="CU395" s="37"/>
      <c r="CV395" s="37"/>
      <c r="CW395" s="37"/>
      <c r="CX395" s="37"/>
      <c r="CY395" s="37"/>
      <c r="CZ395" s="37"/>
      <c r="DA395" s="37"/>
      <c r="DB395" s="37"/>
      <c r="DC395" s="37"/>
      <c r="DD395" s="37"/>
      <c r="DE395" s="37"/>
      <c r="DF395" s="37"/>
      <c r="DG395" s="37"/>
      <c r="DH395" s="37"/>
      <c r="DI395" s="37"/>
      <c r="DJ395" s="37"/>
      <c r="DK395" s="37"/>
      <c r="DL395" s="37"/>
      <c r="DM395" s="37"/>
      <c r="DN395" s="37"/>
      <c r="DO395" s="37"/>
      <c r="DP395" s="37"/>
      <c r="DQ395" s="37"/>
      <c r="DR395" s="37"/>
      <c r="DS395" s="37"/>
      <c r="DT395" s="37"/>
      <c r="DU395" s="37"/>
      <c r="DV395" s="37"/>
      <c r="DW395" s="37"/>
      <c r="DX395" s="37"/>
      <c r="DY395" s="37"/>
      <c r="DZ395" s="37"/>
      <c r="EA395" s="37"/>
      <c r="EB395" s="37"/>
      <c r="EC395" s="37"/>
      <c r="ED395" s="37"/>
      <c r="EE395" s="37"/>
      <c r="EF395" s="37"/>
      <c r="EG395" s="37"/>
      <c r="EH395" s="37"/>
      <c r="EI395" s="37"/>
      <c r="EJ395" s="37"/>
      <c r="EK395" s="37"/>
      <c r="EL395" s="37"/>
      <c r="EM395" s="37"/>
      <c r="EN395" s="37"/>
      <c r="EO395" s="37"/>
      <c r="EP395" s="37"/>
      <c r="EQ395" s="37"/>
      <c r="ER395" s="37"/>
      <c r="ES395" s="37"/>
      <c r="ET395" s="37"/>
      <c r="EU395" s="37"/>
      <c r="EV395" s="37"/>
      <c r="EW395" s="37"/>
      <c r="EX395" s="37"/>
      <c r="EY395" s="37"/>
      <c r="EZ395" s="37"/>
      <c r="FA395" s="37"/>
      <c r="FB395" s="37"/>
      <c r="FC395" s="37"/>
      <c r="FD395" s="37"/>
      <c r="FE395" s="37"/>
      <c r="FF395" s="37"/>
      <c r="FG395" s="37"/>
      <c r="FH395" s="37"/>
      <c r="FI395" s="37"/>
      <c r="FJ395" s="37"/>
      <c r="FK395" s="37"/>
      <c r="FL395" s="37"/>
      <c r="FM395" s="37"/>
      <c r="FN395" s="37"/>
      <c r="FO395" s="37"/>
      <c r="FP395" s="37"/>
      <c r="FQ395" s="37"/>
      <c r="FR395" s="37"/>
      <c r="FS395" s="37"/>
    </row>
    <row r="396" spans="1:175" s="7" customFormat="1" ht="158.25" hidden="1" customHeight="1">
      <c r="A396" s="24" t="s">
        <v>813</v>
      </c>
      <c r="B396" s="12" t="s">
        <v>240</v>
      </c>
      <c r="C396" s="12" t="s">
        <v>236</v>
      </c>
      <c r="D396" s="12" t="s">
        <v>823</v>
      </c>
      <c r="E396" s="12"/>
      <c r="F396" s="103">
        <f>SUM(F397+F398)</f>
        <v>3445.9595199999999</v>
      </c>
      <c r="G396" s="103">
        <f>SUM(G397+G398)</f>
        <v>2392.23837</v>
      </c>
      <c r="H396" s="103"/>
      <c r="I396" s="216">
        <f t="shared" si="6"/>
        <v>0</v>
      </c>
      <c r="J396" s="210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  <c r="BI396" s="37"/>
      <c r="BJ396" s="37"/>
      <c r="BK396" s="37"/>
      <c r="BL396" s="37"/>
      <c r="BM396" s="37"/>
      <c r="BN396" s="37"/>
      <c r="BO396" s="37"/>
      <c r="BP396" s="37"/>
      <c r="BQ396" s="37"/>
      <c r="BR396" s="37"/>
      <c r="BS396" s="37"/>
      <c r="BT396" s="37"/>
      <c r="BU396" s="37"/>
      <c r="BV396" s="37"/>
      <c r="BW396" s="37"/>
      <c r="BX396" s="37"/>
      <c r="BY396" s="37"/>
      <c r="BZ396" s="37"/>
      <c r="CA396" s="37"/>
      <c r="CB396" s="37"/>
      <c r="CC396" s="37"/>
      <c r="CD396" s="37"/>
      <c r="CE396" s="37"/>
      <c r="CF396" s="37"/>
      <c r="CG396" s="37"/>
      <c r="CH396" s="37"/>
      <c r="CI396" s="37"/>
      <c r="CJ396" s="37"/>
      <c r="CK396" s="37"/>
      <c r="CL396" s="37"/>
      <c r="CM396" s="37"/>
      <c r="CN396" s="37"/>
      <c r="CO396" s="37"/>
      <c r="CP396" s="37"/>
      <c r="CQ396" s="37"/>
      <c r="CR396" s="37"/>
      <c r="CS396" s="37"/>
      <c r="CT396" s="37"/>
      <c r="CU396" s="37"/>
      <c r="CV396" s="37"/>
      <c r="CW396" s="37"/>
      <c r="CX396" s="37"/>
      <c r="CY396" s="37"/>
      <c r="CZ396" s="37"/>
      <c r="DA396" s="37"/>
      <c r="DB396" s="37"/>
      <c r="DC396" s="37"/>
      <c r="DD396" s="37"/>
      <c r="DE396" s="37"/>
      <c r="DF396" s="37"/>
      <c r="DG396" s="37"/>
      <c r="DH396" s="37"/>
      <c r="DI396" s="37"/>
      <c r="DJ396" s="37"/>
      <c r="DK396" s="37"/>
      <c r="DL396" s="37"/>
      <c r="DM396" s="37"/>
      <c r="DN396" s="37"/>
      <c r="DO396" s="37"/>
      <c r="DP396" s="37"/>
      <c r="DQ396" s="37"/>
      <c r="DR396" s="37"/>
      <c r="DS396" s="37"/>
      <c r="DT396" s="37"/>
      <c r="DU396" s="37"/>
      <c r="DV396" s="37"/>
      <c r="DW396" s="37"/>
      <c r="DX396" s="37"/>
      <c r="DY396" s="37"/>
      <c r="DZ396" s="37"/>
      <c r="EA396" s="37"/>
      <c r="EB396" s="37"/>
      <c r="EC396" s="37"/>
      <c r="ED396" s="37"/>
      <c r="EE396" s="37"/>
      <c r="EF396" s="37"/>
      <c r="EG396" s="37"/>
      <c r="EH396" s="37"/>
      <c r="EI396" s="37"/>
      <c r="EJ396" s="37"/>
      <c r="EK396" s="37"/>
      <c r="EL396" s="37"/>
      <c r="EM396" s="37"/>
      <c r="EN396" s="37"/>
      <c r="EO396" s="37"/>
      <c r="EP396" s="37"/>
      <c r="EQ396" s="37"/>
      <c r="ER396" s="37"/>
      <c r="ES396" s="37"/>
      <c r="ET396" s="37"/>
      <c r="EU396" s="37"/>
      <c r="EV396" s="37"/>
      <c r="EW396" s="37"/>
      <c r="EX396" s="37"/>
      <c r="EY396" s="37"/>
      <c r="EZ396" s="37"/>
      <c r="FA396" s="37"/>
      <c r="FB396" s="37"/>
      <c r="FC396" s="37"/>
      <c r="FD396" s="37"/>
      <c r="FE396" s="37"/>
      <c r="FF396" s="37"/>
      <c r="FG396" s="37"/>
      <c r="FH396" s="37"/>
      <c r="FI396" s="37"/>
      <c r="FJ396" s="37"/>
      <c r="FK396" s="37"/>
      <c r="FL396" s="37"/>
      <c r="FM396" s="37"/>
      <c r="FN396" s="37"/>
      <c r="FO396" s="37"/>
      <c r="FP396" s="37"/>
      <c r="FQ396" s="37"/>
      <c r="FR396" s="37"/>
      <c r="FS396" s="37"/>
    </row>
    <row r="397" spans="1:175" s="7" customFormat="1" ht="31.5" hidden="1">
      <c r="A397" s="23" t="s">
        <v>147</v>
      </c>
      <c r="B397" s="12" t="s">
        <v>240</v>
      </c>
      <c r="C397" s="12" t="s">
        <v>236</v>
      </c>
      <c r="D397" s="12" t="s">
        <v>823</v>
      </c>
      <c r="E397" s="12" t="s">
        <v>491</v>
      </c>
      <c r="F397" s="103">
        <f>SUM('3'!G296)</f>
        <v>3445.9595199999999</v>
      </c>
      <c r="G397" s="103">
        <f>SUM('3'!H296)</f>
        <v>2392.23837</v>
      </c>
      <c r="H397" s="103"/>
      <c r="I397" s="216">
        <f t="shared" si="6"/>
        <v>0</v>
      </c>
      <c r="J397" s="210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  <c r="AR397" s="37"/>
      <c r="AS397" s="37"/>
      <c r="AT397" s="37"/>
      <c r="AU397" s="37"/>
      <c r="AV397" s="37"/>
      <c r="AW397" s="37"/>
      <c r="AX397" s="37"/>
      <c r="AY397" s="37"/>
      <c r="AZ397" s="37"/>
      <c r="BA397" s="37"/>
      <c r="BB397" s="37"/>
      <c r="BC397" s="37"/>
      <c r="BD397" s="37"/>
      <c r="BE397" s="37"/>
      <c r="BF397" s="37"/>
      <c r="BG397" s="37"/>
      <c r="BH397" s="37"/>
      <c r="BI397" s="37"/>
      <c r="BJ397" s="37"/>
      <c r="BK397" s="37"/>
      <c r="BL397" s="37"/>
      <c r="BM397" s="37"/>
      <c r="BN397" s="37"/>
      <c r="BO397" s="37"/>
      <c r="BP397" s="37"/>
      <c r="BQ397" s="37"/>
      <c r="BR397" s="37"/>
      <c r="BS397" s="37"/>
      <c r="BT397" s="37"/>
      <c r="BU397" s="37"/>
      <c r="BV397" s="37"/>
      <c r="BW397" s="37"/>
      <c r="BX397" s="37"/>
      <c r="BY397" s="37"/>
      <c r="BZ397" s="37"/>
      <c r="CA397" s="37"/>
      <c r="CB397" s="37"/>
      <c r="CC397" s="37"/>
      <c r="CD397" s="37"/>
      <c r="CE397" s="37"/>
      <c r="CF397" s="37"/>
      <c r="CG397" s="37"/>
      <c r="CH397" s="37"/>
      <c r="CI397" s="37"/>
      <c r="CJ397" s="37"/>
      <c r="CK397" s="37"/>
      <c r="CL397" s="37"/>
      <c r="CM397" s="37"/>
      <c r="CN397" s="37"/>
      <c r="CO397" s="37"/>
      <c r="CP397" s="37"/>
      <c r="CQ397" s="37"/>
      <c r="CR397" s="37"/>
      <c r="CS397" s="37"/>
      <c r="CT397" s="37"/>
      <c r="CU397" s="37"/>
      <c r="CV397" s="37"/>
      <c r="CW397" s="37"/>
      <c r="CX397" s="37"/>
      <c r="CY397" s="37"/>
      <c r="CZ397" s="37"/>
      <c r="DA397" s="37"/>
      <c r="DB397" s="37"/>
      <c r="DC397" s="37"/>
      <c r="DD397" s="37"/>
      <c r="DE397" s="37"/>
      <c r="DF397" s="37"/>
      <c r="DG397" s="37"/>
      <c r="DH397" s="37"/>
      <c r="DI397" s="37"/>
      <c r="DJ397" s="37"/>
      <c r="DK397" s="37"/>
      <c r="DL397" s="37"/>
      <c r="DM397" s="37"/>
      <c r="DN397" s="37"/>
      <c r="DO397" s="37"/>
      <c r="DP397" s="37"/>
      <c r="DQ397" s="37"/>
      <c r="DR397" s="37"/>
      <c r="DS397" s="37"/>
      <c r="DT397" s="37"/>
      <c r="DU397" s="37"/>
      <c r="DV397" s="37"/>
      <c r="DW397" s="37"/>
      <c r="DX397" s="37"/>
      <c r="DY397" s="37"/>
      <c r="DZ397" s="37"/>
      <c r="EA397" s="37"/>
      <c r="EB397" s="37"/>
      <c r="EC397" s="37"/>
      <c r="ED397" s="37"/>
      <c r="EE397" s="37"/>
      <c r="EF397" s="37"/>
      <c r="EG397" s="37"/>
      <c r="EH397" s="37"/>
      <c r="EI397" s="37"/>
      <c r="EJ397" s="37"/>
      <c r="EK397" s="37"/>
      <c r="EL397" s="37"/>
      <c r="EM397" s="37"/>
      <c r="EN397" s="37"/>
      <c r="EO397" s="37"/>
      <c r="EP397" s="37"/>
      <c r="EQ397" s="37"/>
      <c r="ER397" s="37"/>
      <c r="ES397" s="37"/>
      <c r="ET397" s="37"/>
      <c r="EU397" s="37"/>
      <c r="EV397" s="37"/>
      <c r="EW397" s="37"/>
      <c r="EX397" s="37"/>
      <c r="EY397" s="37"/>
      <c r="EZ397" s="37"/>
      <c r="FA397" s="37"/>
      <c r="FB397" s="37"/>
      <c r="FC397" s="37"/>
      <c r="FD397" s="37"/>
      <c r="FE397" s="37"/>
      <c r="FF397" s="37"/>
      <c r="FG397" s="37"/>
      <c r="FH397" s="37"/>
      <c r="FI397" s="37"/>
      <c r="FJ397" s="37"/>
      <c r="FK397" s="37"/>
      <c r="FL397" s="37"/>
      <c r="FM397" s="37"/>
      <c r="FN397" s="37"/>
      <c r="FO397" s="37"/>
      <c r="FP397" s="37"/>
      <c r="FQ397" s="37"/>
      <c r="FR397" s="37"/>
      <c r="FS397" s="37"/>
    </row>
    <row r="398" spans="1:175" s="7" customFormat="1" ht="47.25" hidden="1">
      <c r="A398" s="24" t="s">
        <v>164</v>
      </c>
      <c r="B398" s="12" t="s">
        <v>240</v>
      </c>
      <c r="C398" s="12" t="s">
        <v>236</v>
      </c>
      <c r="D398" s="12" t="s">
        <v>823</v>
      </c>
      <c r="E398" s="12" t="s">
        <v>211</v>
      </c>
      <c r="F398" s="103">
        <f>SUM('3'!G784)</f>
        <v>0</v>
      </c>
      <c r="G398" s="103">
        <f>SUM('3'!H784)</f>
        <v>0</v>
      </c>
      <c r="H398" s="103"/>
      <c r="I398" s="216" t="e">
        <f t="shared" si="6"/>
        <v>#DIV/0!</v>
      </c>
      <c r="J398" s="210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  <c r="BK398" s="37"/>
      <c r="BL398" s="37"/>
      <c r="BM398" s="37"/>
      <c r="BN398" s="37"/>
      <c r="BO398" s="37"/>
      <c r="BP398" s="37"/>
      <c r="BQ398" s="37"/>
      <c r="BR398" s="37"/>
      <c r="BS398" s="37"/>
      <c r="BT398" s="37"/>
      <c r="BU398" s="37"/>
      <c r="BV398" s="37"/>
      <c r="BW398" s="37"/>
      <c r="BX398" s="37"/>
      <c r="BY398" s="37"/>
      <c r="BZ398" s="37"/>
      <c r="CA398" s="37"/>
      <c r="CB398" s="37"/>
      <c r="CC398" s="37"/>
      <c r="CD398" s="37"/>
      <c r="CE398" s="37"/>
      <c r="CF398" s="37"/>
      <c r="CG398" s="37"/>
      <c r="CH398" s="37"/>
      <c r="CI398" s="37"/>
      <c r="CJ398" s="37"/>
      <c r="CK398" s="37"/>
      <c r="CL398" s="37"/>
      <c r="CM398" s="37"/>
      <c r="CN398" s="37"/>
      <c r="CO398" s="37"/>
      <c r="CP398" s="37"/>
      <c r="CQ398" s="37"/>
      <c r="CR398" s="37"/>
      <c r="CS398" s="37"/>
      <c r="CT398" s="37"/>
      <c r="CU398" s="37"/>
      <c r="CV398" s="37"/>
      <c r="CW398" s="37"/>
      <c r="CX398" s="37"/>
      <c r="CY398" s="37"/>
      <c r="CZ398" s="37"/>
      <c r="DA398" s="37"/>
      <c r="DB398" s="37"/>
      <c r="DC398" s="37"/>
      <c r="DD398" s="37"/>
      <c r="DE398" s="37"/>
      <c r="DF398" s="37"/>
      <c r="DG398" s="37"/>
      <c r="DH398" s="37"/>
      <c r="DI398" s="37"/>
      <c r="DJ398" s="37"/>
      <c r="DK398" s="37"/>
      <c r="DL398" s="37"/>
      <c r="DM398" s="37"/>
      <c r="DN398" s="37"/>
      <c r="DO398" s="37"/>
      <c r="DP398" s="37"/>
      <c r="DQ398" s="37"/>
      <c r="DR398" s="37"/>
      <c r="DS398" s="37"/>
      <c r="DT398" s="37"/>
      <c r="DU398" s="37"/>
      <c r="DV398" s="37"/>
      <c r="DW398" s="37"/>
      <c r="DX398" s="37"/>
      <c r="DY398" s="37"/>
      <c r="DZ398" s="37"/>
      <c r="EA398" s="37"/>
      <c r="EB398" s="37"/>
      <c r="EC398" s="37"/>
      <c r="ED398" s="37"/>
      <c r="EE398" s="37"/>
      <c r="EF398" s="37"/>
      <c r="EG398" s="37"/>
      <c r="EH398" s="37"/>
      <c r="EI398" s="37"/>
      <c r="EJ398" s="37"/>
      <c r="EK398" s="37"/>
      <c r="EL398" s="37"/>
      <c r="EM398" s="37"/>
      <c r="EN398" s="37"/>
      <c r="EO398" s="37"/>
      <c r="EP398" s="37"/>
      <c r="EQ398" s="37"/>
      <c r="ER398" s="37"/>
      <c r="ES398" s="37"/>
      <c r="ET398" s="37"/>
      <c r="EU398" s="37"/>
      <c r="EV398" s="37"/>
      <c r="EW398" s="37"/>
      <c r="EX398" s="37"/>
      <c r="EY398" s="37"/>
      <c r="EZ398" s="37"/>
      <c r="FA398" s="37"/>
      <c r="FB398" s="37"/>
      <c r="FC398" s="37"/>
      <c r="FD398" s="37"/>
      <c r="FE398" s="37"/>
      <c r="FF398" s="37"/>
      <c r="FG398" s="37"/>
      <c r="FH398" s="37"/>
      <c r="FI398" s="37"/>
      <c r="FJ398" s="37"/>
      <c r="FK398" s="37"/>
      <c r="FL398" s="37"/>
      <c r="FM398" s="37"/>
      <c r="FN398" s="37"/>
      <c r="FO398" s="37"/>
      <c r="FP398" s="37"/>
      <c r="FQ398" s="37"/>
      <c r="FR398" s="37"/>
      <c r="FS398" s="37"/>
    </row>
    <row r="399" spans="1:175" s="7" customFormat="1" ht="63" hidden="1">
      <c r="A399" s="23" t="s">
        <v>910</v>
      </c>
      <c r="B399" s="12" t="s">
        <v>240</v>
      </c>
      <c r="C399" s="12" t="s">
        <v>236</v>
      </c>
      <c r="D399" s="12" t="s">
        <v>911</v>
      </c>
      <c r="E399" s="12"/>
      <c r="F399" s="103">
        <f>SUM(F400)</f>
        <v>0</v>
      </c>
      <c r="G399" s="103">
        <f>SUM(G400)</f>
        <v>0</v>
      </c>
      <c r="H399" s="103"/>
      <c r="I399" s="216" t="e">
        <f t="shared" si="6"/>
        <v>#DIV/0!</v>
      </c>
      <c r="J399" s="210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  <c r="BT399" s="37"/>
      <c r="BU399" s="37"/>
      <c r="BV399" s="37"/>
      <c r="BW399" s="37"/>
      <c r="BX399" s="37"/>
      <c r="BY399" s="37"/>
      <c r="BZ399" s="37"/>
      <c r="CA399" s="37"/>
      <c r="CB399" s="37"/>
      <c r="CC399" s="37"/>
      <c r="CD399" s="37"/>
      <c r="CE399" s="37"/>
      <c r="CF399" s="37"/>
      <c r="CG399" s="37"/>
      <c r="CH399" s="37"/>
      <c r="CI399" s="37"/>
      <c r="CJ399" s="37"/>
      <c r="CK399" s="37"/>
      <c r="CL399" s="37"/>
      <c r="CM399" s="37"/>
      <c r="CN399" s="37"/>
      <c r="CO399" s="37"/>
      <c r="CP399" s="37"/>
      <c r="CQ399" s="37"/>
      <c r="CR399" s="37"/>
      <c r="CS399" s="37"/>
      <c r="CT399" s="37"/>
      <c r="CU399" s="37"/>
      <c r="CV399" s="37"/>
      <c r="CW399" s="37"/>
      <c r="CX399" s="37"/>
      <c r="CY399" s="37"/>
      <c r="CZ399" s="37"/>
      <c r="DA399" s="37"/>
      <c r="DB399" s="37"/>
      <c r="DC399" s="37"/>
      <c r="DD399" s="37"/>
      <c r="DE399" s="37"/>
      <c r="DF399" s="37"/>
      <c r="DG399" s="37"/>
      <c r="DH399" s="37"/>
      <c r="DI399" s="37"/>
      <c r="DJ399" s="37"/>
      <c r="DK399" s="37"/>
      <c r="DL399" s="37"/>
      <c r="DM399" s="37"/>
      <c r="DN399" s="37"/>
      <c r="DO399" s="37"/>
      <c r="DP399" s="37"/>
      <c r="DQ399" s="37"/>
      <c r="DR399" s="37"/>
      <c r="DS399" s="37"/>
      <c r="DT399" s="37"/>
      <c r="DU399" s="37"/>
      <c r="DV399" s="37"/>
      <c r="DW399" s="37"/>
      <c r="DX399" s="37"/>
      <c r="DY399" s="37"/>
      <c r="DZ399" s="37"/>
      <c r="EA399" s="37"/>
      <c r="EB399" s="37"/>
      <c r="EC399" s="37"/>
      <c r="ED399" s="37"/>
      <c r="EE399" s="37"/>
      <c r="EF399" s="37"/>
      <c r="EG399" s="37"/>
      <c r="EH399" s="37"/>
      <c r="EI399" s="37"/>
      <c r="EJ399" s="37"/>
      <c r="EK399" s="37"/>
      <c r="EL399" s="37"/>
      <c r="EM399" s="37"/>
      <c r="EN399" s="37"/>
      <c r="EO399" s="37"/>
      <c r="EP399" s="37"/>
      <c r="EQ399" s="37"/>
      <c r="ER399" s="37"/>
      <c r="ES399" s="37"/>
      <c r="ET399" s="37"/>
      <c r="EU399" s="37"/>
      <c r="EV399" s="37"/>
      <c r="EW399" s="37"/>
      <c r="EX399" s="37"/>
      <c r="EY399" s="37"/>
      <c r="EZ399" s="37"/>
      <c r="FA399" s="37"/>
      <c r="FB399" s="37"/>
      <c r="FC399" s="37"/>
      <c r="FD399" s="37"/>
      <c r="FE399" s="37"/>
      <c r="FF399" s="37"/>
      <c r="FG399" s="37"/>
      <c r="FH399" s="37"/>
      <c r="FI399" s="37"/>
      <c r="FJ399" s="37"/>
      <c r="FK399" s="37"/>
      <c r="FL399" s="37"/>
      <c r="FM399" s="37"/>
      <c r="FN399" s="37"/>
      <c r="FO399" s="37"/>
      <c r="FP399" s="37"/>
      <c r="FQ399" s="37"/>
      <c r="FR399" s="37"/>
      <c r="FS399" s="37"/>
    </row>
    <row r="400" spans="1:175" s="7" customFormat="1" ht="31.5" hidden="1">
      <c r="A400" s="23" t="s">
        <v>147</v>
      </c>
      <c r="B400" s="12" t="s">
        <v>240</v>
      </c>
      <c r="C400" s="12" t="s">
        <v>236</v>
      </c>
      <c r="D400" s="12" t="s">
        <v>911</v>
      </c>
      <c r="E400" s="12" t="s">
        <v>491</v>
      </c>
      <c r="F400" s="103">
        <f>SUM('3'!G298)</f>
        <v>0</v>
      </c>
      <c r="G400" s="103">
        <f>SUM('3'!H298)</f>
        <v>0</v>
      </c>
      <c r="H400" s="103"/>
      <c r="I400" s="216" t="e">
        <f t="shared" si="6"/>
        <v>#DIV/0!</v>
      </c>
      <c r="J400" s="210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  <c r="BK400" s="37"/>
      <c r="BL400" s="37"/>
      <c r="BM400" s="37"/>
      <c r="BN400" s="37"/>
      <c r="BO400" s="37"/>
      <c r="BP400" s="37"/>
      <c r="BQ400" s="37"/>
      <c r="BR400" s="37"/>
      <c r="BS400" s="37"/>
      <c r="BT400" s="37"/>
      <c r="BU400" s="37"/>
      <c r="BV400" s="37"/>
      <c r="BW400" s="37"/>
      <c r="BX400" s="37"/>
      <c r="BY400" s="37"/>
      <c r="BZ400" s="37"/>
      <c r="CA400" s="37"/>
      <c r="CB400" s="37"/>
      <c r="CC400" s="37"/>
      <c r="CD400" s="37"/>
      <c r="CE400" s="37"/>
      <c r="CF400" s="37"/>
      <c r="CG400" s="37"/>
      <c r="CH400" s="37"/>
      <c r="CI400" s="37"/>
      <c r="CJ400" s="37"/>
      <c r="CK400" s="37"/>
      <c r="CL400" s="37"/>
      <c r="CM400" s="37"/>
      <c r="CN400" s="37"/>
      <c r="CO400" s="37"/>
      <c r="CP400" s="37"/>
      <c r="CQ400" s="37"/>
      <c r="CR400" s="37"/>
      <c r="CS400" s="37"/>
      <c r="CT400" s="37"/>
      <c r="CU400" s="37"/>
      <c r="CV400" s="37"/>
      <c r="CW400" s="37"/>
      <c r="CX400" s="37"/>
      <c r="CY400" s="37"/>
      <c r="CZ400" s="37"/>
      <c r="DA400" s="37"/>
      <c r="DB400" s="37"/>
      <c r="DC400" s="37"/>
      <c r="DD400" s="37"/>
      <c r="DE400" s="37"/>
      <c r="DF400" s="37"/>
      <c r="DG400" s="37"/>
      <c r="DH400" s="37"/>
      <c r="DI400" s="37"/>
      <c r="DJ400" s="37"/>
      <c r="DK400" s="37"/>
      <c r="DL400" s="37"/>
      <c r="DM400" s="37"/>
      <c r="DN400" s="37"/>
      <c r="DO400" s="37"/>
      <c r="DP400" s="37"/>
      <c r="DQ400" s="37"/>
      <c r="DR400" s="37"/>
      <c r="DS400" s="37"/>
      <c r="DT400" s="37"/>
      <c r="DU400" s="37"/>
      <c r="DV400" s="37"/>
      <c r="DW400" s="37"/>
      <c r="DX400" s="37"/>
      <c r="DY400" s="37"/>
      <c r="DZ400" s="37"/>
      <c r="EA400" s="37"/>
      <c r="EB400" s="37"/>
      <c r="EC400" s="37"/>
      <c r="ED400" s="37"/>
      <c r="EE400" s="37"/>
      <c r="EF400" s="37"/>
      <c r="EG400" s="37"/>
      <c r="EH400" s="37"/>
      <c r="EI400" s="37"/>
      <c r="EJ400" s="37"/>
      <c r="EK400" s="37"/>
      <c r="EL400" s="37"/>
      <c r="EM400" s="37"/>
      <c r="EN400" s="37"/>
      <c r="EO400" s="37"/>
      <c r="EP400" s="37"/>
      <c r="EQ400" s="37"/>
      <c r="ER400" s="37"/>
      <c r="ES400" s="37"/>
      <c r="ET400" s="37"/>
      <c r="EU400" s="37"/>
      <c r="EV400" s="37"/>
      <c r="EW400" s="37"/>
      <c r="EX400" s="37"/>
      <c r="EY400" s="37"/>
      <c r="EZ400" s="37"/>
      <c r="FA400" s="37"/>
      <c r="FB400" s="37"/>
      <c r="FC400" s="37"/>
      <c r="FD400" s="37"/>
      <c r="FE400" s="37"/>
      <c r="FF400" s="37"/>
      <c r="FG400" s="37"/>
      <c r="FH400" s="37"/>
      <c r="FI400" s="37"/>
      <c r="FJ400" s="37"/>
      <c r="FK400" s="37"/>
      <c r="FL400" s="37"/>
      <c r="FM400" s="37"/>
      <c r="FN400" s="37"/>
      <c r="FO400" s="37"/>
      <c r="FP400" s="37"/>
      <c r="FQ400" s="37"/>
      <c r="FR400" s="37"/>
      <c r="FS400" s="37"/>
    </row>
    <row r="401" spans="1:175" s="7" customFormat="1" ht="173.25" hidden="1">
      <c r="A401" s="23" t="s">
        <v>646</v>
      </c>
      <c r="B401" s="12" t="s">
        <v>240</v>
      </c>
      <c r="C401" s="12" t="s">
        <v>236</v>
      </c>
      <c r="D401" s="13" t="s">
        <v>106</v>
      </c>
      <c r="E401" s="13"/>
      <c r="F401" s="103">
        <f>SUM(F402)</f>
        <v>0</v>
      </c>
      <c r="G401" s="103">
        <f>SUM(G402)</f>
        <v>0</v>
      </c>
      <c r="H401" s="103"/>
      <c r="I401" s="216" t="e">
        <f t="shared" si="6"/>
        <v>#DIV/0!</v>
      </c>
      <c r="J401" s="210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  <c r="BH401" s="37"/>
      <c r="BI401" s="37"/>
      <c r="BJ401" s="37"/>
      <c r="BK401" s="37"/>
      <c r="BL401" s="37"/>
      <c r="BM401" s="37"/>
      <c r="BN401" s="37"/>
      <c r="BO401" s="37"/>
      <c r="BP401" s="37"/>
      <c r="BQ401" s="37"/>
      <c r="BR401" s="37"/>
      <c r="BS401" s="37"/>
      <c r="BT401" s="37"/>
      <c r="BU401" s="37"/>
      <c r="BV401" s="37"/>
      <c r="BW401" s="37"/>
      <c r="BX401" s="37"/>
      <c r="BY401" s="37"/>
      <c r="BZ401" s="37"/>
      <c r="CA401" s="37"/>
      <c r="CB401" s="37"/>
      <c r="CC401" s="37"/>
      <c r="CD401" s="37"/>
      <c r="CE401" s="37"/>
      <c r="CF401" s="37"/>
      <c r="CG401" s="37"/>
      <c r="CH401" s="37"/>
      <c r="CI401" s="37"/>
      <c r="CJ401" s="37"/>
      <c r="CK401" s="37"/>
      <c r="CL401" s="37"/>
      <c r="CM401" s="37"/>
      <c r="CN401" s="37"/>
      <c r="CO401" s="37"/>
      <c r="CP401" s="37"/>
      <c r="CQ401" s="37"/>
      <c r="CR401" s="37"/>
      <c r="CS401" s="37"/>
      <c r="CT401" s="37"/>
      <c r="CU401" s="37"/>
      <c r="CV401" s="37"/>
      <c r="CW401" s="37"/>
      <c r="CX401" s="37"/>
      <c r="CY401" s="37"/>
      <c r="CZ401" s="37"/>
      <c r="DA401" s="37"/>
      <c r="DB401" s="37"/>
      <c r="DC401" s="37"/>
      <c r="DD401" s="37"/>
      <c r="DE401" s="37"/>
      <c r="DF401" s="37"/>
      <c r="DG401" s="37"/>
      <c r="DH401" s="37"/>
      <c r="DI401" s="37"/>
      <c r="DJ401" s="37"/>
      <c r="DK401" s="37"/>
      <c r="DL401" s="37"/>
      <c r="DM401" s="37"/>
      <c r="DN401" s="37"/>
      <c r="DO401" s="37"/>
      <c r="DP401" s="37"/>
      <c r="DQ401" s="37"/>
      <c r="DR401" s="37"/>
      <c r="DS401" s="37"/>
      <c r="DT401" s="37"/>
      <c r="DU401" s="37"/>
      <c r="DV401" s="37"/>
      <c r="DW401" s="37"/>
      <c r="DX401" s="37"/>
      <c r="DY401" s="37"/>
      <c r="DZ401" s="37"/>
      <c r="EA401" s="37"/>
      <c r="EB401" s="37"/>
      <c r="EC401" s="37"/>
      <c r="ED401" s="37"/>
      <c r="EE401" s="37"/>
      <c r="EF401" s="37"/>
      <c r="EG401" s="37"/>
      <c r="EH401" s="37"/>
      <c r="EI401" s="37"/>
      <c r="EJ401" s="37"/>
      <c r="EK401" s="37"/>
      <c r="EL401" s="37"/>
      <c r="EM401" s="37"/>
      <c r="EN401" s="37"/>
      <c r="EO401" s="37"/>
      <c r="EP401" s="37"/>
      <c r="EQ401" s="37"/>
      <c r="ER401" s="37"/>
      <c r="ES401" s="37"/>
      <c r="ET401" s="37"/>
      <c r="EU401" s="37"/>
      <c r="EV401" s="37"/>
      <c r="EW401" s="37"/>
      <c r="EX401" s="37"/>
      <c r="EY401" s="37"/>
      <c r="EZ401" s="37"/>
      <c r="FA401" s="37"/>
      <c r="FB401" s="37"/>
      <c r="FC401" s="37"/>
      <c r="FD401" s="37"/>
      <c r="FE401" s="37"/>
      <c r="FF401" s="37"/>
      <c r="FG401" s="37"/>
      <c r="FH401" s="37"/>
      <c r="FI401" s="37"/>
      <c r="FJ401" s="37"/>
      <c r="FK401" s="37"/>
      <c r="FL401" s="37"/>
      <c r="FM401" s="37"/>
      <c r="FN401" s="37"/>
      <c r="FO401" s="37"/>
      <c r="FP401" s="37"/>
      <c r="FQ401" s="37"/>
      <c r="FR401" s="37"/>
      <c r="FS401" s="37"/>
    </row>
    <row r="402" spans="1:175" s="7" customFormat="1" ht="47.25" hidden="1">
      <c r="A402" s="24" t="s">
        <v>164</v>
      </c>
      <c r="B402" s="12" t="s">
        <v>240</v>
      </c>
      <c r="C402" s="12" t="s">
        <v>236</v>
      </c>
      <c r="D402" s="13" t="s">
        <v>106</v>
      </c>
      <c r="E402" s="13" t="s">
        <v>211</v>
      </c>
      <c r="F402" s="103">
        <f>SUM('3'!G786)</f>
        <v>0</v>
      </c>
      <c r="G402" s="103">
        <f>SUM('3'!H786)</f>
        <v>0</v>
      </c>
      <c r="H402" s="103"/>
      <c r="I402" s="216" t="e">
        <f t="shared" ref="I402:I465" si="8">SUM(H402/G402*100)</f>
        <v>#DIV/0!</v>
      </c>
      <c r="J402" s="210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  <c r="AR402" s="37"/>
      <c r="AS402" s="37"/>
      <c r="AT402" s="37"/>
      <c r="AU402" s="37"/>
      <c r="AV402" s="37"/>
      <c r="AW402" s="37"/>
      <c r="AX402" s="37"/>
      <c r="AY402" s="37"/>
      <c r="AZ402" s="37"/>
      <c r="BA402" s="37"/>
      <c r="BB402" s="37"/>
      <c r="BC402" s="37"/>
      <c r="BD402" s="37"/>
      <c r="BE402" s="37"/>
      <c r="BF402" s="37"/>
      <c r="BG402" s="37"/>
      <c r="BH402" s="37"/>
      <c r="BI402" s="37"/>
      <c r="BJ402" s="37"/>
      <c r="BK402" s="37"/>
      <c r="BL402" s="37"/>
      <c r="BM402" s="37"/>
      <c r="BN402" s="37"/>
      <c r="BO402" s="37"/>
      <c r="BP402" s="37"/>
      <c r="BQ402" s="37"/>
      <c r="BR402" s="37"/>
      <c r="BS402" s="37"/>
      <c r="BT402" s="37"/>
      <c r="BU402" s="37"/>
      <c r="BV402" s="37"/>
      <c r="BW402" s="37"/>
      <c r="BX402" s="37"/>
      <c r="BY402" s="37"/>
      <c r="BZ402" s="37"/>
      <c r="CA402" s="37"/>
      <c r="CB402" s="37"/>
      <c r="CC402" s="37"/>
      <c r="CD402" s="37"/>
      <c r="CE402" s="37"/>
      <c r="CF402" s="37"/>
      <c r="CG402" s="37"/>
      <c r="CH402" s="37"/>
      <c r="CI402" s="37"/>
      <c r="CJ402" s="37"/>
      <c r="CK402" s="37"/>
      <c r="CL402" s="37"/>
      <c r="CM402" s="37"/>
      <c r="CN402" s="37"/>
      <c r="CO402" s="37"/>
      <c r="CP402" s="37"/>
      <c r="CQ402" s="37"/>
      <c r="CR402" s="37"/>
      <c r="CS402" s="37"/>
      <c r="CT402" s="37"/>
      <c r="CU402" s="37"/>
      <c r="CV402" s="37"/>
      <c r="CW402" s="37"/>
      <c r="CX402" s="37"/>
      <c r="CY402" s="37"/>
      <c r="CZ402" s="37"/>
      <c r="DA402" s="37"/>
      <c r="DB402" s="37"/>
      <c r="DC402" s="37"/>
      <c r="DD402" s="37"/>
      <c r="DE402" s="37"/>
      <c r="DF402" s="37"/>
      <c r="DG402" s="37"/>
      <c r="DH402" s="37"/>
      <c r="DI402" s="37"/>
      <c r="DJ402" s="37"/>
      <c r="DK402" s="37"/>
      <c r="DL402" s="37"/>
      <c r="DM402" s="37"/>
      <c r="DN402" s="37"/>
      <c r="DO402" s="37"/>
      <c r="DP402" s="37"/>
      <c r="DQ402" s="37"/>
      <c r="DR402" s="37"/>
      <c r="DS402" s="37"/>
      <c r="DT402" s="37"/>
      <c r="DU402" s="37"/>
      <c r="DV402" s="37"/>
      <c r="DW402" s="37"/>
      <c r="DX402" s="37"/>
      <c r="DY402" s="37"/>
      <c r="DZ402" s="37"/>
      <c r="EA402" s="37"/>
      <c r="EB402" s="37"/>
      <c r="EC402" s="37"/>
      <c r="ED402" s="37"/>
      <c r="EE402" s="37"/>
      <c r="EF402" s="37"/>
      <c r="EG402" s="37"/>
      <c r="EH402" s="37"/>
      <c r="EI402" s="37"/>
      <c r="EJ402" s="37"/>
      <c r="EK402" s="37"/>
      <c r="EL402" s="37"/>
      <c r="EM402" s="37"/>
      <c r="EN402" s="37"/>
      <c r="EO402" s="37"/>
      <c r="EP402" s="37"/>
      <c r="EQ402" s="37"/>
      <c r="ER402" s="37"/>
      <c r="ES402" s="37"/>
      <c r="ET402" s="37"/>
      <c r="EU402" s="37"/>
      <c r="EV402" s="37"/>
      <c r="EW402" s="37"/>
      <c r="EX402" s="37"/>
      <c r="EY402" s="37"/>
      <c r="EZ402" s="37"/>
      <c r="FA402" s="37"/>
      <c r="FB402" s="37"/>
      <c r="FC402" s="37"/>
      <c r="FD402" s="37"/>
      <c r="FE402" s="37"/>
      <c r="FF402" s="37"/>
      <c r="FG402" s="37"/>
      <c r="FH402" s="37"/>
      <c r="FI402" s="37"/>
      <c r="FJ402" s="37"/>
      <c r="FK402" s="37"/>
      <c r="FL402" s="37"/>
      <c r="FM402" s="37"/>
      <c r="FN402" s="37"/>
      <c r="FO402" s="37"/>
      <c r="FP402" s="37"/>
      <c r="FQ402" s="37"/>
      <c r="FR402" s="37"/>
      <c r="FS402" s="37"/>
    </row>
    <row r="403" spans="1:175" s="7" customFormat="1" ht="63" hidden="1">
      <c r="A403" s="24" t="s">
        <v>483</v>
      </c>
      <c r="B403" s="12" t="s">
        <v>240</v>
      </c>
      <c r="C403" s="12" t="s">
        <v>236</v>
      </c>
      <c r="D403" s="12" t="s">
        <v>68</v>
      </c>
      <c r="E403" s="12"/>
      <c r="F403" s="103">
        <f>SUM(F404)</f>
        <v>0</v>
      </c>
      <c r="G403" s="103">
        <f>SUM(G404)</f>
        <v>0</v>
      </c>
      <c r="H403" s="103"/>
      <c r="I403" s="216" t="e">
        <f t="shared" si="8"/>
        <v>#DIV/0!</v>
      </c>
      <c r="J403" s="210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  <c r="BI403" s="37"/>
      <c r="BJ403" s="37"/>
      <c r="BK403" s="37"/>
      <c r="BL403" s="37"/>
      <c r="BM403" s="37"/>
      <c r="BN403" s="37"/>
      <c r="BO403" s="37"/>
      <c r="BP403" s="37"/>
      <c r="BQ403" s="37"/>
      <c r="BR403" s="37"/>
      <c r="BS403" s="37"/>
      <c r="BT403" s="37"/>
      <c r="BU403" s="37"/>
      <c r="BV403" s="37"/>
      <c r="BW403" s="37"/>
      <c r="BX403" s="37"/>
      <c r="BY403" s="37"/>
      <c r="BZ403" s="37"/>
      <c r="CA403" s="37"/>
      <c r="CB403" s="37"/>
      <c r="CC403" s="37"/>
      <c r="CD403" s="37"/>
      <c r="CE403" s="37"/>
      <c r="CF403" s="37"/>
      <c r="CG403" s="37"/>
      <c r="CH403" s="37"/>
      <c r="CI403" s="37"/>
      <c r="CJ403" s="37"/>
      <c r="CK403" s="37"/>
      <c r="CL403" s="37"/>
      <c r="CM403" s="37"/>
      <c r="CN403" s="37"/>
      <c r="CO403" s="37"/>
      <c r="CP403" s="37"/>
      <c r="CQ403" s="37"/>
      <c r="CR403" s="37"/>
      <c r="CS403" s="37"/>
      <c r="CT403" s="37"/>
      <c r="CU403" s="37"/>
      <c r="CV403" s="37"/>
      <c r="CW403" s="37"/>
      <c r="CX403" s="37"/>
      <c r="CY403" s="37"/>
      <c r="CZ403" s="37"/>
      <c r="DA403" s="37"/>
      <c r="DB403" s="37"/>
      <c r="DC403" s="37"/>
      <c r="DD403" s="37"/>
      <c r="DE403" s="37"/>
      <c r="DF403" s="37"/>
      <c r="DG403" s="37"/>
      <c r="DH403" s="37"/>
      <c r="DI403" s="37"/>
      <c r="DJ403" s="37"/>
      <c r="DK403" s="37"/>
      <c r="DL403" s="37"/>
      <c r="DM403" s="37"/>
      <c r="DN403" s="37"/>
      <c r="DO403" s="37"/>
      <c r="DP403" s="37"/>
      <c r="DQ403" s="37"/>
      <c r="DR403" s="37"/>
      <c r="DS403" s="37"/>
      <c r="DT403" s="37"/>
      <c r="DU403" s="37"/>
      <c r="DV403" s="37"/>
      <c r="DW403" s="37"/>
      <c r="DX403" s="37"/>
      <c r="DY403" s="37"/>
      <c r="DZ403" s="37"/>
      <c r="EA403" s="37"/>
      <c r="EB403" s="37"/>
      <c r="EC403" s="37"/>
      <c r="ED403" s="37"/>
      <c r="EE403" s="37"/>
      <c r="EF403" s="37"/>
      <c r="EG403" s="37"/>
      <c r="EH403" s="37"/>
      <c r="EI403" s="37"/>
      <c r="EJ403" s="37"/>
      <c r="EK403" s="37"/>
      <c r="EL403" s="37"/>
      <c r="EM403" s="37"/>
      <c r="EN403" s="37"/>
      <c r="EO403" s="37"/>
      <c r="EP403" s="37"/>
      <c r="EQ403" s="37"/>
      <c r="ER403" s="37"/>
      <c r="ES403" s="37"/>
      <c r="ET403" s="37"/>
      <c r="EU403" s="37"/>
      <c r="EV403" s="37"/>
      <c r="EW403" s="37"/>
      <c r="EX403" s="37"/>
      <c r="EY403" s="37"/>
      <c r="EZ403" s="37"/>
      <c r="FA403" s="37"/>
      <c r="FB403" s="37"/>
      <c r="FC403" s="37"/>
      <c r="FD403" s="37"/>
      <c r="FE403" s="37"/>
      <c r="FF403" s="37"/>
      <c r="FG403" s="37"/>
      <c r="FH403" s="37"/>
      <c r="FI403" s="37"/>
      <c r="FJ403" s="37"/>
      <c r="FK403" s="37"/>
      <c r="FL403" s="37"/>
      <c r="FM403" s="37"/>
      <c r="FN403" s="37"/>
      <c r="FO403" s="37"/>
      <c r="FP403" s="37"/>
      <c r="FQ403" s="37"/>
      <c r="FR403" s="37"/>
      <c r="FS403" s="37"/>
    </row>
    <row r="404" spans="1:175" s="7" customFormat="1" ht="47.25" hidden="1">
      <c r="A404" s="24" t="s">
        <v>212</v>
      </c>
      <c r="B404" s="12" t="s">
        <v>240</v>
      </c>
      <c r="C404" s="12" t="s">
        <v>236</v>
      </c>
      <c r="D404" s="12" t="s">
        <v>68</v>
      </c>
      <c r="E404" s="12" t="s">
        <v>211</v>
      </c>
      <c r="F404" s="103">
        <f>SUM('3'!G771)</f>
        <v>0</v>
      </c>
      <c r="G404" s="103">
        <f>SUM('3'!H771)</f>
        <v>0</v>
      </c>
      <c r="H404" s="103"/>
      <c r="I404" s="216" t="e">
        <f t="shared" si="8"/>
        <v>#DIV/0!</v>
      </c>
      <c r="J404" s="210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  <c r="BI404" s="37"/>
      <c r="BJ404" s="37"/>
      <c r="BK404" s="37"/>
      <c r="BL404" s="37"/>
      <c r="BM404" s="37"/>
      <c r="BN404" s="37"/>
      <c r="BO404" s="37"/>
      <c r="BP404" s="37"/>
      <c r="BQ404" s="37"/>
      <c r="BR404" s="37"/>
      <c r="BS404" s="37"/>
      <c r="BT404" s="37"/>
      <c r="BU404" s="37"/>
      <c r="BV404" s="37"/>
      <c r="BW404" s="37"/>
      <c r="BX404" s="37"/>
      <c r="BY404" s="37"/>
      <c r="BZ404" s="37"/>
      <c r="CA404" s="37"/>
      <c r="CB404" s="37"/>
      <c r="CC404" s="37"/>
      <c r="CD404" s="37"/>
      <c r="CE404" s="37"/>
      <c r="CF404" s="37"/>
      <c r="CG404" s="37"/>
      <c r="CH404" s="37"/>
      <c r="CI404" s="37"/>
      <c r="CJ404" s="37"/>
      <c r="CK404" s="37"/>
      <c r="CL404" s="37"/>
      <c r="CM404" s="37"/>
      <c r="CN404" s="37"/>
      <c r="CO404" s="37"/>
      <c r="CP404" s="37"/>
      <c r="CQ404" s="37"/>
      <c r="CR404" s="37"/>
      <c r="CS404" s="37"/>
      <c r="CT404" s="37"/>
      <c r="CU404" s="37"/>
      <c r="CV404" s="37"/>
      <c r="CW404" s="37"/>
      <c r="CX404" s="37"/>
      <c r="CY404" s="37"/>
      <c r="CZ404" s="37"/>
      <c r="DA404" s="37"/>
      <c r="DB404" s="37"/>
      <c r="DC404" s="37"/>
      <c r="DD404" s="37"/>
      <c r="DE404" s="37"/>
      <c r="DF404" s="37"/>
      <c r="DG404" s="37"/>
      <c r="DH404" s="37"/>
      <c r="DI404" s="37"/>
      <c r="DJ404" s="37"/>
      <c r="DK404" s="37"/>
      <c r="DL404" s="37"/>
      <c r="DM404" s="37"/>
      <c r="DN404" s="37"/>
      <c r="DO404" s="37"/>
      <c r="DP404" s="37"/>
      <c r="DQ404" s="37"/>
      <c r="DR404" s="37"/>
      <c r="DS404" s="37"/>
      <c r="DT404" s="37"/>
      <c r="DU404" s="37"/>
      <c r="DV404" s="37"/>
      <c r="DW404" s="37"/>
      <c r="DX404" s="37"/>
      <c r="DY404" s="37"/>
      <c r="DZ404" s="37"/>
      <c r="EA404" s="37"/>
      <c r="EB404" s="37"/>
      <c r="EC404" s="37"/>
      <c r="ED404" s="37"/>
      <c r="EE404" s="37"/>
      <c r="EF404" s="37"/>
      <c r="EG404" s="37"/>
      <c r="EH404" s="37"/>
      <c r="EI404" s="37"/>
      <c r="EJ404" s="37"/>
      <c r="EK404" s="37"/>
      <c r="EL404" s="37"/>
      <c r="EM404" s="37"/>
      <c r="EN404" s="37"/>
      <c r="EO404" s="37"/>
      <c r="EP404" s="37"/>
      <c r="EQ404" s="37"/>
      <c r="ER404" s="37"/>
      <c r="ES404" s="37"/>
      <c r="ET404" s="37"/>
      <c r="EU404" s="37"/>
      <c r="EV404" s="37"/>
      <c r="EW404" s="37"/>
      <c r="EX404" s="37"/>
      <c r="EY404" s="37"/>
      <c r="EZ404" s="37"/>
      <c r="FA404" s="37"/>
      <c r="FB404" s="37"/>
      <c r="FC404" s="37"/>
      <c r="FD404" s="37"/>
      <c r="FE404" s="37"/>
      <c r="FF404" s="37"/>
      <c r="FG404" s="37"/>
      <c r="FH404" s="37"/>
      <c r="FI404" s="37"/>
      <c r="FJ404" s="37"/>
      <c r="FK404" s="37"/>
      <c r="FL404" s="37"/>
      <c r="FM404" s="37"/>
      <c r="FN404" s="37"/>
      <c r="FO404" s="37"/>
      <c r="FP404" s="37"/>
      <c r="FQ404" s="37"/>
      <c r="FR404" s="37"/>
      <c r="FS404" s="37"/>
    </row>
    <row r="405" spans="1:175" s="7" customFormat="1" ht="173.25" hidden="1">
      <c r="A405" s="24" t="s">
        <v>736</v>
      </c>
      <c r="B405" s="12" t="s">
        <v>240</v>
      </c>
      <c r="C405" s="12" t="s">
        <v>236</v>
      </c>
      <c r="D405" s="12" t="s">
        <v>151</v>
      </c>
      <c r="E405" s="12"/>
      <c r="F405" s="103">
        <f>SUM(F406)</f>
        <v>515</v>
      </c>
      <c r="G405" s="103">
        <f>SUM(G406)</f>
        <v>327.3</v>
      </c>
      <c r="H405" s="103"/>
      <c r="I405" s="216">
        <f t="shared" si="8"/>
        <v>0</v>
      </c>
      <c r="J405" s="210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  <c r="BH405" s="37"/>
      <c r="BI405" s="37"/>
      <c r="BJ405" s="37"/>
      <c r="BK405" s="37"/>
      <c r="BL405" s="37"/>
      <c r="BM405" s="37"/>
      <c r="BN405" s="37"/>
      <c r="BO405" s="37"/>
      <c r="BP405" s="37"/>
      <c r="BQ405" s="37"/>
      <c r="BR405" s="37"/>
      <c r="BS405" s="37"/>
      <c r="BT405" s="37"/>
      <c r="BU405" s="37"/>
      <c r="BV405" s="37"/>
      <c r="BW405" s="37"/>
      <c r="BX405" s="37"/>
      <c r="BY405" s="37"/>
      <c r="BZ405" s="37"/>
      <c r="CA405" s="37"/>
      <c r="CB405" s="37"/>
      <c r="CC405" s="37"/>
      <c r="CD405" s="37"/>
      <c r="CE405" s="37"/>
      <c r="CF405" s="37"/>
      <c r="CG405" s="37"/>
      <c r="CH405" s="37"/>
      <c r="CI405" s="37"/>
      <c r="CJ405" s="37"/>
      <c r="CK405" s="37"/>
      <c r="CL405" s="37"/>
      <c r="CM405" s="37"/>
      <c r="CN405" s="37"/>
      <c r="CO405" s="37"/>
      <c r="CP405" s="37"/>
      <c r="CQ405" s="37"/>
      <c r="CR405" s="37"/>
      <c r="CS405" s="37"/>
      <c r="CT405" s="37"/>
      <c r="CU405" s="37"/>
      <c r="CV405" s="37"/>
      <c r="CW405" s="37"/>
      <c r="CX405" s="37"/>
      <c r="CY405" s="37"/>
      <c r="CZ405" s="37"/>
      <c r="DA405" s="37"/>
      <c r="DB405" s="37"/>
      <c r="DC405" s="37"/>
      <c r="DD405" s="37"/>
      <c r="DE405" s="37"/>
      <c r="DF405" s="37"/>
      <c r="DG405" s="37"/>
      <c r="DH405" s="37"/>
      <c r="DI405" s="37"/>
      <c r="DJ405" s="37"/>
      <c r="DK405" s="37"/>
      <c r="DL405" s="37"/>
      <c r="DM405" s="37"/>
      <c r="DN405" s="37"/>
      <c r="DO405" s="37"/>
      <c r="DP405" s="37"/>
      <c r="DQ405" s="37"/>
      <c r="DR405" s="37"/>
      <c r="DS405" s="37"/>
      <c r="DT405" s="37"/>
      <c r="DU405" s="37"/>
      <c r="DV405" s="37"/>
      <c r="DW405" s="37"/>
      <c r="DX405" s="37"/>
      <c r="DY405" s="37"/>
      <c r="DZ405" s="37"/>
      <c r="EA405" s="37"/>
      <c r="EB405" s="37"/>
      <c r="EC405" s="37"/>
      <c r="ED405" s="37"/>
      <c r="EE405" s="37"/>
      <c r="EF405" s="37"/>
      <c r="EG405" s="37"/>
      <c r="EH405" s="37"/>
      <c r="EI405" s="37"/>
      <c r="EJ405" s="37"/>
      <c r="EK405" s="37"/>
      <c r="EL405" s="37"/>
      <c r="EM405" s="37"/>
      <c r="EN405" s="37"/>
      <c r="EO405" s="37"/>
      <c r="EP405" s="37"/>
      <c r="EQ405" s="37"/>
      <c r="ER405" s="37"/>
      <c r="ES405" s="37"/>
      <c r="ET405" s="37"/>
      <c r="EU405" s="37"/>
      <c r="EV405" s="37"/>
      <c r="EW405" s="37"/>
      <c r="EX405" s="37"/>
      <c r="EY405" s="37"/>
      <c r="EZ405" s="37"/>
      <c r="FA405" s="37"/>
      <c r="FB405" s="37"/>
      <c r="FC405" s="37"/>
      <c r="FD405" s="37"/>
      <c r="FE405" s="37"/>
      <c r="FF405" s="37"/>
      <c r="FG405" s="37"/>
      <c r="FH405" s="37"/>
      <c r="FI405" s="37"/>
      <c r="FJ405" s="37"/>
      <c r="FK405" s="37"/>
      <c r="FL405" s="37"/>
      <c r="FM405" s="37"/>
      <c r="FN405" s="37"/>
      <c r="FO405" s="37"/>
      <c r="FP405" s="37"/>
      <c r="FQ405" s="37"/>
      <c r="FR405" s="37"/>
      <c r="FS405" s="37"/>
    </row>
    <row r="406" spans="1:175" s="7" customFormat="1" ht="47.25" hidden="1">
      <c r="A406" s="24" t="s">
        <v>212</v>
      </c>
      <c r="B406" s="12" t="s">
        <v>240</v>
      </c>
      <c r="C406" s="12" t="s">
        <v>236</v>
      </c>
      <c r="D406" s="12" t="s">
        <v>151</v>
      </c>
      <c r="E406" s="12" t="s">
        <v>211</v>
      </c>
      <c r="F406" s="103">
        <f>SUM('3'!G773)</f>
        <v>515</v>
      </c>
      <c r="G406" s="103">
        <f>SUM('3'!H773)</f>
        <v>327.3</v>
      </c>
      <c r="H406" s="103"/>
      <c r="I406" s="216">
        <f t="shared" si="8"/>
        <v>0</v>
      </c>
      <c r="J406" s="210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  <c r="AR406" s="37"/>
      <c r="AS406" s="37"/>
      <c r="AT406" s="37"/>
      <c r="AU406" s="37"/>
      <c r="AV406" s="37"/>
      <c r="AW406" s="37"/>
      <c r="AX406" s="37"/>
      <c r="AY406" s="37"/>
      <c r="AZ406" s="37"/>
      <c r="BA406" s="37"/>
      <c r="BB406" s="37"/>
      <c r="BC406" s="37"/>
      <c r="BD406" s="37"/>
      <c r="BE406" s="37"/>
      <c r="BF406" s="37"/>
      <c r="BG406" s="37"/>
      <c r="BH406" s="37"/>
      <c r="BI406" s="37"/>
      <c r="BJ406" s="37"/>
      <c r="BK406" s="37"/>
      <c r="BL406" s="37"/>
      <c r="BM406" s="37"/>
      <c r="BN406" s="37"/>
      <c r="BO406" s="37"/>
      <c r="BP406" s="37"/>
      <c r="BQ406" s="37"/>
      <c r="BR406" s="37"/>
      <c r="BS406" s="37"/>
      <c r="BT406" s="37"/>
      <c r="BU406" s="37"/>
      <c r="BV406" s="37"/>
      <c r="BW406" s="37"/>
      <c r="BX406" s="37"/>
      <c r="BY406" s="37"/>
      <c r="BZ406" s="37"/>
      <c r="CA406" s="37"/>
      <c r="CB406" s="37"/>
      <c r="CC406" s="37"/>
      <c r="CD406" s="37"/>
      <c r="CE406" s="37"/>
      <c r="CF406" s="37"/>
      <c r="CG406" s="37"/>
      <c r="CH406" s="37"/>
      <c r="CI406" s="37"/>
      <c r="CJ406" s="37"/>
      <c r="CK406" s="37"/>
      <c r="CL406" s="37"/>
      <c r="CM406" s="37"/>
      <c r="CN406" s="37"/>
      <c r="CO406" s="37"/>
      <c r="CP406" s="37"/>
      <c r="CQ406" s="37"/>
      <c r="CR406" s="37"/>
      <c r="CS406" s="37"/>
      <c r="CT406" s="37"/>
      <c r="CU406" s="37"/>
      <c r="CV406" s="37"/>
      <c r="CW406" s="37"/>
      <c r="CX406" s="37"/>
      <c r="CY406" s="37"/>
      <c r="CZ406" s="37"/>
      <c r="DA406" s="37"/>
      <c r="DB406" s="37"/>
      <c r="DC406" s="37"/>
      <c r="DD406" s="37"/>
      <c r="DE406" s="37"/>
      <c r="DF406" s="37"/>
      <c r="DG406" s="37"/>
      <c r="DH406" s="37"/>
      <c r="DI406" s="37"/>
      <c r="DJ406" s="37"/>
      <c r="DK406" s="37"/>
      <c r="DL406" s="37"/>
      <c r="DM406" s="37"/>
      <c r="DN406" s="37"/>
      <c r="DO406" s="37"/>
      <c r="DP406" s="37"/>
      <c r="DQ406" s="37"/>
      <c r="DR406" s="37"/>
      <c r="DS406" s="37"/>
      <c r="DT406" s="37"/>
      <c r="DU406" s="37"/>
      <c r="DV406" s="37"/>
      <c r="DW406" s="37"/>
      <c r="DX406" s="37"/>
      <c r="DY406" s="37"/>
      <c r="DZ406" s="37"/>
      <c r="EA406" s="37"/>
      <c r="EB406" s="37"/>
      <c r="EC406" s="37"/>
      <c r="ED406" s="37"/>
      <c r="EE406" s="37"/>
      <c r="EF406" s="37"/>
      <c r="EG406" s="37"/>
      <c r="EH406" s="37"/>
      <c r="EI406" s="37"/>
      <c r="EJ406" s="37"/>
      <c r="EK406" s="37"/>
      <c r="EL406" s="37"/>
      <c r="EM406" s="37"/>
      <c r="EN406" s="37"/>
      <c r="EO406" s="37"/>
      <c r="EP406" s="37"/>
      <c r="EQ406" s="37"/>
      <c r="ER406" s="37"/>
      <c r="ES406" s="37"/>
      <c r="ET406" s="37"/>
      <c r="EU406" s="37"/>
      <c r="EV406" s="37"/>
      <c r="EW406" s="37"/>
      <c r="EX406" s="37"/>
      <c r="EY406" s="37"/>
      <c r="EZ406" s="37"/>
      <c r="FA406" s="37"/>
      <c r="FB406" s="37"/>
      <c r="FC406" s="37"/>
      <c r="FD406" s="37"/>
      <c r="FE406" s="37"/>
      <c r="FF406" s="37"/>
      <c r="FG406" s="37"/>
      <c r="FH406" s="37"/>
      <c r="FI406" s="37"/>
      <c r="FJ406" s="37"/>
      <c r="FK406" s="37"/>
      <c r="FL406" s="37"/>
      <c r="FM406" s="37"/>
      <c r="FN406" s="37"/>
      <c r="FO406" s="37"/>
      <c r="FP406" s="37"/>
      <c r="FQ406" s="37"/>
      <c r="FR406" s="37"/>
      <c r="FS406" s="37"/>
    </row>
    <row r="407" spans="1:175" s="7" customFormat="1" ht="157.5" hidden="1">
      <c r="A407" s="24" t="s">
        <v>187</v>
      </c>
      <c r="B407" s="12" t="s">
        <v>240</v>
      </c>
      <c r="C407" s="12" t="s">
        <v>236</v>
      </c>
      <c r="D407" s="12" t="s">
        <v>450</v>
      </c>
      <c r="E407" s="12"/>
      <c r="F407" s="103">
        <f>SUM(F408)</f>
        <v>0</v>
      </c>
      <c r="G407" s="103">
        <f>SUM(G408)</f>
        <v>0</v>
      </c>
      <c r="H407" s="103"/>
      <c r="I407" s="216" t="e">
        <f t="shared" si="8"/>
        <v>#DIV/0!</v>
      </c>
      <c r="J407" s="210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  <c r="AR407" s="37"/>
      <c r="AS407" s="37"/>
      <c r="AT407" s="37"/>
      <c r="AU407" s="37"/>
      <c r="AV407" s="37"/>
      <c r="AW407" s="37"/>
      <c r="AX407" s="37"/>
      <c r="AY407" s="37"/>
      <c r="AZ407" s="37"/>
      <c r="BA407" s="37"/>
      <c r="BB407" s="37"/>
      <c r="BC407" s="37"/>
      <c r="BD407" s="37"/>
      <c r="BE407" s="37"/>
      <c r="BF407" s="37"/>
      <c r="BG407" s="37"/>
      <c r="BH407" s="37"/>
      <c r="BI407" s="37"/>
      <c r="BJ407" s="37"/>
      <c r="BK407" s="37"/>
      <c r="BL407" s="37"/>
      <c r="BM407" s="37"/>
      <c r="BN407" s="37"/>
      <c r="BO407" s="37"/>
      <c r="BP407" s="37"/>
      <c r="BQ407" s="37"/>
      <c r="BR407" s="37"/>
      <c r="BS407" s="37"/>
      <c r="BT407" s="37"/>
      <c r="BU407" s="37"/>
      <c r="BV407" s="37"/>
      <c r="BW407" s="37"/>
      <c r="BX407" s="37"/>
      <c r="BY407" s="37"/>
      <c r="BZ407" s="37"/>
      <c r="CA407" s="37"/>
      <c r="CB407" s="37"/>
      <c r="CC407" s="37"/>
      <c r="CD407" s="37"/>
      <c r="CE407" s="37"/>
      <c r="CF407" s="37"/>
      <c r="CG407" s="37"/>
      <c r="CH407" s="37"/>
      <c r="CI407" s="37"/>
      <c r="CJ407" s="37"/>
      <c r="CK407" s="37"/>
      <c r="CL407" s="37"/>
      <c r="CM407" s="37"/>
      <c r="CN407" s="37"/>
      <c r="CO407" s="37"/>
      <c r="CP407" s="37"/>
      <c r="CQ407" s="37"/>
      <c r="CR407" s="37"/>
      <c r="CS407" s="37"/>
      <c r="CT407" s="37"/>
      <c r="CU407" s="37"/>
      <c r="CV407" s="37"/>
      <c r="CW407" s="37"/>
      <c r="CX407" s="37"/>
      <c r="CY407" s="37"/>
      <c r="CZ407" s="37"/>
      <c r="DA407" s="37"/>
      <c r="DB407" s="37"/>
      <c r="DC407" s="37"/>
      <c r="DD407" s="37"/>
      <c r="DE407" s="37"/>
      <c r="DF407" s="37"/>
      <c r="DG407" s="37"/>
      <c r="DH407" s="37"/>
      <c r="DI407" s="37"/>
      <c r="DJ407" s="37"/>
      <c r="DK407" s="37"/>
      <c r="DL407" s="37"/>
      <c r="DM407" s="37"/>
      <c r="DN407" s="37"/>
      <c r="DO407" s="37"/>
      <c r="DP407" s="37"/>
      <c r="DQ407" s="37"/>
      <c r="DR407" s="37"/>
      <c r="DS407" s="37"/>
      <c r="DT407" s="37"/>
      <c r="DU407" s="37"/>
      <c r="DV407" s="37"/>
      <c r="DW407" s="37"/>
      <c r="DX407" s="37"/>
      <c r="DY407" s="37"/>
      <c r="DZ407" s="37"/>
      <c r="EA407" s="37"/>
      <c r="EB407" s="37"/>
      <c r="EC407" s="37"/>
      <c r="ED407" s="37"/>
      <c r="EE407" s="37"/>
      <c r="EF407" s="37"/>
      <c r="EG407" s="37"/>
      <c r="EH407" s="37"/>
      <c r="EI407" s="37"/>
      <c r="EJ407" s="37"/>
      <c r="EK407" s="37"/>
      <c r="EL407" s="37"/>
      <c r="EM407" s="37"/>
      <c r="EN407" s="37"/>
      <c r="EO407" s="37"/>
      <c r="EP407" s="37"/>
      <c r="EQ407" s="37"/>
      <c r="ER407" s="37"/>
      <c r="ES407" s="37"/>
      <c r="ET407" s="37"/>
      <c r="EU407" s="37"/>
      <c r="EV407" s="37"/>
      <c r="EW407" s="37"/>
      <c r="EX407" s="37"/>
      <c r="EY407" s="37"/>
      <c r="EZ407" s="37"/>
      <c r="FA407" s="37"/>
      <c r="FB407" s="37"/>
      <c r="FC407" s="37"/>
      <c r="FD407" s="37"/>
      <c r="FE407" s="37"/>
      <c r="FF407" s="37"/>
      <c r="FG407" s="37"/>
      <c r="FH407" s="37"/>
      <c r="FI407" s="37"/>
      <c r="FJ407" s="37"/>
      <c r="FK407" s="37"/>
      <c r="FL407" s="37"/>
      <c r="FM407" s="37"/>
      <c r="FN407" s="37"/>
      <c r="FO407" s="37"/>
      <c r="FP407" s="37"/>
      <c r="FQ407" s="37"/>
      <c r="FR407" s="37"/>
      <c r="FS407" s="37"/>
    </row>
    <row r="408" spans="1:175" s="7" customFormat="1" ht="47.25" hidden="1">
      <c r="A408" s="24" t="s">
        <v>212</v>
      </c>
      <c r="B408" s="12" t="s">
        <v>240</v>
      </c>
      <c r="C408" s="12" t="s">
        <v>236</v>
      </c>
      <c r="D408" s="12" t="s">
        <v>450</v>
      </c>
      <c r="E408" s="12" t="s">
        <v>211</v>
      </c>
      <c r="F408" s="103"/>
      <c r="G408" s="103"/>
      <c r="H408" s="103"/>
      <c r="I408" s="216" t="e">
        <f t="shared" si="8"/>
        <v>#DIV/0!</v>
      </c>
      <c r="J408" s="210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  <c r="AR408" s="37"/>
      <c r="AS408" s="37"/>
      <c r="AT408" s="37"/>
      <c r="AU408" s="37"/>
      <c r="AV408" s="37"/>
      <c r="AW408" s="37"/>
      <c r="AX408" s="37"/>
      <c r="AY408" s="37"/>
      <c r="AZ408" s="37"/>
      <c r="BA408" s="37"/>
      <c r="BB408" s="37"/>
      <c r="BC408" s="37"/>
      <c r="BD408" s="37"/>
      <c r="BE408" s="37"/>
      <c r="BF408" s="37"/>
      <c r="BG408" s="37"/>
      <c r="BH408" s="37"/>
      <c r="BI408" s="37"/>
      <c r="BJ408" s="37"/>
      <c r="BK408" s="37"/>
      <c r="BL408" s="37"/>
      <c r="BM408" s="37"/>
      <c r="BN408" s="37"/>
      <c r="BO408" s="37"/>
      <c r="BP408" s="37"/>
      <c r="BQ408" s="37"/>
      <c r="BR408" s="37"/>
      <c r="BS408" s="37"/>
      <c r="BT408" s="37"/>
      <c r="BU408" s="37"/>
      <c r="BV408" s="37"/>
      <c r="BW408" s="37"/>
      <c r="BX408" s="37"/>
      <c r="BY408" s="37"/>
      <c r="BZ408" s="37"/>
      <c r="CA408" s="37"/>
      <c r="CB408" s="37"/>
      <c r="CC408" s="37"/>
      <c r="CD408" s="37"/>
      <c r="CE408" s="37"/>
      <c r="CF408" s="37"/>
      <c r="CG408" s="37"/>
      <c r="CH408" s="37"/>
      <c r="CI408" s="37"/>
      <c r="CJ408" s="37"/>
      <c r="CK408" s="37"/>
      <c r="CL408" s="37"/>
      <c r="CM408" s="37"/>
      <c r="CN408" s="37"/>
      <c r="CO408" s="37"/>
      <c r="CP408" s="37"/>
      <c r="CQ408" s="37"/>
      <c r="CR408" s="37"/>
      <c r="CS408" s="37"/>
      <c r="CT408" s="37"/>
      <c r="CU408" s="37"/>
      <c r="CV408" s="37"/>
      <c r="CW408" s="37"/>
      <c r="CX408" s="37"/>
      <c r="CY408" s="37"/>
      <c r="CZ408" s="37"/>
      <c r="DA408" s="37"/>
      <c r="DB408" s="37"/>
      <c r="DC408" s="37"/>
      <c r="DD408" s="37"/>
      <c r="DE408" s="37"/>
      <c r="DF408" s="37"/>
      <c r="DG408" s="37"/>
      <c r="DH408" s="37"/>
      <c r="DI408" s="37"/>
      <c r="DJ408" s="37"/>
      <c r="DK408" s="37"/>
      <c r="DL408" s="37"/>
      <c r="DM408" s="37"/>
      <c r="DN408" s="37"/>
      <c r="DO408" s="37"/>
      <c r="DP408" s="37"/>
      <c r="DQ408" s="37"/>
      <c r="DR408" s="37"/>
      <c r="DS408" s="37"/>
      <c r="DT408" s="37"/>
      <c r="DU408" s="37"/>
      <c r="DV408" s="37"/>
      <c r="DW408" s="37"/>
      <c r="DX408" s="37"/>
      <c r="DY408" s="37"/>
      <c r="DZ408" s="37"/>
      <c r="EA408" s="37"/>
      <c r="EB408" s="37"/>
      <c r="EC408" s="37"/>
      <c r="ED408" s="37"/>
      <c r="EE408" s="37"/>
      <c r="EF408" s="37"/>
      <c r="EG408" s="37"/>
      <c r="EH408" s="37"/>
      <c r="EI408" s="37"/>
      <c r="EJ408" s="37"/>
      <c r="EK408" s="37"/>
      <c r="EL408" s="37"/>
      <c r="EM408" s="37"/>
      <c r="EN408" s="37"/>
      <c r="EO408" s="37"/>
      <c r="EP408" s="37"/>
      <c r="EQ408" s="37"/>
      <c r="ER408" s="37"/>
      <c r="ES408" s="37"/>
      <c r="ET408" s="37"/>
      <c r="EU408" s="37"/>
      <c r="EV408" s="37"/>
      <c r="EW408" s="37"/>
      <c r="EX408" s="37"/>
      <c r="EY408" s="37"/>
      <c r="EZ408" s="37"/>
      <c r="FA408" s="37"/>
      <c r="FB408" s="37"/>
      <c r="FC408" s="37"/>
      <c r="FD408" s="37"/>
      <c r="FE408" s="37"/>
      <c r="FF408" s="37"/>
      <c r="FG408" s="37"/>
      <c r="FH408" s="37"/>
      <c r="FI408" s="37"/>
      <c r="FJ408" s="37"/>
      <c r="FK408" s="37"/>
      <c r="FL408" s="37"/>
      <c r="FM408" s="37"/>
      <c r="FN408" s="37"/>
      <c r="FO408" s="37"/>
      <c r="FP408" s="37"/>
      <c r="FQ408" s="37"/>
      <c r="FR408" s="37"/>
      <c r="FS408" s="37"/>
    </row>
    <row r="409" spans="1:175" s="7" customFormat="1" ht="204.75" hidden="1">
      <c r="A409" s="24" t="s">
        <v>737</v>
      </c>
      <c r="B409" s="12" t="s">
        <v>240</v>
      </c>
      <c r="C409" s="12" t="s">
        <v>236</v>
      </c>
      <c r="D409" s="12" t="s">
        <v>153</v>
      </c>
      <c r="E409" s="12"/>
      <c r="F409" s="103">
        <f>SUM(F410)</f>
        <v>919</v>
      </c>
      <c r="G409" s="103">
        <f>SUM(G410)</f>
        <v>496.10199999999998</v>
      </c>
      <c r="H409" s="103"/>
      <c r="I409" s="216">
        <f t="shared" si="8"/>
        <v>0</v>
      </c>
      <c r="J409" s="210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  <c r="AR409" s="37"/>
      <c r="AS409" s="37"/>
      <c r="AT409" s="37"/>
      <c r="AU409" s="37"/>
      <c r="AV409" s="37"/>
      <c r="AW409" s="37"/>
      <c r="AX409" s="37"/>
      <c r="AY409" s="37"/>
      <c r="AZ409" s="37"/>
      <c r="BA409" s="37"/>
      <c r="BB409" s="37"/>
      <c r="BC409" s="37"/>
      <c r="BD409" s="37"/>
      <c r="BE409" s="37"/>
      <c r="BF409" s="37"/>
      <c r="BG409" s="37"/>
      <c r="BH409" s="37"/>
      <c r="BI409" s="37"/>
      <c r="BJ409" s="37"/>
      <c r="BK409" s="37"/>
      <c r="BL409" s="37"/>
      <c r="BM409" s="37"/>
      <c r="BN409" s="37"/>
      <c r="BO409" s="37"/>
      <c r="BP409" s="37"/>
      <c r="BQ409" s="37"/>
      <c r="BR409" s="37"/>
      <c r="BS409" s="37"/>
      <c r="BT409" s="37"/>
      <c r="BU409" s="37"/>
      <c r="BV409" s="37"/>
      <c r="BW409" s="37"/>
      <c r="BX409" s="37"/>
      <c r="BY409" s="37"/>
      <c r="BZ409" s="37"/>
      <c r="CA409" s="37"/>
      <c r="CB409" s="37"/>
      <c r="CC409" s="37"/>
      <c r="CD409" s="37"/>
      <c r="CE409" s="37"/>
      <c r="CF409" s="37"/>
      <c r="CG409" s="37"/>
      <c r="CH409" s="37"/>
      <c r="CI409" s="37"/>
      <c r="CJ409" s="37"/>
      <c r="CK409" s="37"/>
      <c r="CL409" s="37"/>
      <c r="CM409" s="37"/>
      <c r="CN409" s="37"/>
      <c r="CO409" s="37"/>
      <c r="CP409" s="37"/>
      <c r="CQ409" s="37"/>
      <c r="CR409" s="37"/>
      <c r="CS409" s="37"/>
      <c r="CT409" s="37"/>
      <c r="CU409" s="37"/>
      <c r="CV409" s="37"/>
      <c r="CW409" s="37"/>
      <c r="CX409" s="37"/>
      <c r="CY409" s="37"/>
      <c r="CZ409" s="37"/>
      <c r="DA409" s="37"/>
      <c r="DB409" s="37"/>
      <c r="DC409" s="37"/>
      <c r="DD409" s="37"/>
      <c r="DE409" s="37"/>
      <c r="DF409" s="37"/>
      <c r="DG409" s="37"/>
      <c r="DH409" s="37"/>
      <c r="DI409" s="37"/>
      <c r="DJ409" s="37"/>
      <c r="DK409" s="37"/>
      <c r="DL409" s="37"/>
      <c r="DM409" s="37"/>
      <c r="DN409" s="37"/>
      <c r="DO409" s="37"/>
      <c r="DP409" s="37"/>
      <c r="DQ409" s="37"/>
      <c r="DR409" s="37"/>
      <c r="DS409" s="37"/>
      <c r="DT409" s="37"/>
      <c r="DU409" s="37"/>
      <c r="DV409" s="37"/>
      <c r="DW409" s="37"/>
      <c r="DX409" s="37"/>
      <c r="DY409" s="37"/>
      <c r="DZ409" s="37"/>
      <c r="EA409" s="37"/>
      <c r="EB409" s="37"/>
      <c r="EC409" s="37"/>
      <c r="ED409" s="37"/>
      <c r="EE409" s="37"/>
      <c r="EF409" s="37"/>
      <c r="EG409" s="37"/>
      <c r="EH409" s="37"/>
      <c r="EI409" s="37"/>
      <c r="EJ409" s="37"/>
      <c r="EK409" s="37"/>
      <c r="EL409" s="37"/>
      <c r="EM409" s="37"/>
      <c r="EN409" s="37"/>
      <c r="EO409" s="37"/>
      <c r="EP409" s="37"/>
      <c r="EQ409" s="37"/>
      <c r="ER409" s="37"/>
      <c r="ES409" s="37"/>
      <c r="ET409" s="37"/>
      <c r="EU409" s="37"/>
      <c r="EV409" s="37"/>
      <c r="EW409" s="37"/>
      <c r="EX409" s="37"/>
      <c r="EY409" s="37"/>
      <c r="EZ409" s="37"/>
      <c r="FA409" s="37"/>
      <c r="FB409" s="37"/>
      <c r="FC409" s="37"/>
      <c r="FD409" s="37"/>
      <c r="FE409" s="37"/>
      <c r="FF409" s="37"/>
      <c r="FG409" s="37"/>
      <c r="FH409" s="37"/>
      <c r="FI409" s="37"/>
      <c r="FJ409" s="37"/>
      <c r="FK409" s="37"/>
      <c r="FL409" s="37"/>
      <c r="FM409" s="37"/>
      <c r="FN409" s="37"/>
      <c r="FO409" s="37"/>
      <c r="FP409" s="37"/>
      <c r="FQ409" s="37"/>
      <c r="FR409" s="37"/>
      <c r="FS409" s="37"/>
    </row>
    <row r="410" spans="1:175" s="7" customFormat="1" ht="47.25" hidden="1">
      <c r="A410" s="24" t="s">
        <v>164</v>
      </c>
      <c r="B410" s="12" t="s">
        <v>240</v>
      </c>
      <c r="C410" s="12" t="s">
        <v>236</v>
      </c>
      <c r="D410" s="12" t="s">
        <v>153</v>
      </c>
      <c r="E410" s="12" t="s">
        <v>211</v>
      </c>
      <c r="F410" s="103">
        <f>SUM('3'!G780)</f>
        <v>919</v>
      </c>
      <c r="G410" s="103">
        <f>SUM('3'!H780)</f>
        <v>496.10199999999998</v>
      </c>
      <c r="H410" s="103"/>
      <c r="I410" s="216">
        <f t="shared" si="8"/>
        <v>0</v>
      </c>
      <c r="J410" s="210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  <c r="AR410" s="37"/>
      <c r="AS410" s="37"/>
      <c r="AT410" s="37"/>
      <c r="AU410" s="37"/>
      <c r="AV410" s="37"/>
      <c r="AW410" s="37"/>
      <c r="AX410" s="37"/>
      <c r="AY410" s="37"/>
      <c r="AZ410" s="37"/>
      <c r="BA410" s="37"/>
      <c r="BB410" s="37"/>
      <c r="BC410" s="37"/>
      <c r="BD410" s="37"/>
      <c r="BE410" s="37"/>
      <c r="BF410" s="37"/>
      <c r="BG410" s="37"/>
      <c r="BH410" s="37"/>
      <c r="BI410" s="37"/>
      <c r="BJ410" s="37"/>
      <c r="BK410" s="37"/>
      <c r="BL410" s="37"/>
      <c r="BM410" s="37"/>
      <c r="BN410" s="37"/>
      <c r="BO410" s="37"/>
      <c r="BP410" s="37"/>
      <c r="BQ410" s="37"/>
      <c r="BR410" s="37"/>
      <c r="BS410" s="37"/>
      <c r="BT410" s="37"/>
      <c r="BU410" s="37"/>
      <c r="BV410" s="37"/>
      <c r="BW410" s="37"/>
      <c r="BX410" s="37"/>
      <c r="BY410" s="37"/>
      <c r="BZ410" s="37"/>
      <c r="CA410" s="37"/>
      <c r="CB410" s="37"/>
      <c r="CC410" s="37"/>
      <c r="CD410" s="37"/>
      <c r="CE410" s="37"/>
      <c r="CF410" s="37"/>
      <c r="CG410" s="37"/>
      <c r="CH410" s="37"/>
      <c r="CI410" s="37"/>
      <c r="CJ410" s="37"/>
      <c r="CK410" s="37"/>
      <c r="CL410" s="37"/>
      <c r="CM410" s="37"/>
      <c r="CN410" s="37"/>
      <c r="CO410" s="37"/>
      <c r="CP410" s="37"/>
      <c r="CQ410" s="37"/>
      <c r="CR410" s="37"/>
      <c r="CS410" s="37"/>
      <c r="CT410" s="37"/>
      <c r="CU410" s="37"/>
      <c r="CV410" s="37"/>
      <c r="CW410" s="37"/>
      <c r="CX410" s="37"/>
      <c r="CY410" s="37"/>
      <c r="CZ410" s="37"/>
      <c r="DA410" s="37"/>
      <c r="DB410" s="37"/>
      <c r="DC410" s="37"/>
      <c r="DD410" s="37"/>
      <c r="DE410" s="37"/>
      <c r="DF410" s="37"/>
      <c r="DG410" s="37"/>
      <c r="DH410" s="37"/>
      <c r="DI410" s="37"/>
      <c r="DJ410" s="37"/>
      <c r="DK410" s="37"/>
      <c r="DL410" s="37"/>
      <c r="DM410" s="37"/>
      <c r="DN410" s="37"/>
      <c r="DO410" s="37"/>
      <c r="DP410" s="37"/>
      <c r="DQ410" s="37"/>
      <c r="DR410" s="37"/>
      <c r="DS410" s="37"/>
      <c r="DT410" s="37"/>
      <c r="DU410" s="37"/>
      <c r="DV410" s="37"/>
      <c r="DW410" s="37"/>
      <c r="DX410" s="37"/>
      <c r="DY410" s="37"/>
      <c r="DZ410" s="37"/>
      <c r="EA410" s="37"/>
      <c r="EB410" s="37"/>
      <c r="EC410" s="37"/>
      <c r="ED410" s="37"/>
      <c r="EE410" s="37"/>
      <c r="EF410" s="37"/>
      <c r="EG410" s="37"/>
      <c r="EH410" s="37"/>
      <c r="EI410" s="37"/>
      <c r="EJ410" s="37"/>
      <c r="EK410" s="37"/>
      <c r="EL410" s="37"/>
      <c r="EM410" s="37"/>
      <c r="EN410" s="37"/>
      <c r="EO410" s="37"/>
      <c r="EP410" s="37"/>
      <c r="EQ410" s="37"/>
      <c r="ER410" s="37"/>
      <c r="ES410" s="37"/>
      <c r="ET410" s="37"/>
      <c r="EU410" s="37"/>
      <c r="EV410" s="37"/>
      <c r="EW410" s="37"/>
      <c r="EX410" s="37"/>
      <c r="EY410" s="37"/>
      <c r="EZ410" s="37"/>
      <c r="FA410" s="37"/>
      <c r="FB410" s="37"/>
      <c r="FC410" s="37"/>
      <c r="FD410" s="37"/>
      <c r="FE410" s="37"/>
      <c r="FF410" s="37"/>
      <c r="FG410" s="37"/>
      <c r="FH410" s="37"/>
      <c r="FI410" s="37"/>
      <c r="FJ410" s="37"/>
      <c r="FK410" s="37"/>
      <c r="FL410" s="37"/>
      <c r="FM410" s="37"/>
      <c r="FN410" s="37"/>
      <c r="FO410" s="37"/>
      <c r="FP410" s="37"/>
      <c r="FQ410" s="37"/>
      <c r="FR410" s="37"/>
      <c r="FS410" s="37"/>
    </row>
    <row r="411" spans="1:175" s="7" customFormat="1" hidden="1">
      <c r="A411" s="24"/>
      <c r="B411" s="12" t="s">
        <v>240</v>
      </c>
      <c r="C411" s="12" t="s">
        <v>236</v>
      </c>
      <c r="D411" s="12" t="s">
        <v>157</v>
      </c>
      <c r="E411" s="12"/>
      <c r="F411" s="103">
        <f>SUM(F412)</f>
        <v>0</v>
      </c>
      <c r="G411" s="103">
        <f>SUM(G412)</f>
        <v>0</v>
      </c>
      <c r="H411" s="103"/>
      <c r="I411" s="216" t="e">
        <f t="shared" si="8"/>
        <v>#DIV/0!</v>
      </c>
      <c r="J411" s="210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  <c r="AR411" s="37"/>
      <c r="AS411" s="37"/>
      <c r="AT411" s="37"/>
      <c r="AU411" s="37"/>
      <c r="AV411" s="37"/>
      <c r="AW411" s="37"/>
      <c r="AX411" s="37"/>
      <c r="AY411" s="37"/>
      <c r="AZ411" s="37"/>
      <c r="BA411" s="37"/>
      <c r="BB411" s="37"/>
      <c r="BC411" s="37"/>
      <c r="BD411" s="37"/>
      <c r="BE411" s="37"/>
      <c r="BF411" s="37"/>
      <c r="BG411" s="37"/>
      <c r="BH411" s="37"/>
      <c r="BI411" s="37"/>
      <c r="BJ411" s="37"/>
      <c r="BK411" s="37"/>
      <c r="BL411" s="37"/>
      <c r="BM411" s="37"/>
      <c r="BN411" s="37"/>
      <c r="BO411" s="37"/>
      <c r="BP411" s="37"/>
      <c r="BQ411" s="37"/>
      <c r="BR411" s="37"/>
      <c r="BS411" s="37"/>
      <c r="BT411" s="37"/>
      <c r="BU411" s="37"/>
      <c r="BV411" s="37"/>
      <c r="BW411" s="37"/>
      <c r="BX411" s="37"/>
      <c r="BY411" s="37"/>
      <c r="BZ411" s="37"/>
      <c r="CA411" s="37"/>
      <c r="CB411" s="37"/>
      <c r="CC411" s="37"/>
      <c r="CD411" s="37"/>
      <c r="CE411" s="37"/>
      <c r="CF411" s="37"/>
      <c r="CG411" s="37"/>
      <c r="CH411" s="37"/>
      <c r="CI411" s="37"/>
      <c r="CJ411" s="37"/>
      <c r="CK411" s="37"/>
      <c r="CL411" s="37"/>
      <c r="CM411" s="37"/>
      <c r="CN411" s="37"/>
      <c r="CO411" s="37"/>
      <c r="CP411" s="37"/>
      <c r="CQ411" s="37"/>
      <c r="CR411" s="37"/>
      <c r="CS411" s="37"/>
      <c r="CT411" s="37"/>
      <c r="CU411" s="37"/>
      <c r="CV411" s="37"/>
      <c r="CW411" s="37"/>
      <c r="CX411" s="37"/>
      <c r="CY411" s="37"/>
      <c r="CZ411" s="37"/>
      <c r="DA411" s="37"/>
      <c r="DB411" s="37"/>
      <c r="DC411" s="37"/>
      <c r="DD411" s="37"/>
      <c r="DE411" s="37"/>
      <c r="DF411" s="37"/>
      <c r="DG411" s="37"/>
      <c r="DH411" s="37"/>
      <c r="DI411" s="37"/>
      <c r="DJ411" s="37"/>
      <c r="DK411" s="37"/>
      <c r="DL411" s="37"/>
      <c r="DM411" s="37"/>
      <c r="DN411" s="37"/>
      <c r="DO411" s="37"/>
      <c r="DP411" s="37"/>
      <c r="DQ411" s="37"/>
      <c r="DR411" s="37"/>
      <c r="DS411" s="37"/>
      <c r="DT411" s="37"/>
      <c r="DU411" s="37"/>
      <c r="DV411" s="37"/>
      <c r="DW411" s="37"/>
      <c r="DX411" s="37"/>
      <c r="DY411" s="37"/>
      <c r="DZ411" s="37"/>
      <c r="EA411" s="37"/>
      <c r="EB411" s="37"/>
      <c r="EC411" s="37"/>
      <c r="ED411" s="37"/>
      <c r="EE411" s="37"/>
      <c r="EF411" s="37"/>
      <c r="EG411" s="37"/>
      <c r="EH411" s="37"/>
      <c r="EI411" s="37"/>
      <c r="EJ411" s="37"/>
      <c r="EK411" s="37"/>
      <c r="EL411" s="37"/>
      <c r="EM411" s="37"/>
      <c r="EN411" s="37"/>
      <c r="EO411" s="37"/>
      <c r="EP411" s="37"/>
      <c r="EQ411" s="37"/>
      <c r="ER411" s="37"/>
      <c r="ES411" s="37"/>
      <c r="ET411" s="37"/>
      <c r="EU411" s="37"/>
      <c r="EV411" s="37"/>
      <c r="EW411" s="37"/>
      <c r="EX411" s="37"/>
      <c r="EY411" s="37"/>
      <c r="EZ411" s="37"/>
      <c r="FA411" s="37"/>
      <c r="FB411" s="37"/>
      <c r="FC411" s="37"/>
      <c r="FD411" s="37"/>
      <c r="FE411" s="37"/>
      <c r="FF411" s="37"/>
      <c r="FG411" s="37"/>
      <c r="FH411" s="37"/>
      <c r="FI411" s="37"/>
      <c r="FJ411" s="37"/>
      <c r="FK411" s="37"/>
      <c r="FL411" s="37"/>
      <c r="FM411" s="37"/>
      <c r="FN411" s="37"/>
      <c r="FO411" s="37"/>
      <c r="FP411" s="37"/>
      <c r="FQ411" s="37"/>
      <c r="FR411" s="37"/>
      <c r="FS411" s="37"/>
    </row>
    <row r="412" spans="1:175" s="7" customFormat="1" ht="47.25" hidden="1">
      <c r="A412" s="24" t="s">
        <v>164</v>
      </c>
      <c r="B412" s="12" t="s">
        <v>240</v>
      </c>
      <c r="C412" s="12" t="s">
        <v>236</v>
      </c>
      <c r="D412" s="12" t="s">
        <v>157</v>
      </c>
      <c r="E412" s="12" t="s">
        <v>211</v>
      </c>
      <c r="F412" s="103"/>
      <c r="G412" s="103"/>
      <c r="H412" s="103"/>
      <c r="I412" s="216" t="e">
        <f t="shared" si="8"/>
        <v>#DIV/0!</v>
      </c>
      <c r="J412" s="210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  <c r="BH412" s="37"/>
      <c r="BI412" s="37"/>
      <c r="BJ412" s="37"/>
      <c r="BK412" s="37"/>
      <c r="BL412" s="37"/>
      <c r="BM412" s="37"/>
      <c r="BN412" s="37"/>
      <c r="BO412" s="37"/>
      <c r="BP412" s="37"/>
      <c r="BQ412" s="37"/>
      <c r="BR412" s="37"/>
      <c r="BS412" s="37"/>
      <c r="BT412" s="37"/>
      <c r="BU412" s="37"/>
      <c r="BV412" s="37"/>
      <c r="BW412" s="37"/>
      <c r="BX412" s="37"/>
      <c r="BY412" s="37"/>
      <c r="BZ412" s="37"/>
      <c r="CA412" s="37"/>
      <c r="CB412" s="37"/>
      <c r="CC412" s="37"/>
      <c r="CD412" s="37"/>
      <c r="CE412" s="37"/>
      <c r="CF412" s="37"/>
      <c r="CG412" s="37"/>
      <c r="CH412" s="37"/>
      <c r="CI412" s="37"/>
      <c r="CJ412" s="37"/>
      <c r="CK412" s="37"/>
      <c r="CL412" s="37"/>
      <c r="CM412" s="37"/>
      <c r="CN412" s="37"/>
      <c r="CO412" s="37"/>
      <c r="CP412" s="37"/>
      <c r="CQ412" s="37"/>
      <c r="CR412" s="37"/>
      <c r="CS412" s="37"/>
      <c r="CT412" s="37"/>
      <c r="CU412" s="37"/>
      <c r="CV412" s="37"/>
      <c r="CW412" s="37"/>
      <c r="CX412" s="37"/>
      <c r="CY412" s="37"/>
      <c r="CZ412" s="37"/>
      <c r="DA412" s="37"/>
      <c r="DB412" s="37"/>
      <c r="DC412" s="37"/>
      <c r="DD412" s="37"/>
      <c r="DE412" s="37"/>
      <c r="DF412" s="37"/>
      <c r="DG412" s="37"/>
      <c r="DH412" s="37"/>
      <c r="DI412" s="37"/>
      <c r="DJ412" s="37"/>
      <c r="DK412" s="37"/>
      <c r="DL412" s="37"/>
      <c r="DM412" s="37"/>
      <c r="DN412" s="37"/>
      <c r="DO412" s="37"/>
      <c r="DP412" s="37"/>
      <c r="DQ412" s="37"/>
      <c r="DR412" s="37"/>
      <c r="DS412" s="37"/>
      <c r="DT412" s="37"/>
      <c r="DU412" s="37"/>
      <c r="DV412" s="37"/>
      <c r="DW412" s="37"/>
      <c r="DX412" s="37"/>
      <c r="DY412" s="37"/>
      <c r="DZ412" s="37"/>
      <c r="EA412" s="37"/>
      <c r="EB412" s="37"/>
      <c r="EC412" s="37"/>
      <c r="ED412" s="37"/>
      <c r="EE412" s="37"/>
      <c r="EF412" s="37"/>
      <c r="EG412" s="37"/>
      <c r="EH412" s="37"/>
      <c r="EI412" s="37"/>
      <c r="EJ412" s="37"/>
      <c r="EK412" s="37"/>
      <c r="EL412" s="37"/>
      <c r="EM412" s="37"/>
      <c r="EN412" s="37"/>
      <c r="EO412" s="37"/>
      <c r="EP412" s="37"/>
      <c r="EQ412" s="37"/>
      <c r="ER412" s="37"/>
      <c r="ES412" s="37"/>
      <c r="ET412" s="37"/>
      <c r="EU412" s="37"/>
      <c r="EV412" s="37"/>
      <c r="EW412" s="37"/>
      <c r="EX412" s="37"/>
      <c r="EY412" s="37"/>
      <c r="EZ412" s="37"/>
      <c r="FA412" s="37"/>
      <c r="FB412" s="37"/>
      <c r="FC412" s="37"/>
      <c r="FD412" s="37"/>
      <c r="FE412" s="37"/>
      <c r="FF412" s="37"/>
      <c r="FG412" s="37"/>
      <c r="FH412" s="37"/>
      <c r="FI412" s="37"/>
      <c r="FJ412" s="37"/>
      <c r="FK412" s="37"/>
      <c r="FL412" s="37"/>
      <c r="FM412" s="37"/>
      <c r="FN412" s="37"/>
      <c r="FO412" s="37"/>
      <c r="FP412" s="37"/>
      <c r="FQ412" s="37"/>
      <c r="FR412" s="37"/>
      <c r="FS412" s="37"/>
    </row>
    <row r="413" spans="1:175" s="7" customFormat="1" ht="110.25" hidden="1">
      <c r="A413" s="24" t="s">
        <v>557</v>
      </c>
      <c r="B413" s="12" t="s">
        <v>240</v>
      </c>
      <c r="C413" s="12" t="s">
        <v>236</v>
      </c>
      <c r="D413" s="62" t="s">
        <v>201</v>
      </c>
      <c r="E413" s="12"/>
      <c r="F413" s="103">
        <f>SUM(F414)</f>
        <v>40</v>
      </c>
      <c r="G413" s="103">
        <f>SUM(G414)</f>
        <v>0</v>
      </c>
      <c r="H413" s="103"/>
      <c r="I413" s="216" t="e">
        <f t="shared" si="8"/>
        <v>#DIV/0!</v>
      </c>
      <c r="J413" s="210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  <c r="BI413" s="37"/>
      <c r="BJ413" s="37"/>
      <c r="BK413" s="37"/>
      <c r="BL413" s="37"/>
      <c r="BM413" s="37"/>
      <c r="BN413" s="37"/>
      <c r="BO413" s="37"/>
      <c r="BP413" s="37"/>
      <c r="BQ413" s="37"/>
      <c r="BR413" s="37"/>
      <c r="BS413" s="37"/>
      <c r="BT413" s="37"/>
      <c r="BU413" s="37"/>
      <c r="BV413" s="37"/>
      <c r="BW413" s="37"/>
      <c r="BX413" s="37"/>
      <c r="BY413" s="37"/>
      <c r="BZ413" s="37"/>
      <c r="CA413" s="37"/>
      <c r="CB413" s="37"/>
      <c r="CC413" s="37"/>
      <c r="CD413" s="37"/>
      <c r="CE413" s="37"/>
      <c r="CF413" s="37"/>
      <c r="CG413" s="37"/>
      <c r="CH413" s="37"/>
      <c r="CI413" s="37"/>
      <c r="CJ413" s="37"/>
      <c r="CK413" s="37"/>
      <c r="CL413" s="37"/>
      <c r="CM413" s="37"/>
      <c r="CN413" s="37"/>
      <c r="CO413" s="37"/>
      <c r="CP413" s="37"/>
      <c r="CQ413" s="37"/>
      <c r="CR413" s="37"/>
      <c r="CS413" s="37"/>
      <c r="CT413" s="37"/>
      <c r="CU413" s="37"/>
      <c r="CV413" s="37"/>
      <c r="CW413" s="37"/>
      <c r="CX413" s="37"/>
      <c r="CY413" s="37"/>
      <c r="CZ413" s="37"/>
      <c r="DA413" s="37"/>
      <c r="DB413" s="37"/>
      <c r="DC413" s="37"/>
      <c r="DD413" s="37"/>
      <c r="DE413" s="37"/>
      <c r="DF413" s="37"/>
      <c r="DG413" s="37"/>
      <c r="DH413" s="37"/>
      <c r="DI413" s="37"/>
      <c r="DJ413" s="37"/>
      <c r="DK413" s="37"/>
      <c r="DL413" s="37"/>
      <c r="DM413" s="37"/>
      <c r="DN413" s="37"/>
      <c r="DO413" s="37"/>
      <c r="DP413" s="37"/>
      <c r="DQ413" s="37"/>
      <c r="DR413" s="37"/>
      <c r="DS413" s="37"/>
      <c r="DT413" s="37"/>
      <c r="DU413" s="37"/>
      <c r="DV413" s="37"/>
      <c r="DW413" s="37"/>
      <c r="DX413" s="37"/>
      <c r="DY413" s="37"/>
      <c r="DZ413" s="37"/>
      <c r="EA413" s="37"/>
      <c r="EB413" s="37"/>
      <c r="EC413" s="37"/>
      <c r="ED413" s="37"/>
      <c r="EE413" s="37"/>
      <c r="EF413" s="37"/>
      <c r="EG413" s="37"/>
      <c r="EH413" s="37"/>
      <c r="EI413" s="37"/>
      <c r="EJ413" s="37"/>
      <c r="EK413" s="37"/>
      <c r="EL413" s="37"/>
      <c r="EM413" s="37"/>
      <c r="EN413" s="37"/>
      <c r="EO413" s="37"/>
      <c r="EP413" s="37"/>
      <c r="EQ413" s="37"/>
      <c r="ER413" s="37"/>
      <c r="ES413" s="37"/>
      <c r="ET413" s="37"/>
      <c r="EU413" s="37"/>
      <c r="EV413" s="37"/>
      <c r="EW413" s="37"/>
      <c r="EX413" s="37"/>
      <c r="EY413" s="37"/>
      <c r="EZ413" s="37"/>
      <c r="FA413" s="37"/>
      <c r="FB413" s="37"/>
      <c r="FC413" s="37"/>
      <c r="FD413" s="37"/>
      <c r="FE413" s="37"/>
      <c r="FF413" s="37"/>
      <c r="FG413" s="37"/>
      <c r="FH413" s="37"/>
      <c r="FI413" s="37"/>
      <c r="FJ413" s="37"/>
      <c r="FK413" s="37"/>
      <c r="FL413" s="37"/>
      <c r="FM413" s="37"/>
      <c r="FN413" s="37"/>
      <c r="FO413" s="37"/>
      <c r="FP413" s="37"/>
      <c r="FQ413" s="37"/>
      <c r="FR413" s="37"/>
      <c r="FS413" s="37"/>
    </row>
    <row r="414" spans="1:175" s="7" customFormat="1" ht="47.25" hidden="1">
      <c r="A414" s="24" t="s">
        <v>164</v>
      </c>
      <c r="B414" s="12" t="s">
        <v>240</v>
      </c>
      <c r="C414" s="12" t="s">
        <v>236</v>
      </c>
      <c r="D414" s="62" t="s">
        <v>201</v>
      </c>
      <c r="E414" s="12" t="s">
        <v>211</v>
      </c>
      <c r="F414" s="103">
        <f>SUM('3'!G782)</f>
        <v>40</v>
      </c>
      <c r="G414" s="103">
        <f>SUM('3'!H782)</f>
        <v>0</v>
      </c>
      <c r="H414" s="103"/>
      <c r="I414" s="216" t="e">
        <f t="shared" si="8"/>
        <v>#DIV/0!</v>
      </c>
      <c r="J414" s="210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  <c r="BH414" s="37"/>
      <c r="BI414" s="37"/>
      <c r="BJ414" s="37"/>
      <c r="BK414" s="37"/>
      <c r="BL414" s="37"/>
      <c r="BM414" s="37"/>
      <c r="BN414" s="37"/>
      <c r="BO414" s="37"/>
      <c r="BP414" s="37"/>
      <c r="BQ414" s="37"/>
      <c r="BR414" s="37"/>
      <c r="BS414" s="37"/>
      <c r="BT414" s="37"/>
      <c r="BU414" s="37"/>
      <c r="BV414" s="37"/>
      <c r="BW414" s="37"/>
      <c r="BX414" s="37"/>
      <c r="BY414" s="37"/>
      <c r="BZ414" s="37"/>
      <c r="CA414" s="37"/>
      <c r="CB414" s="37"/>
      <c r="CC414" s="37"/>
      <c r="CD414" s="37"/>
      <c r="CE414" s="37"/>
      <c r="CF414" s="37"/>
      <c r="CG414" s="37"/>
      <c r="CH414" s="37"/>
      <c r="CI414" s="37"/>
      <c r="CJ414" s="37"/>
      <c r="CK414" s="37"/>
      <c r="CL414" s="37"/>
      <c r="CM414" s="37"/>
      <c r="CN414" s="37"/>
      <c r="CO414" s="37"/>
      <c r="CP414" s="37"/>
      <c r="CQ414" s="37"/>
      <c r="CR414" s="37"/>
      <c r="CS414" s="37"/>
      <c r="CT414" s="37"/>
      <c r="CU414" s="37"/>
      <c r="CV414" s="37"/>
      <c r="CW414" s="37"/>
      <c r="CX414" s="37"/>
      <c r="CY414" s="37"/>
      <c r="CZ414" s="37"/>
      <c r="DA414" s="37"/>
      <c r="DB414" s="37"/>
      <c r="DC414" s="37"/>
      <c r="DD414" s="37"/>
      <c r="DE414" s="37"/>
      <c r="DF414" s="37"/>
      <c r="DG414" s="37"/>
      <c r="DH414" s="37"/>
      <c r="DI414" s="37"/>
      <c r="DJ414" s="37"/>
      <c r="DK414" s="37"/>
      <c r="DL414" s="37"/>
      <c r="DM414" s="37"/>
      <c r="DN414" s="37"/>
      <c r="DO414" s="37"/>
      <c r="DP414" s="37"/>
      <c r="DQ414" s="37"/>
      <c r="DR414" s="37"/>
      <c r="DS414" s="37"/>
      <c r="DT414" s="37"/>
      <c r="DU414" s="37"/>
      <c r="DV414" s="37"/>
      <c r="DW414" s="37"/>
      <c r="DX414" s="37"/>
      <c r="DY414" s="37"/>
      <c r="DZ414" s="37"/>
      <c r="EA414" s="37"/>
      <c r="EB414" s="37"/>
      <c r="EC414" s="37"/>
      <c r="ED414" s="37"/>
      <c r="EE414" s="37"/>
      <c r="EF414" s="37"/>
      <c r="EG414" s="37"/>
      <c r="EH414" s="37"/>
      <c r="EI414" s="37"/>
      <c r="EJ414" s="37"/>
      <c r="EK414" s="37"/>
      <c r="EL414" s="37"/>
      <c r="EM414" s="37"/>
      <c r="EN414" s="37"/>
      <c r="EO414" s="37"/>
      <c r="EP414" s="37"/>
      <c r="EQ414" s="37"/>
      <c r="ER414" s="37"/>
      <c r="ES414" s="37"/>
      <c r="ET414" s="37"/>
      <c r="EU414" s="37"/>
      <c r="EV414" s="37"/>
      <c r="EW414" s="37"/>
      <c r="EX414" s="37"/>
      <c r="EY414" s="37"/>
      <c r="EZ414" s="37"/>
      <c r="FA414" s="37"/>
      <c r="FB414" s="37"/>
      <c r="FC414" s="37"/>
      <c r="FD414" s="37"/>
      <c r="FE414" s="37"/>
      <c r="FF414" s="37"/>
      <c r="FG414" s="37"/>
      <c r="FH414" s="37"/>
      <c r="FI414" s="37"/>
      <c r="FJ414" s="37"/>
      <c r="FK414" s="37"/>
      <c r="FL414" s="37"/>
      <c r="FM414" s="37"/>
      <c r="FN414" s="37"/>
      <c r="FO414" s="37"/>
      <c r="FP414" s="37"/>
      <c r="FQ414" s="37"/>
      <c r="FR414" s="37"/>
      <c r="FS414" s="37"/>
    </row>
    <row r="415" spans="1:175" s="7" customFormat="1" ht="236.25" hidden="1">
      <c r="A415" s="24" t="s">
        <v>717</v>
      </c>
      <c r="B415" s="12" t="s">
        <v>240</v>
      </c>
      <c r="C415" s="12" t="s">
        <v>236</v>
      </c>
      <c r="D415" s="12" t="s">
        <v>150</v>
      </c>
      <c r="E415" s="12"/>
      <c r="F415" s="103">
        <f>SUM(F416:F417)</f>
        <v>33048</v>
      </c>
      <c r="G415" s="103">
        <f>SUM(G416:G417)</f>
        <v>26567.2307</v>
      </c>
      <c r="H415" s="103"/>
      <c r="I415" s="216">
        <f t="shared" si="8"/>
        <v>0</v>
      </c>
      <c r="J415" s="210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  <c r="BH415" s="37"/>
      <c r="BI415" s="37"/>
      <c r="BJ415" s="37"/>
      <c r="BK415" s="37"/>
      <c r="BL415" s="37"/>
      <c r="BM415" s="37"/>
      <c r="BN415" s="37"/>
      <c r="BO415" s="37"/>
      <c r="BP415" s="37"/>
      <c r="BQ415" s="37"/>
      <c r="BR415" s="37"/>
      <c r="BS415" s="37"/>
      <c r="BT415" s="37"/>
      <c r="BU415" s="37"/>
      <c r="BV415" s="37"/>
      <c r="BW415" s="37"/>
      <c r="BX415" s="37"/>
      <c r="BY415" s="37"/>
      <c r="BZ415" s="37"/>
      <c r="CA415" s="37"/>
      <c r="CB415" s="37"/>
      <c r="CC415" s="37"/>
      <c r="CD415" s="37"/>
      <c r="CE415" s="37"/>
      <c r="CF415" s="37"/>
      <c r="CG415" s="37"/>
      <c r="CH415" s="37"/>
      <c r="CI415" s="37"/>
      <c r="CJ415" s="37"/>
      <c r="CK415" s="37"/>
      <c r="CL415" s="37"/>
      <c r="CM415" s="37"/>
      <c r="CN415" s="37"/>
      <c r="CO415" s="37"/>
      <c r="CP415" s="37"/>
      <c r="CQ415" s="37"/>
      <c r="CR415" s="37"/>
      <c r="CS415" s="37"/>
      <c r="CT415" s="37"/>
      <c r="CU415" s="37"/>
      <c r="CV415" s="37"/>
      <c r="CW415" s="37"/>
      <c r="CX415" s="37"/>
      <c r="CY415" s="37"/>
      <c r="CZ415" s="37"/>
      <c r="DA415" s="37"/>
      <c r="DB415" s="37"/>
      <c r="DC415" s="37"/>
      <c r="DD415" s="37"/>
      <c r="DE415" s="37"/>
      <c r="DF415" s="37"/>
      <c r="DG415" s="37"/>
      <c r="DH415" s="37"/>
      <c r="DI415" s="37"/>
      <c r="DJ415" s="37"/>
      <c r="DK415" s="37"/>
      <c r="DL415" s="37"/>
      <c r="DM415" s="37"/>
      <c r="DN415" s="37"/>
      <c r="DO415" s="37"/>
      <c r="DP415" s="37"/>
      <c r="DQ415" s="37"/>
      <c r="DR415" s="37"/>
      <c r="DS415" s="37"/>
      <c r="DT415" s="37"/>
      <c r="DU415" s="37"/>
      <c r="DV415" s="37"/>
      <c r="DW415" s="37"/>
      <c r="DX415" s="37"/>
      <c r="DY415" s="37"/>
      <c r="DZ415" s="37"/>
      <c r="EA415" s="37"/>
      <c r="EB415" s="37"/>
      <c r="EC415" s="37"/>
      <c r="ED415" s="37"/>
      <c r="EE415" s="37"/>
      <c r="EF415" s="37"/>
      <c r="EG415" s="37"/>
      <c r="EH415" s="37"/>
      <c r="EI415" s="37"/>
      <c r="EJ415" s="37"/>
      <c r="EK415" s="37"/>
      <c r="EL415" s="37"/>
      <c r="EM415" s="37"/>
      <c r="EN415" s="37"/>
      <c r="EO415" s="37"/>
      <c r="EP415" s="37"/>
      <c r="EQ415" s="37"/>
      <c r="ER415" s="37"/>
      <c r="ES415" s="37"/>
      <c r="ET415" s="37"/>
      <c r="EU415" s="37"/>
      <c r="EV415" s="37"/>
      <c r="EW415" s="37"/>
      <c r="EX415" s="37"/>
      <c r="EY415" s="37"/>
      <c r="EZ415" s="37"/>
      <c r="FA415" s="37"/>
      <c r="FB415" s="37"/>
      <c r="FC415" s="37"/>
      <c r="FD415" s="37"/>
      <c r="FE415" s="37"/>
      <c r="FF415" s="37"/>
      <c r="FG415" s="37"/>
      <c r="FH415" s="37"/>
      <c r="FI415" s="37"/>
      <c r="FJ415" s="37"/>
      <c r="FK415" s="37"/>
      <c r="FL415" s="37"/>
      <c r="FM415" s="37"/>
      <c r="FN415" s="37"/>
      <c r="FO415" s="37"/>
      <c r="FP415" s="37"/>
      <c r="FQ415" s="37"/>
      <c r="FR415" s="37"/>
      <c r="FS415" s="37"/>
    </row>
    <row r="416" spans="1:175" s="7" customFormat="1" ht="31.5" hidden="1">
      <c r="A416" s="23" t="s">
        <v>147</v>
      </c>
      <c r="B416" s="12" t="s">
        <v>240</v>
      </c>
      <c r="C416" s="12" t="s">
        <v>236</v>
      </c>
      <c r="D416" s="12" t="s">
        <v>150</v>
      </c>
      <c r="E416" s="12" t="s">
        <v>491</v>
      </c>
      <c r="F416" s="103">
        <f>SUM('3'!G294)</f>
        <v>1052</v>
      </c>
      <c r="G416" s="103">
        <f>SUM('3'!H294)</f>
        <v>1051.5307</v>
      </c>
      <c r="H416" s="103"/>
      <c r="I416" s="216">
        <f t="shared" si="8"/>
        <v>0</v>
      </c>
      <c r="J416" s="210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  <c r="BI416" s="37"/>
      <c r="BJ416" s="37"/>
      <c r="BK416" s="37"/>
      <c r="BL416" s="37"/>
      <c r="BM416" s="37"/>
      <c r="BN416" s="37"/>
      <c r="BO416" s="37"/>
      <c r="BP416" s="37"/>
      <c r="BQ416" s="37"/>
      <c r="BR416" s="37"/>
      <c r="BS416" s="37"/>
      <c r="BT416" s="37"/>
      <c r="BU416" s="37"/>
      <c r="BV416" s="37"/>
      <c r="BW416" s="37"/>
      <c r="BX416" s="37"/>
      <c r="BY416" s="37"/>
      <c r="BZ416" s="37"/>
      <c r="CA416" s="37"/>
      <c r="CB416" s="37"/>
      <c r="CC416" s="37"/>
      <c r="CD416" s="37"/>
      <c r="CE416" s="37"/>
      <c r="CF416" s="37"/>
      <c r="CG416" s="37"/>
      <c r="CH416" s="37"/>
      <c r="CI416" s="37"/>
      <c r="CJ416" s="37"/>
      <c r="CK416" s="37"/>
      <c r="CL416" s="37"/>
      <c r="CM416" s="37"/>
      <c r="CN416" s="37"/>
      <c r="CO416" s="37"/>
      <c r="CP416" s="37"/>
      <c r="CQ416" s="37"/>
      <c r="CR416" s="37"/>
      <c r="CS416" s="37"/>
      <c r="CT416" s="37"/>
      <c r="CU416" s="37"/>
      <c r="CV416" s="37"/>
      <c r="CW416" s="37"/>
      <c r="CX416" s="37"/>
      <c r="CY416" s="37"/>
      <c r="CZ416" s="37"/>
      <c r="DA416" s="37"/>
      <c r="DB416" s="37"/>
      <c r="DC416" s="37"/>
      <c r="DD416" s="37"/>
      <c r="DE416" s="37"/>
      <c r="DF416" s="37"/>
      <c r="DG416" s="37"/>
      <c r="DH416" s="37"/>
      <c r="DI416" s="37"/>
      <c r="DJ416" s="37"/>
      <c r="DK416" s="37"/>
      <c r="DL416" s="37"/>
      <c r="DM416" s="37"/>
      <c r="DN416" s="37"/>
      <c r="DO416" s="37"/>
      <c r="DP416" s="37"/>
      <c r="DQ416" s="37"/>
      <c r="DR416" s="37"/>
      <c r="DS416" s="37"/>
      <c r="DT416" s="37"/>
      <c r="DU416" s="37"/>
      <c r="DV416" s="37"/>
      <c r="DW416" s="37"/>
      <c r="DX416" s="37"/>
      <c r="DY416" s="37"/>
      <c r="DZ416" s="37"/>
      <c r="EA416" s="37"/>
      <c r="EB416" s="37"/>
      <c r="EC416" s="37"/>
      <c r="ED416" s="37"/>
      <c r="EE416" s="37"/>
      <c r="EF416" s="37"/>
      <c r="EG416" s="37"/>
      <c r="EH416" s="37"/>
      <c r="EI416" s="37"/>
      <c r="EJ416" s="37"/>
      <c r="EK416" s="37"/>
      <c r="EL416" s="37"/>
      <c r="EM416" s="37"/>
      <c r="EN416" s="37"/>
      <c r="EO416" s="37"/>
      <c r="EP416" s="37"/>
      <c r="EQ416" s="37"/>
      <c r="ER416" s="37"/>
      <c r="ES416" s="37"/>
      <c r="ET416" s="37"/>
      <c r="EU416" s="37"/>
      <c r="EV416" s="37"/>
      <c r="EW416" s="37"/>
      <c r="EX416" s="37"/>
      <c r="EY416" s="37"/>
      <c r="EZ416" s="37"/>
      <c r="FA416" s="37"/>
      <c r="FB416" s="37"/>
      <c r="FC416" s="37"/>
      <c r="FD416" s="37"/>
      <c r="FE416" s="37"/>
      <c r="FF416" s="37"/>
      <c r="FG416" s="37"/>
      <c r="FH416" s="37"/>
      <c r="FI416" s="37"/>
      <c r="FJ416" s="37"/>
      <c r="FK416" s="37"/>
      <c r="FL416" s="37"/>
      <c r="FM416" s="37"/>
      <c r="FN416" s="37"/>
      <c r="FO416" s="37"/>
      <c r="FP416" s="37"/>
      <c r="FQ416" s="37"/>
      <c r="FR416" s="37"/>
      <c r="FS416" s="37"/>
    </row>
    <row r="417" spans="1:175" s="7" customFormat="1" ht="47.25" hidden="1">
      <c r="A417" s="24" t="s">
        <v>212</v>
      </c>
      <c r="B417" s="12" t="s">
        <v>240</v>
      </c>
      <c r="C417" s="12" t="s">
        <v>236</v>
      </c>
      <c r="D417" s="12" t="s">
        <v>150</v>
      </c>
      <c r="E417" s="12" t="s">
        <v>211</v>
      </c>
      <c r="F417" s="103">
        <f>SUM('3'!G777+'3'!G778+'3'!G571)</f>
        <v>31996</v>
      </c>
      <c r="G417" s="103">
        <f>SUM('3'!H777+'3'!H778+'3'!H571)</f>
        <v>25515.7</v>
      </c>
      <c r="H417" s="103"/>
      <c r="I417" s="216">
        <f t="shared" si="8"/>
        <v>0</v>
      </c>
      <c r="J417" s="210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  <c r="BI417" s="37"/>
      <c r="BJ417" s="37"/>
      <c r="BK417" s="37"/>
      <c r="BL417" s="37"/>
      <c r="BM417" s="37"/>
      <c r="BN417" s="37"/>
      <c r="BO417" s="37"/>
      <c r="BP417" s="37"/>
      <c r="BQ417" s="37"/>
      <c r="BR417" s="37"/>
      <c r="BS417" s="37"/>
      <c r="BT417" s="37"/>
      <c r="BU417" s="37"/>
      <c r="BV417" s="37"/>
      <c r="BW417" s="37"/>
      <c r="BX417" s="37"/>
      <c r="BY417" s="37"/>
      <c r="BZ417" s="37"/>
      <c r="CA417" s="37"/>
      <c r="CB417" s="37"/>
      <c r="CC417" s="37"/>
      <c r="CD417" s="37"/>
      <c r="CE417" s="37"/>
      <c r="CF417" s="37"/>
      <c r="CG417" s="37"/>
      <c r="CH417" s="37"/>
      <c r="CI417" s="37"/>
      <c r="CJ417" s="37"/>
      <c r="CK417" s="37"/>
      <c r="CL417" s="37"/>
      <c r="CM417" s="37"/>
      <c r="CN417" s="37"/>
      <c r="CO417" s="37"/>
      <c r="CP417" s="37"/>
      <c r="CQ417" s="37"/>
      <c r="CR417" s="37"/>
      <c r="CS417" s="37"/>
      <c r="CT417" s="37"/>
      <c r="CU417" s="37"/>
      <c r="CV417" s="37"/>
      <c r="CW417" s="37"/>
      <c r="CX417" s="37"/>
      <c r="CY417" s="37"/>
      <c r="CZ417" s="37"/>
      <c r="DA417" s="37"/>
      <c r="DB417" s="37"/>
      <c r="DC417" s="37"/>
      <c r="DD417" s="37"/>
      <c r="DE417" s="37"/>
      <c r="DF417" s="37"/>
      <c r="DG417" s="37"/>
      <c r="DH417" s="37"/>
      <c r="DI417" s="37"/>
      <c r="DJ417" s="37"/>
      <c r="DK417" s="37"/>
      <c r="DL417" s="37"/>
      <c r="DM417" s="37"/>
      <c r="DN417" s="37"/>
      <c r="DO417" s="37"/>
      <c r="DP417" s="37"/>
      <c r="DQ417" s="37"/>
      <c r="DR417" s="37"/>
      <c r="DS417" s="37"/>
      <c r="DT417" s="37"/>
      <c r="DU417" s="37"/>
      <c r="DV417" s="37"/>
      <c r="DW417" s="37"/>
      <c r="DX417" s="37"/>
      <c r="DY417" s="37"/>
      <c r="DZ417" s="37"/>
      <c r="EA417" s="37"/>
      <c r="EB417" s="37"/>
      <c r="EC417" s="37"/>
      <c r="ED417" s="37"/>
      <c r="EE417" s="37"/>
      <c r="EF417" s="37"/>
      <c r="EG417" s="37"/>
      <c r="EH417" s="37"/>
      <c r="EI417" s="37"/>
      <c r="EJ417" s="37"/>
      <c r="EK417" s="37"/>
      <c r="EL417" s="37"/>
      <c r="EM417" s="37"/>
      <c r="EN417" s="37"/>
      <c r="EO417" s="37"/>
      <c r="EP417" s="37"/>
      <c r="EQ417" s="37"/>
      <c r="ER417" s="37"/>
      <c r="ES417" s="37"/>
      <c r="ET417" s="37"/>
      <c r="EU417" s="37"/>
      <c r="EV417" s="37"/>
      <c r="EW417" s="37"/>
      <c r="EX417" s="37"/>
      <c r="EY417" s="37"/>
      <c r="EZ417" s="37"/>
      <c r="FA417" s="37"/>
      <c r="FB417" s="37"/>
      <c r="FC417" s="37"/>
      <c r="FD417" s="37"/>
      <c r="FE417" s="37"/>
      <c r="FF417" s="37"/>
      <c r="FG417" s="37"/>
      <c r="FH417" s="37"/>
      <c r="FI417" s="37"/>
      <c r="FJ417" s="37"/>
      <c r="FK417" s="37"/>
      <c r="FL417" s="37"/>
      <c r="FM417" s="37"/>
      <c r="FN417" s="37"/>
      <c r="FO417" s="37"/>
      <c r="FP417" s="37"/>
      <c r="FQ417" s="37"/>
      <c r="FR417" s="37"/>
      <c r="FS417" s="37"/>
    </row>
    <row r="418" spans="1:175" s="7" customFormat="1" ht="189" hidden="1">
      <c r="A418" s="24" t="s">
        <v>738</v>
      </c>
      <c r="B418" s="12" t="s">
        <v>240</v>
      </c>
      <c r="C418" s="12" t="s">
        <v>236</v>
      </c>
      <c r="D418" s="12" t="s">
        <v>152</v>
      </c>
      <c r="E418" s="12"/>
      <c r="F418" s="103">
        <f>SUM(F419)</f>
        <v>0</v>
      </c>
      <c r="G418" s="103">
        <f>SUM(G419)</f>
        <v>0</v>
      </c>
      <c r="H418" s="103"/>
      <c r="I418" s="216" t="e">
        <f t="shared" si="8"/>
        <v>#DIV/0!</v>
      </c>
      <c r="J418" s="210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  <c r="BK418" s="37"/>
      <c r="BL418" s="37"/>
      <c r="BM418" s="37"/>
      <c r="BN418" s="37"/>
      <c r="BO418" s="37"/>
      <c r="BP418" s="37"/>
      <c r="BQ418" s="37"/>
      <c r="BR418" s="37"/>
      <c r="BS418" s="37"/>
      <c r="BT418" s="37"/>
      <c r="BU418" s="37"/>
      <c r="BV418" s="37"/>
      <c r="BW418" s="37"/>
      <c r="BX418" s="37"/>
      <c r="BY418" s="37"/>
      <c r="BZ418" s="37"/>
      <c r="CA418" s="37"/>
      <c r="CB418" s="37"/>
      <c r="CC418" s="37"/>
      <c r="CD418" s="37"/>
      <c r="CE418" s="37"/>
      <c r="CF418" s="37"/>
      <c r="CG418" s="37"/>
      <c r="CH418" s="37"/>
      <c r="CI418" s="37"/>
      <c r="CJ418" s="37"/>
      <c r="CK418" s="37"/>
      <c r="CL418" s="37"/>
      <c r="CM418" s="37"/>
      <c r="CN418" s="37"/>
      <c r="CO418" s="37"/>
      <c r="CP418" s="37"/>
      <c r="CQ418" s="37"/>
      <c r="CR418" s="37"/>
      <c r="CS418" s="37"/>
      <c r="CT418" s="37"/>
      <c r="CU418" s="37"/>
      <c r="CV418" s="37"/>
      <c r="CW418" s="37"/>
      <c r="CX418" s="37"/>
      <c r="CY418" s="37"/>
      <c r="CZ418" s="37"/>
      <c r="DA418" s="37"/>
      <c r="DB418" s="37"/>
      <c r="DC418" s="37"/>
      <c r="DD418" s="37"/>
      <c r="DE418" s="37"/>
      <c r="DF418" s="37"/>
      <c r="DG418" s="37"/>
      <c r="DH418" s="37"/>
      <c r="DI418" s="37"/>
      <c r="DJ418" s="37"/>
      <c r="DK418" s="37"/>
      <c r="DL418" s="37"/>
      <c r="DM418" s="37"/>
      <c r="DN418" s="37"/>
      <c r="DO418" s="37"/>
      <c r="DP418" s="37"/>
      <c r="DQ418" s="37"/>
      <c r="DR418" s="37"/>
      <c r="DS418" s="37"/>
      <c r="DT418" s="37"/>
      <c r="DU418" s="37"/>
      <c r="DV418" s="37"/>
      <c r="DW418" s="37"/>
      <c r="DX418" s="37"/>
      <c r="DY418" s="37"/>
      <c r="DZ418" s="37"/>
      <c r="EA418" s="37"/>
      <c r="EB418" s="37"/>
      <c r="EC418" s="37"/>
      <c r="ED418" s="37"/>
      <c r="EE418" s="37"/>
      <c r="EF418" s="37"/>
      <c r="EG418" s="37"/>
      <c r="EH418" s="37"/>
      <c r="EI418" s="37"/>
      <c r="EJ418" s="37"/>
      <c r="EK418" s="37"/>
      <c r="EL418" s="37"/>
      <c r="EM418" s="37"/>
      <c r="EN418" s="37"/>
      <c r="EO418" s="37"/>
      <c r="EP418" s="37"/>
      <c r="EQ418" s="37"/>
      <c r="ER418" s="37"/>
      <c r="ES418" s="37"/>
      <c r="ET418" s="37"/>
      <c r="EU418" s="37"/>
      <c r="EV418" s="37"/>
      <c r="EW418" s="37"/>
      <c r="EX418" s="37"/>
      <c r="EY418" s="37"/>
      <c r="EZ418" s="37"/>
      <c r="FA418" s="37"/>
      <c r="FB418" s="37"/>
      <c r="FC418" s="37"/>
      <c r="FD418" s="37"/>
      <c r="FE418" s="37"/>
      <c r="FF418" s="37"/>
      <c r="FG418" s="37"/>
      <c r="FH418" s="37"/>
      <c r="FI418" s="37"/>
      <c r="FJ418" s="37"/>
      <c r="FK418" s="37"/>
      <c r="FL418" s="37"/>
      <c r="FM418" s="37"/>
      <c r="FN418" s="37"/>
      <c r="FO418" s="37"/>
      <c r="FP418" s="37"/>
      <c r="FQ418" s="37"/>
      <c r="FR418" s="37"/>
      <c r="FS418" s="37"/>
    </row>
    <row r="419" spans="1:175" s="7" customFormat="1" ht="47.25" hidden="1">
      <c r="A419" s="24" t="s">
        <v>212</v>
      </c>
      <c r="B419" s="12" t="s">
        <v>240</v>
      </c>
      <c r="C419" s="12" t="s">
        <v>236</v>
      </c>
      <c r="D419" s="12" t="s">
        <v>152</v>
      </c>
      <c r="E419" s="12" t="s">
        <v>211</v>
      </c>
      <c r="F419" s="103">
        <f>SUM('3'!G774)</f>
        <v>0</v>
      </c>
      <c r="G419" s="103">
        <f>SUM('3'!H774)</f>
        <v>0</v>
      </c>
      <c r="H419" s="103"/>
      <c r="I419" s="216" t="e">
        <f t="shared" si="8"/>
        <v>#DIV/0!</v>
      </c>
      <c r="J419" s="210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  <c r="BK419" s="37"/>
      <c r="BL419" s="37"/>
      <c r="BM419" s="37"/>
      <c r="BN419" s="37"/>
      <c r="BO419" s="37"/>
      <c r="BP419" s="37"/>
      <c r="BQ419" s="37"/>
      <c r="BR419" s="37"/>
      <c r="BS419" s="37"/>
      <c r="BT419" s="37"/>
      <c r="BU419" s="37"/>
      <c r="BV419" s="37"/>
      <c r="BW419" s="37"/>
      <c r="BX419" s="37"/>
      <c r="BY419" s="37"/>
      <c r="BZ419" s="37"/>
      <c r="CA419" s="37"/>
      <c r="CB419" s="37"/>
      <c r="CC419" s="37"/>
      <c r="CD419" s="37"/>
      <c r="CE419" s="37"/>
      <c r="CF419" s="37"/>
      <c r="CG419" s="37"/>
      <c r="CH419" s="37"/>
      <c r="CI419" s="37"/>
      <c r="CJ419" s="37"/>
      <c r="CK419" s="37"/>
      <c r="CL419" s="37"/>
      <c r="CM419" s="37"/>
      <c r="CN419" s="37"/>
      <c r="CO419" s="37"/>
      <c r="CP419" s="37"/>
      <c r="CQ419" s="37"/>
      <c r="CR419" s="37"/>
      <c r="CS419" s="37"/>
      <c r="CT419" s="37"/>
      <c r="CU419" s="37"/>
      <c r="CV419" s="37"/>
      <c r="CW419" s="37"/>
      <c r="CX419" s="37"/>
      <c r="CY419" s="37"/>
      <c r="CZ419" s="37"/>
      <c r="DA419" s="37"/>
      <c r="DB419" s="37"/>
      <c r="DC419" s="37"/>
      <c r="DD419" s="37"/>
      <c r="DE419" s="37"/>
      <c r="DF419" s="37"/>
      <c r="DG419" s="37"/>
      <c r="DH419" s="37"/>
      <c r="DI419" s="37"/>
      <c r="DJ419" s="37"/>
      <c r="DK419" s="37"/>
      <c r="DL419" s="37"/>
      <c r="DM419" s="37"/>
      <c r="DN419" s="37"/>
      <c r="DO419" s="37"/>
      <c r="DP419" s="37"/>
      <c r="DQ419" s="37"/>
      <c r="DR419" s="37"/>
      <c r="DS419" s="37"/>
      <c r="DT419" s="37"/>
      <c r="DU419" s="37"/>
      <c r="DV419" s="37"/>
      <c r="DW419" s="37"/>
      <c r="DX419" s="37"/>
      <c r="DY419" s="37"/>
      <c r="DZ419" s="37"/>
      <c r="EA419" s="37"/>
      <c r="EB419" s="37"/>
      <c r="EC419" s="37"/>
      <c r="ED419" s="37"/>
      <c r="EE419" s="37"/>
      <c r="EF419" s="37"/>
      <c r="EG419" s="37"/>
      <c r="EH419" s="37"/>
      <c r="EI419" s="37"/>
      <c r="EJ419" s="37"/>
      <c r="EK419" s="37"/>
      <c r="EL419" s="37"/>
      <c r="EM419" s="37"/>
      <c r="EN419" s="37"/>
      <c r="EO419" s="37"/>
      <c r="EP419" s="37"/>
      <c r="EQ419" s="37"/>
      <c r="ER419" s="37"/>
      <c r="ES419" s="37"/>
      <c r="ET419" s="37"/>
      <c r="EU419" s="37"/>
      <c r="EV419" s="37"/>
      <c r="EW419" s="37"/>
      <c r="EX419" s="37"/>
      <c r="EY419" s="37"/>
      <c r="EZ419" s="37"/>
      <c r="FA419" s="37"/>
      <c r="FB419" s="37"/>
      <c r="FC419" s="37"/>
      <c r="FD419" s="37"/>
      <c r="FE419" s="37"/>
      <c r="FF419" s="37"/>
      <c r="FG419" s="37"/>
      <c r="FH419" s="37"/>
      <c r="FI419" s="37"/>
      <c r="FJ419" s="37"/>
      <c r="FK419" s="37"/>
      <c r="FL419" s="37"/>
      <c r="FM419" s="37"/>
      <c r="FN419" s="37"/>
      <c r="FO419" s="37"/>
      <c r="FP419" s="37"/>
      <c r="FQ419" s="37"/>
      <c r="FR419" s="37"/>
      <c r="FS419" s="37"/>
    </row>
    <row r="420" spans="1:175" s="7" customFormat="1" ht="63" hidden="1">
      <c r="A420" s="24" t="s">
        <v>395</v>
      </c>
      <c r="B420" s="12" t="s">
        <v>240</v>
      </c>
      <c r="C420" s="12" t="s">
        <v>236</v>
      </c>
      <c r="D420" s="10" t="s">
        <v>62</v>
      </c>
      <c r="E420" s="10"/>
      <c r="F420" s="103">
        <f>SUM(F421)</f>
        <v>0</v>
      </c>
      <c r="G420" s="103">
        <f>SUM(G421)</f>
        <v>0</v>
      </c>
      <c r="H420" s="103"/>
      <c r="I420" s="216" t="e">
        <f t="shared" si="8"/>
        <v>#DIV/0!</v>
      </c>
      <c r="J420" s="210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  <c r="BH420" s="37"/>
      <c r="BI420" s="37"/>
      <c r="BJ420" s="37"/>
      <c r="BK420" s="37"/>
      <c r="BL420" s="37"/>
      <c r="BM420" s="37"/>
      <c r="BN420" s="37"/>
      <c r="BO420" s="37"/>
      <c r="BP420" s="37"/>
      <c r="BQ420" s="37"/>
      <c r="BR420" s="37"/>
      <c r="BS420" s="37"/>
      <c r="BT420" s="37"/>
      <c r="BU420" s="37"/>
      <c r="BV420" s="37"/>
      <c r="BW420" s="37"/>
      <c r="BX420" s="37"/>
      <c r="BY420" s="37"/>
      <c r="BZ420" s="37"/>
      <c r="CA420" s="37"/>
      <c r="CB420" s="37"/>
      <c r="CC420" s="37"/>
      <c r="CD420" s="37"/>
      <c r="CE420" s="37"/>
      <c r="CF420" s="37"/>
      <c r="CG420" s="37"/>
      <c r="CH420" s="37"/>
      <c r="CI420" s="37"/>
      <c r="CJ420" s="37"/>
      <c r="CK420" s="37"/>
      <c r="CL420" s="37"/>
      <c r="CM420" s="37"/>
      <c r="CN420" s="37"/>
      <c r="CO420" s="37"/>
      <c r="CP420" s="37"/>
      <c r="CQ420" s="37"/>
      <c r="CR420" s="37"/>
      <c r="CS420" s="37"/>
      <c r="CT420" s="37"/>
      <c r="CU420" s="37"/>
      <c r="CV420" s="37"/>
      <c r="CW420" s="37"/>
      <c r="CX420" s="37"/>
      <c r="CY420" s="37"/>
      <c r="CZ420" s="37"/>
      <c r="DA420" s="37"/>
      <c r="DB420" s="37"/>
      <c r="DC420" s="37"/>
      <c r="DD420" s="37"/>
      <c r="DE420" s="37"/>
      <c r="DF420" s="37"/>
      <c r="DG420" s="37"/>
      <c r="DH420" s="37"/>
      <c r="DI420" s="37"/>
      <c r="DJ420" s="37"/>
      <c r="DK420" s="37"/>
      <c r="DL420" s="37"/>
      <c r="DM420" s="37"/>
      <c r="DN420" s="37"/>
      <c r="DO420" s="37"/>
      <c r="DP420" s="37"/>
      <c r="DQ420" s="37"/>
      <c r="DR420" s="37"/>
      <c r="DS420" s="37"/>
      <c r="DT420" s="37"/>
      <c r="DU420" s="37"/>
      <c r="DV420" s="37"/>
      <c r="DW420" s="37"/>
      <c r="DX420" s="37"/>
      <c r="DY420" s="37"/>
      <c r="DZ420" s="37"/>
      <c r="EA420" s="37"/>
      <c r="EB420" s="37"/>
      <c r="EC420" s="37"/>
      <c r="ED420" s="37"/>
      <c r="EE420" s="37"/>
      <c r="EF420" s="37"/>
      <c r="EG420" s="37"/>
      <c r="EH420" s="37"/>
      <c r="EI420" s="37"/>
      <c r="EJ420" s="37"/>
      <c r="EK420" s="37"/>
      <c r="EL420" s="37"/>
      <c r="EM420" s="37"/>
      <c r="EN420" s="37"/>
      <c r="EO420" s="37"/>
      <c r="EP420" s="37"/>
      <c r="EQ420" s="37"/>
      <c r="ER420" s="37"/>
      <c r="ES420" s="37"/>
      <c r="ET420" s="37"/>
      <c r="EU420" s="37"/>
      <c r="EV420" s="37"/>
      <c r="EW420" s="37"/>
      <c r="EX420" s="37"/>
      <c r="EY420" s="37"/>
      <c r="EZ420" s="37"/>
      <c r="FA420" s="37"/>
      <c r="FB420" s="37"/>
      <c r="FC420" s="37"/>
      <c r="FD420" s="37"/>
      <c r="FE420" s="37"/>
      <c r="FF420" s="37"/>
      <c r="FG420" s="37"/>
      <c r="FH420" s="37"/>
      <c r="FI420" s="37"/>
      <c r="FJ420" s="37"/>
      <c r="FK420" s="37"/>
      <c r="FL420" s="37"/>
      <c r="FM420" s="37"/>
      <c r="FN420" s="37"/>
      <c r="FO420" s="37"/>
      <c r="FP420" s="37"/>
      <c r="FQ420" s="37"/>
      <c r="FR420" s="37"/>
      <c r="FS420" s="37"/>
    </row>
    <row r="421" spans="1:175" s="7" customFormat="1" hidden="1">
      <c r="A421" s="24" t="s">
        <v>251</v>
      </c>
      <c r="B421" s="12" t="s">
        <v>240</v>
      </c>
      <c r="C421" s="12" t="s">
        <v>236</v>
      </c>
      <c r="D421" s="13" t="s">
        <v>55</v>
      </c>
      <c r="E421" s="13" t="s">
        <v>228</v>
      </c>
      <c r="F421" s="103"/>
      <c r="G421" s="103"/>
      <c r="H421" s="103"/>
      <c r="I421" s="216" t="e">
        <f t="shared" si="8"/>
        <v>#DIV/0!</v>
      </c>
      <c r="J421" s="210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  <c r="AR421" s="37"/>
      <c r="AS421" s="37"/>
      <c r="AT421" s="37"/>
      <c r="AU421" s="37"/>
      <c r="AV421" s="37"/>
      <c r="AW421" s="37"/>
      <c r="AX421" s="37"/>
      <c r="AY421" s="37"/>
      <c r="AZ421" s="37"/>
      <c r="BA421" s="37"/>
      <c r="BB421" s="37"/>
      <c r="BC421" s="37"/>
      <c r="BD421" s="37"/>
      <c r="BE421" s="37"/>
      <c r="BF421" s="37"/>
      <c r="BG421" s="37"/>
      <c r="BH421" s="37"/>
      <c r="BI421" s="37"/>
      <c r="BJ421" s="37"/>
      <c r="BK421" s="37"/>
      <c r="BL421" s="37"/>
      <c r="BM421" s="37"/>
      <c r="BN421" s="37"/>
      <c r="BO421" s="37"/>
      <c r="BP421" s="37"/>
      <c r="BQ421" s="37"/>
      <c r="BR421" s="37"/>
      <c r="BS421" s="37"/>
      <c r="BT421" s="37"/>
      <c r="BU421" s="37"/>
      <c r="BV421" s="37"/>
      <c r="BW421" s="37"/>
      <c r="BX421" s="37"/>
      <c r="BY421" s="37"/>
      <c r="BZ421" s="37"/>
      <c r="CA421" s="37"/>
      <c r="CB421" s="37"/>
      <c r="CC421" s="37"/>
      <c r="CD421" s="37"/>
      <c r="CE421" s="37"/>
      <c r="CF421" s="37"/>
      <c r="CG421" s="37"/>
      <c r="CH421" s="37"/>
      <c r="CI421" s="37"/>
      <c r="CJ421" s="37"/>
      <c r="CK421" s="37"/>
      <c r="CL421" s="37"/>
      <c r="CM421" s="37"/>
      <c r="CN421" s="37"/>
      <c r="CO421" s="37"/>
      <c r="CP421" s="37"/>
      <c r="CQ421" s="37"/>
      <c r="CR421" s="37"/>
      <c r="CS421" s="37"/>
      <c r="CT421" s="37"/>
      <c r="CU421" s="37"/>
      <c r="CV421" s="37"/>
      <c r="CW421" s="37"/>
      <c r="CX421" s="37"/>
      <c r="CY421" s="37"/>
      <c r="CZ421" s="37"/>
      <c r="DA421" s="37"/>
      <c r="DB421" s="37"/>
      <c r="DC421" s="37"/>
      <c r="DD421" s="37"/>
      <c r="DE421" s="37"/>
      <c r="DF421" s="37"/>
      <c r="DG421" s="37"/>
      <c r="DH421" s="37"/>
      <c r="DI421" s="37"/>
      <c r="DJ421" s="37"/>
      <c r="DK421" s="37"/>
      <c r="DL421" s="37"/>
      <c r="DM421" s="37"/>
      <c r="DN421" s="37"/>
      <c r="DO421" s="37"/>
      <c r="DP421" s="37"/>
      <c r="DQ421" s="37"/>
      <c r="DR421" s="37"/>
      <c r="DS421" s="37"/>
      <c r="DT421" s="37"/>
      <c r="DU421" s="37"/>
      <c r="DV421" s="37"/>
      <c r="DW421" s="37"/>
      <c r="DX421" s="37"/>
      <c r="DY421" s="37"/>
      <c r="DZ421" s="37"/>
      <c r="EA421" s="37"/>
      <c r="EB421" s="37"/>
      <c r="EC421" s="37"/>
      <c r="ED421" s="37"/>
      <c r="EE421" s="37"/>
      <c r="EF421" s="37"/>
      <c r="EG421" s="37"/>
      <c r="EH421" s="37"/>
      <c r="EI421" s="37"/>
      <c r="EJ421" s="37"/>
      <c r="EK421" s="37"/>
      <c r="EL421" s="37"/>
      <c r="EM421" s="37"/>
      <c r="EN421" s="37"/>
      <c r="EO421" s="37"/>
      <c r="EP421" s="37"/>
      <c r="EQ421" s="37"/>
      <c r="ER421" s="37"/>
      <c r="ES421" s="37"/>
      <c r="ET421" s="37"/>
      <c r="EU421" s="37"/>
      <c r="EV421" s="37"/>
      <c r="EW421" s="37"/>
      <c r="EX421" s="37"/>
      <c r="EY421" s="37"/>
      <c r="EZ421" s="37"/>
      <c r="FA421" s="37"/>
      <c r="FB421" s="37"/>
      <c r="FC421" s="37"/>
      <c r="FD421" s="37"/>
      <c r="FE421" s="37"/>
      <c r="FF421" s="37"/>
      <c r="FG421" s="37"/>
      <c r="FH421" s="37"/>
      <c r="FI421" s="37"/>
      <c r="FJ421" s="37"/>
      <c r="FK421" s="37"/>
      <c r="FL421" s="37"/>
      <c r="FM421" s="37"/>
      <c r="FN421" s="37"/>
      <c r="FO421" s="37"/>
      <c r="FP421" s="37"/>
      <c r="FQ421" s="37"/>
      <c r="FR421" s="37"/>
      <c r="FS421" s="37"/>
    </row>
    <row r="422" spans="1:175" s="7" customFormat="1" ht="204.75" hidden="1">
      <c r="A422" s="24" t="s">
        <v>718</v>
      </c>
      <c r="B422" s="12" t="s">
        <v>240</v>
      </c>
      <c r="C422" s="12" t="s">
        <v>236</v>
      </c>
      <c r="D422" s="12" t="s">
        <v>508</v>
      </c>
      <c r="E422" s="12"/>
      <c r="F422" s="103">
        <f>SUM(F423)</f>
        <v>0</v>
      </c>
      <c r="G422" s="103">
        <f>SUM(G423)</f>
        <v>0</v>
      </c>
      <c r="H422" s="103"/>
      <c r="I422" s="216" t="e">
        <f t="shared" si="8"/>
        <v>#DIV/0!</v>
      </c>
      <c r="J422" s="210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  <c r="AR422" s="37"/>
      <c r="AS422" s="37"/>
      <c r="AT422" s="37"/>
      <c r="AU422" s="37"/>
      <c r="AV422" s="37"/>
      <c r="AW422" s="37"/>
      <c r="AX422" s="37"/>
      <c r="AY422" s="37"/>
      <c r="AZ422" s="37"/>
      <c r="BA422" s="37"/>
      <c r="BB422" s="37"/>
      <c r="BC422" s="37"/>
      <c r="BD422" s="37"/>
      <c r="BE422" s="37"/>
      <c r="BF422" s="37"/>
      <c r="BG422" s="37"/>
      <c r="BH422" s="37"/>
      <c r="BI422" s="37"/>
      <c r="BJ422" s="37"/>
      <c r="BK422" s="37"/>
      <c r="BL422" s="37"/>
      <c r="BM422" s="37"/>
      <c r="BN422" s="37"/>
      <c r="BO422" s="37"/>
      <c r="BP422" s="37"/>
      <c r="BQ422" s="37"/>
      <c r="BR422" s="37"/>
      <c r="BS422" s="37"/>
      <c r="BT422" s="37"/>
      <c r="BU422" s="37"/>
      <c r="BV422" s="37"/>
      <c r="BW422" s="37"/>
      <c r="BX422" s="37"/>
      <c r="BY422" s="37"/>
      <c r="BZ422" s="37"/>
      <c r="CA422" s="37"/>
      <c r="CB422" s="37"/>
      <c r="CC422" s="37"/>
      <c r="CD422" s="37"/>
      <c r="CE422" s="37"/>
      <c r="CF422" s="37"/>
      <c r="CG422" s="37"/>
      <c r="CH422" s="37"/>
      <c r="CI422" s="37"/>
      <c r="CJ422" s="37"/>
      <c r="CK422" s="37"/>
      <c r="CL422" s="37"/>
      <c r="CM422" s="37"/>
      <c r="CN422" s="37"/>
      <c r="CO422" s="37"/>
      <c r="CP422" s="37"/>
      <c r="CQ422" s="37"/>
      <c r="CR422" s="37"/>
      <c r="CS422" s="37"/>
      <c r="CT422" s="37"/>
      <c r="CU422" s="37"/>
      <c r="CV422" s="37"/>
      <c r="CW422" s="37"/>
      <c r="CX422" s="37"/>
      <c r="CY422" s="37"/>
      <c r="CZ422" s="37"/>
      <c r="DA422" s="37"/>
      <c r="DB422" s="37"/>
      <c r="DC422" s="37"/>
      <c r="DD422" s="37"/>
      <c r="DE422" s="37"/>
      <c r="DF422" s="37"/>
      <c r="DG422" s="37"/>
      <c r="DH422" s="37"/>
      <c r="DI422" s="37"/>
      <c r="DJ422" s="37"/>
      <c r="DK422" s="37"/>
      <c r="DL422" s="37"/>
      <c r="DM422" s="37"/>
      <c r="DN422" s="37"/>
      <c r="DO422" s="37"/>
      <c r="DP422" s="37"/>
      <c r="DQ422" s="37"/>
      <c r="DR422" s="37"/>
      <c r="DS422" s="37"/>
      <c r="DT422" s="37"/>
      <c r="DU422" s="37"/>
      <c r="DV422" s="37"/>
      <c r="DW422" s="37"/>
      <c r="DX422" s="37"/>
      <c r="DY422" s="37"/>
      <c r="DZ422" s="37"/>
      <c r="EA422" s="37"/>
      <c r="EB422" s="37"/>
      <c r="EC422" s="37"/>
      <c r="ED422" s="37"/>
      <c r="EE422" s="37"/>
      <c r="EF422" s="37"/>
      <c r="EG422" s="37"/>
      <c r="EH422" s="37"/>
      <c r="EI422" s="37"/>
      <c r="EJ422" s="37"/>
      <c r="EK422" s="37"/>
      <c r="EL422" s="37"/>
      <c r="EM422" s="37"/>
      <c r="EN422" s="37"/>
      <c r="EO422" s="37"/>
      <c r="EP422" s="37"/>
      <c r="EQ422" s="37"/>
      <c r="ER422" s="37"/>
      <c r="ES422" s="37"/>
      <c r="ET422" s="37"/>
      <c r="EU422" s="37"/>
      <c r="EV422" s="37"/>
      <c r="EW422" s="37"/>
      <c r="EX422" s="37"/>
      <c r="EY422" s="37"/>
      <c r="EZ422" s="37"/>
      <c r="FA422" s="37"/>
      <c r="FB422" s="37"/>
      <c r="FC422" s="37"/>
      <c r="FD422" s="37"/>
      <c r="FE422" s="37"/>
      <c r="FF422" s="37"/>
      <c r="FG422" s="37"/>
      <c r="FH422" s="37"/>
      <c r="FI422" s="37"/>
      <c r="FJ422" s="37"/>
      <c r="FK422" s="37"/>
      <c r="FL422" s="37"/>
      <c r="FM422" s="37"/>
      <c r="FN422" s="37"/>
      <c r="FO422" s="37"/>
      <c r="FP422" s="37"/>
      <c r="FQ422" s="37"/>
      <c r="FR422" s="37"/>
      <c r="FS422" s="37"/>
    </row>
    <row r="423" spans="1:175" s="7" customFormat="1" ht="47.25" hidden="1">
      <c r="A423" s="24" t="s">
        <v>164</v>
      </c>
      <c r="B423" s="12" t="s">
        <v>240</v>
      </c>
      <c r="C423" s="12" t="s">
        <v>236</v>
      </c>
      <c r="D423" s="12" t="s">
        <v>508</v>
      </c>
      <c r="E423" s="12" t="s">
        <v>211</v>
      </c>
      <c r="F423" s="103">
        <f>SUM('3'!G788)</f>
        <v>0</v>
      </c>
      <c r="G423" s="103">
        <f>SUM('3'!H788)</f>
        <v>0</v>
      </c>
      <c r="H423" s="103"/>
      <c r="I423" s="216" t="e">
        <f t="shared" si="8"/>
        <v>#DIV/0!</v>
      </c>
      <c r="J423" s="210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  <c r="AR423" s="37"/>
      <c r="AS423" s="37"/>
      <c r="AT423" s="37"/>
      <c r="AU423" s="37"/>
      <c r="AV423" s="37"/>
      <c r="AW423" s="37"/>
      <c r="AX423" s="37"/>
      <c r="AY423" s="37"/>
      <c r="AZ423" s="37"/>
      <c r="BA423" s="37"/>
      <c r="BB423" s="37"/>
      <c r="BC423" s="37"/>
      <c r="BD423" s="37"/>
      <c r="BE423" s="37"/>
      <c r="BF423" s="37"/>
      <c r="BG423" s="37"/>
      <c r="BH423" s="37"/>
      <c r="BI423" s="37"/>
      <c r="BJ423" s="37"/>
      <c r="BK423" s="37"/>
      <c r="BL423" s="37"/>
      <c r="BM423" s="37"/>
      <c r="BN423" s="37"/>
      <c r="BO423" s="37"/>
      <c r="BP423" s="37"/>
      <c r="BQ423" s="37"/>
      <c r="BR423" s="37"/>
      <c r="BS423" s="37"/>
      <c r="BT423" s="37"/>
      <c r="BU423" s="37"/>
      <c r="BV423" s="37"/>
      <c r="BW423" s="37"/>
      <c r="BX423" s="37"/>
      <c r="BY423" s="37"/>
      <c r="BZ423" s="37"/>
      <c r="CA423" s="37"/>
      <c r="CB423" s="37"/>
      <c r="CC423" s="37"/>
      <c r="CD423" s="37"/>
      <c r="CE423" s="37"/>
      <c r="CF423" s="37"/>
      <c r="CG423" s="37"/>
      <c r="CH423" s="37"/>
      <c r="CI423" s="37"/>
      <c r="CJ423" s="37"/>
      <c r="CK423" s="37"/>
      <c r="CL423" s="37"/>
      <c r="CM423" s="37"/>
      <c r="CN423" s="37"/>
      <c r="CO423" s="37"/>
      <c r="CP423" s="37"/>
      <c r="CQ423" s="37"/>
      <c r="CR423" s="37"/>
      <c r="CS423" s="37"/>
      <c r="CT423" s="37"/>
      <c r="CU423" s="37"/>
      <c r="CV423" s="37"/>
      <c r="CW423" s="37"/>
      <c r="CX423" s="37"/>
      <c r="CY423" s="37"/>
      <c r="CZ423" s="37"/>
      <c r="DA423" s="37"/>
      <c r="DB423" s="37"/>
      <c r="DC423" s="37"/>
      <c r="DD423" s="37"/>
      <c r="DE423" s="37"/>
      <c r="DF423" s="37"/>
      <c r="DG423" s="37"/>
      <c r="DH423" s="37"/>
      <c r="DI423" s="37"/>
      <c r="DJ423" s="37"/>
      <c r="DK423" s="37"/>
      <c r="DL423" s="37"/>
      <c r="DM423" s="37"/>
      <c r="DN423" s="37"/>
      <c r="DO423" s="37"/>
      <c r="DP423" s="37"/>
      <c r="DQ423" s="37"/>
      <c r="DR423" s="37"/>
      <c r="DS423" s="37"/>
      <c r="DT423" s="37"/>
      <c r="DU423" s="37"/>
      <c r="DV423" s="37"/>
      <c r="DW423" s="37"/>
      <c r="DX423" s="37"/>
      <c r="DY423" s="37"/>
      <c r="DZ423" s="37"/>
      <c r="EA423" s="37"/>
      <c r="EB423" s="37"/>
      <c r="EC423" s="37"/>
      <c r="ED423" s="37"/>
      <c r="EE423" s="37"/>
      <c r="EF423" s="37"/>
      <c r="EG423" s="37"/>
      <c r="EH423" s="37"/>
      <c r="EI423" s="37"/>
      <c r="EJ423" s="37"/>
      <c r="EK423" s="37"/>
      <c r="EL423" s="37"/>
      <c r="EM423" s="37"/>
      <c r="EN423" s="37"/>
      <c r="EO423" s="37"/>
      <c r="EP423" s="37"/>
      <c r="EQ423" s="37"/>
      <c r="ER423" s="37"/>
      <c r="ES423" s="37"/>
      <c r="ET423" s="37"/>
      <c r="EU423" s="37"/>
      <c r="EV423" s="37"/>
      <c r="EW423" s="37"/>
      <c r="EX423" s="37"/>
      <c r="EY423" s="37"/>
      <c r="EZ423" s="37"/>
      <c r="FA423" s="37"/>
      <c r="FB423" s="37"/>
      <c r="FC423" s="37"/>
      <c r="FD423" s="37"/>
      <c r="FE423" s="37"/>
      <c r="FF423" s="37"/>
      <c r="FG423" s="37"/>
      <c r="FH423" s="37"/>
      <c r="FI423" s="37"/>
      <c r="FJ423" s="37"/>
      <c r="FK423" s="37"/>
      <c r="FL423" s="37"/>
      <c r="FM423" s="37"/>
      <c r="FN423" s="37"/>
      <c r="FO423" s="37"/>
      <c r="FP423" s="37"/>
      <c r="FQ423" s="37"/>
      <c r="FR423" s="37"/>
      <c r="FS423" s="37"/>
    </row>
    <row r="424" spans="1:175" s="7" customFormat="1" ht="189" hidden="1">
      <c r="A424" s="24" t="s">
        <v>719</v>
      </c>
      <c r="B424" s="12" t="s">
        <v>240</v>
      </c>
      <c r="C424" s="12" t="s">
        <v>236</v>
      </c>
      <c r="D424" s="12" t="s">
        <v>524</v>
      </c>
      <c r="E424" s="12"/>
      <c r="F424" s="103">
        <f>SUM(F425)</f>
        <v>0</v>
      </c>
      <c r="G424" s="103">
        <f>SUM(G425)</f>
        <v>0</v>
      </c>
      <c r="H424" s="103"/>
      <c r="I424" s="216" t="e">
        <f t="shared" si="8"/>
        <v>#DIV/0!</v>
      </c>
      <c r="J424" s="210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  <c r="AR424" s="37"/>
      <c r="AS424" s="37"/>
      <c r="AT424" s="37"/>
      <c r="AU424" s="37"/>
      <c r="AV424" s="37"/>
      <c r="AW424" s="37"/>
      <c r="AX424" s="37"/>
      <c r="AY424" s="37"/>
      <c r="AZ424" s="37"/>
      <c r="BA424" s="37"/>
      <c r="BB424" s="37"/>
      <c r="BC424" s="37"/>
      <c r="BD424" s="37"/>
      <c r="BE424" s="37"/>
      <c r="BF424" s="37"/>
      <c r="BG424" s="37"/>
      <c r="BH424" s="37"/>
      <c r="BI424" s="37"/>
      <c r="BJ424" s="37"/>
      <c r="BK424" s="37"/>
      <c r="BL424" s="37"/>
      <c r="BM424" s="37"/>
      <c r="BN424" s="37"/>
      <c r="BO424" s="37"/>
      <c r="BP424" s="37"/>
      <c r="BQ424" s="37"/>
      <c r="BR424" s="37"/>
      <c r="BS424" s="37"/>
      <c r="BT424" s="37"/>
      <c r="BU424" s="37"/>
      <c r="BV424" s="37"/>
      <c r="BW424" s="37"/>
      <c r="BX424" s="37"/>
      <c r="BY424" s="37"/>
      <c r="BZ424" s="37"/>
      <c r="CA424" s="37"/>
      <c r="CB424" s="37"/>
      <c r="CC424" s="37"/>
      <c r="CD424" s="37"/>
      <c r="CE424" s="37"/>
      <c r="CF424" s="37"/>
      <c r="CG424" s="37"/>
      <c r="CH424" s="37"/>
      <c r="CI424" s="37"/>
      <c r="CJ424" s="37"/>
      <c r="CK424" s="37"/>
      <c r="CL424" s="37"/>
      <c r="CM424" s="37"/>
      <c r="CN424" s="37"/>
      <c r="CO424" s="37"/>
      <c r="CP424" s="37"/>
      <c r="CQ424" s="37"/>
      <c r="CR424" s="37"/>
      <c r="CS424" s="37"/>
      <c r="CT424" s="37"/>
      <c r="CU424" s="37"/>
      <c r="CV424" s="37"/>
      <c r="CW424" s="37"/>
      <c r="CX424" s="37"/>
      <c r="CY424" s="37"/>
      <c r="CZ424" s="37"/>
      <c r="DA424" s="37"/>
      <c r="DB424" s="37"/>
      <c r="DC424" s="37"/>
      <c r="DD424" s="37"/>
      <c r="DE424" s="37"/>
      <c r="DF424" s="37"/>
      <c r="DG424" s="37"/>
      <c r="DH424" s="37"/>
      <c r="DI424" s="37"/>
      <c r="DJ424" s="37"/>
      <c r="DK424" s="37"/>
      <c r="DL424" s="37"/>
      <c r="DM424" s="37"/>
      <c r="DN424" s="37"/>
      <c r="DO424" s="37"/>
      <c r="DP424" s="37"/>
      <c r="DQ424" s="37"/>
      <c r="DR424" s="37"/>
      <c r="DS424" s="37"/>
      <c r="DT424" s="37"/>
      <c r="DU424" s="37"/>
      <c r="DV424" s="37"/>
      <c r="DW424" s="37"/>
      <c r="DX424" s="37"/>
      <c r="DY424" s="37"/>
      <c r="DZ424" s="37"/>
      <c r="EA424" s="37"/>
      <c r="EB424" s="37"/>
      <c r="EC424" s="37"/>
      <c r="ED424" s="37"/>
      <c r="EE424" s="37"/>
      <c r="EF424" s="37"/>
      <c r="EG424" s="37"/>
      <c r="EH424" s="37"/>
      <c r="EI424" s="37"/>
      <c r="EJ424" s="37"/>
      <c r="EK424" s="37"/>
      <c r="EL424" s="37"/>
      <c r="EM424" s="37"/>
      <c r="EN424" s="37"/>
      <c r="EO424" s="37"/>
      <c r="EP424" s="37"/>
      <c r="EQ424" s="37"/>
      <c r="ER424" s="37"/>
      <c r="ES424" s="37"/>
      <c r="ET424" s="37"/>
      <c r="EU424" s="37"/>
      <c r="EV424" s="37"/>
      <c r="EW424" s="37"/>
      <c r="EX424" s="37"/>
      <c r="EY424" s="37"/>
      <c r="EZ424" s="37"/>
      <c r="FA424" s="37"/>
      <c r="FB424" s="37"/>
      <c r="FC424" s="37"/>
      <c r="FD424" s="37"/>
      <c r="FE424" s="37"/>
      <c r="FF424" s="37"/>
      <c r="FG424" s="37"/>
      <c r="FH424" s="37"/>
      <c r="FI424" s="37"/>
      <c r="FJ424" s="37"/>
      <c r="FK424" s="37"/>
      <c r="FL424" s="37"/>
      <c r="FM424" s="37"/>
      <c r="FN424" s="37"/>
      <c r="FO424" s="37"/>
      <c r="FP424" s="37"/>
      <c r="FQ424" s="37"/>
      <c r="FR424" s="37"/>
      <c r="FS424" s="37"/>
    </row>
    <row r="425" spans="1:175" s="7" customFormat="1" ht="47.25" hidden="1">
      <c r="A425" s="24" t="s">
        <v>164</v>
      </c>
      <c r="B425" s="12" t="s">
        <v>240</v>
      </c>
      <c r="C425" s="12" t="s">
        <v>236</v>
      </c>
      <c r="D425" s="12" t="s">
        <v>524</v>
      </c>
      <c r="E425" s="12" t="s">
        <v>211</v>
      </c>
      <c r="F425" s="103">
        <f>SUM('3'!G790)</f>
        <v>0</v>
      </c>
      <c r="G425" s="103">
        <f>SUM('3'!H790)</f>
        <v>0</v>
      </c>
      <c r="H425" s="103"/>
      <c r="I425" s="216" t="e">
        <f t="shared" si="8"/>
        <v>#DIV/0!</v>
      </c>
      <c r="J425" s="210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  <c r="AR425" s="37"/>
      <c r="AS425" s="37"/>
      <c r="AT425" s="37"/>
      <c r="AU425" s="37"/>
      <c r="AV425" s="37"/>
      <c r="AW425" s="37"/>
      <c r="AX425" s="37"/>
      <c r="AY425" s="37"/>
      <c r="AZ425" s="37"/>
      <c r="BA425" s="37"/>
      <c r="BB425" s="37"/>
      <c r="BC425" s="37"/>
      <c r="BD425" s="37"/>
      <c r="BE425" s="37"/>
      <c r="BF425" s="37"/>
      <c r="BG425" s="37"/>
      <c r="BH425" s="37"/>
      <c r="BI425" s="37"/>
      <c r="BJ425" s="37"/>
      <c r="BK425" s="37"/>
      <c r="BL425" s="37"/>
      <c r="BM425" s="37"/>
      <c r="BN425" s="37"/>
      <c r="BO425" s="37"/>
      <c r="BP425" s="37"/>
      <c r="BQ425" s="37"/>
      <c r="BR425" s="37"/>
      <c r="BS425" s="37"/>
      <c r="BT425" s="37"/>
      <c r="BU425" s="37"/>
      <c r="BV425" s="37"/>
      <c r="BW425" s="37"/>
      <c r="BX425" s="37"/>
      <c r="BY425" s="37"/>
      <c r="BZ425" s="37"/>
      <c r="CA425" s="37"/>
      <c r="CB425" s="37"/>
      <c r="CC425" s="37"/>
      <c r="CD425" s="37"/>
      <c r="CE425" s="37"/>
      <c r="CF425" s="37"/>
      <c r="CG425" s="37"/>
      <c r="CH425" s="37"/>
      <c r="CI425" s="37"/>
      <c r="CJ425" s="37"/>
      <c r="CK425" s="37"/>
      <c r="CL425" s="37"/>
      <c r="CM425" s="37"/>
      <c r="CN425" s="37"/>
      <c r="CO425" s="37"/>
      <c r="CP425" s="37"/>
      <c r="CQ425" s="37"/>
      <c r="CR425" s="37"/>
      <c r="CS425" s="37"/>
      <c r="CT425" s="37"/>
      <c r="CU425" s="37"/>
      <c r="CV425" s="37"/>
      <c r="CW425" s="37"/>
      <c r="CX425" s="37"/>
      <c r="CY425" s="37"/>
      <c r="CZ425" s="37"/>
      <c r="DA425" s="37"/>
      <c r="DB425" s="37"/>
      <c r="DC425" s="37"/>
      <c r="DD425" s="37"/>
      <c r="DE425" s="37"/>
      <c r="DF425" s="37"/>
      <c r="DG425" s="37"/>
      <c r="DH425" s="37"/>
      <c r="DI425" s="37"/>
      <c r="DJ425" s="37"/>
      <c r="DK425" s="37"/>
      <c r="DL425" s="37"/>
      <c r="DM425" s="37"/>
      <c r="DN425" s="37"/>
      <c r="DO425" s="37"/>
      <c r="DP425" s="37"/>
      <c r="DQ425" s="37"/>
      <c r="DR425" s="37"/>
      <c r="DS425" s="37"/>
      <c r="DT425" s="37"/>
      <c r="DU425" s="37"/>
      <c r="DV425" s="37"/>
      <c r="DW425" s="37"/>
      <c r="DX425" s="37"/>
      <c r="DY425" s="37"/>
      <c r="DZ425" s="37"/>
      <c r="EA425" s="37"/>
      <c r="EB425" s="37"/>
      <c r="EC425" s="37"/>
      <c r="ED425" s="37"/>
      <c r="EE425" s="37"/>
      <c r="EF425" s="37"/>
      <c r="EG425" s="37"/>
      <c r="EH425" s="37"/>
      <c r="EI425" s="37"/>
      <c r="EJ425" s="37"/>
      <c r="EK425" s="37"/>
      <c r="EL425" s="37"/>
      <c r="EM425" s="37"/>
      <c r="EN425" s="37"/>
      <c r="EO425" s="37"/>
      <c r="EP425" s="37"/>
      <c r="EQ425" s="37"/>
      <c r="ER425" s="37"/>
      <c r="ES425" s="37"/>
      <c r="ET425" s="37"/>
      <c r="EU425" s="37"/>
      <c r="EV425" s="37"/>
      <c r="EW425" s="37"/>
      <c r="EX425" s="37"/>
      <c r="EY425" s="37"/>
      <c r="EZ425" s="37"/>
      <c r="FA425" s="37"/>
      <c r="FB425" s="37"/>
      <c r="FC425" s="37"/>
      <c r="FD425" s="37"/>
      <c r="FE425" s="37"/>
      <c r="FF425" s="37"/>
      <c r="FG425" s="37"/>
      <c r="FH425" s="37"/>
      <c r="FI425" s="37"/>
      <c r="FJ425" s="37"/>
      <c r="FK425" s="37"/>
      <c r="FL425" s="37"/>
      <c r="FM425" s="37"/>
      <c r="FN425" s="37"/>
      <c r="FO425" s="37"/>
      <c r="FP425" s="37"/>
      <c r="FQ425" s="37"/>
      <c r="FR425" s="37"/>
      <c r="FS425" s="37"/>
    </row>
    <row r="426" spans="1:175" s="7" customFormat="1" ht="126" hidden="1">
      <c r="A426" s="24" t="s">
        <v>542</v>
      </c>
      <c r="B426" s="12" t="s">
        <v>240</v>
      </c>
      <c r="C426" s="12" t="s">
        <v>236</v>
      </c>
      <c r="D426" s="13" t="s">
        <v>543</v>
      </c>
      <c r="E426" s="13"/>
      <c r="F426" s="103">
        <f>SUM(F427)</f>
        <v>0</v>
      </c>
      <c r="G426" s="103">
        <f>SUM(G427)</f>
        <v>0</v>
      </c>
      <c r="H426" s="103"/>
      <c r="I426" s="216" t="e">
        <f t="shared" si="8"/>
        <v>#DIV/0!</v>
      </c>
      <c r="J426" s="210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  <c r="AR426" s="37"/>
      <c r="AS426" s="37"/>
      <c r="AT426" s="37"/>
      <c r="AU426" s="37"/>
      <c r="AV426" s="37"/>
      <c r="AW426" s="37"/>
      <c r="AX426" s="37"/>
      <c r="AY426" s="37"/>
      <c r="AZ426" s="37"/>
      <c r="BA426" s="37"/>
      <c r="BB426" s="37"/>
      <c r="BC426" s="37"/>
      <c r="BD426" s="37"/>
      <c r="BE426" s="37"/>
      <c r="BF426" s="37"/>
      <c r="BG426" s="37"/>
      <c r="BH426" s="37"/>
      <c r="BI426" s="37"/>
      <c r="BJ426" s="37"/>
      <c r="BK426" s="37"/>
      <c r="BL426" s="37"/>
      <c r="BM426" s="37"/>
      <c r="BN426" s="37"/>
      <c r="BO426" s="37"/>
      <c r="BP426" s="37"/>
      <c r="BQ426" s="37"/>
      <c r="BR426" s="37"/>
      <c r="BS426" s="37"/>
      <c r="BT426" s="37"/>
      <c r="BU426" s="37"/>
      <c r="BV426" s="37"/>
      <c r="BW426" s="37"/>
      <c r="BX426" s="37"/>
      <c r="BY426" s="37"/>
      <c r="BZ426" s="37"/>
      <c r="CA426" s="37"/>
      <c r="CB426" s="37"/>
      <c r="CC426" s="37"/>
      <c r="CD426" s="37"/>
      <c r="CE426" s="37"/>
      <c r="CF426" s="37"/>
      <c r="CG426" s="37"/>
      <c r="CH426" s="37"/>
      <c r="CI426" s="37"/>
      <c r="CJ426" s="37"/>
      <c r="CK426" s="37"/>
      <c r="CL426" s="37"/>
      <c r="CM426" s="37"/>
      <c r="CN426" s="37"/>
      <c r="CO426" s="37"/>
      <c r="CP426" s="37"/>
      <c r="CQ426" s="37"/>
      <c r="CR426" s="37"/>
      <c r="CS426" s="37"/>
      <c r="CT426" s="37"/>
      <c r="CU426" s="37"/>
      <c r="CV426" s="37"/>
      <c r="CW426" s="37"/>
      <c r="CX426" s="37"/>
      <c r="CY426" s="37"/>
      <c r="CZ426" s="37"/>
      <c r="DA426" s="37"/>
      <c r="DB426" s="37"/>
      <c r="DC426" s="37"/>
      <c r="DD426" s="37"/>
      <c r="DE426" s="37"/>
      <c r="DF426" s="37"/>
      <c r="DG426" s="37"/>
      <c r="DH426" s="37"/>
      <c r="DI426" s="37"/>
      <c r="DJ426" s="37"/>
      <c r="DK426" s="37"/>
      <c r="DL426" s="37"/>
      <c r="DM426" s="37"/>
      <c r="DN426" s="37"/>
      <c r="DO426" s="37"/>
      <c r="DP426" s="37"/>
      <c r="DQ426" s="37"/>
      <c r="DR426" s="37"/>
      <c r="DS426" s="37"/>
      <c r="DT426" s="37"/>
      <c r="DU426" s="37"/>
      <c r="DV426" s="37"/>
      <c r="DW426" s="37"/>
      <c r="DX426" s="37"/>
      <c r="DY426" s="37"/>
      <c r="DZ426" s="37"/>
      <c r="EA426" s="37"/>
      <c r="EB426" s="37"/>
      <c r="EC426" s="37"/>
      <c r="ED426" s="37"/>
      <c r="EE426" s="37"/>
      <c r="EF426" s="37"/>
      <c r="EG426" s="37"/>
      <c r="EH426" s="37"/>
      <c r="EI426" s="37"/>
      <c r="EJ426" s="37"/>
      <c r="EK426" s="37"/>
      <c r="EL426" s="37"/>
      <c r="EM426" s="37"/>
      <c r="EN426" s="37"/>
      <c r="EO426" s="37"/>
      <c r="EP426" s="37"/>
      <c r="EQ426" s="37"/>
      <c r="ER426" s="37"/>
      <c r="ES426" s="37"/>
      <c r="ET426" s="37"/>
      <c r="EU426" s="37"/>
      <c r="EV426" s="37"/>
      <c r="EW426" s="37"/>
      <c r="EX426" s="37"/>
      <c r="EY426" s="37"/>
      <c r="EZ426" s="37"/>
      <c r="FA426" s="37"/>
      <c r="FB426" s="37"/>
      <c r="FC426" s="37"/>
      <c r="FD426" s="37"/>
      <c r="FE426" s="37"/>
      <c r="FF426" s="37"/>
      <c r="FG426" s="37"/>
      <c r="FH426" s="37"/>
      <c r="FI426" s="37"/>
      <c r="FJ426" s="37"/>
      <c r="FK426" s="37"/>
      <c r="FL426" s="37"/>
      <c r="FM426" s="37"/>
      <c r="FN426" s="37"/>
      <c r="FO426" s="37"/>
      <c r="FP426" s="37"/>
      <c r="FQ426" s="37"/>
      <c r="FR426" s="37"/>
      <c r="FS426" s="37"/>
    </row>
    <row r="427" spans="1:175" s="7" customFormat="1" ht="47.25" hidden="1">
      <c r="A427" s="24" t="s">
        <v>164</v>
      </c>
      <c r="B427" s="12" t="s">
        <v>240</v>
      </c>
      <c r="C427" s="12" t="s">
        <v>236</v>
      </c>
      <c r="D427" s="13" t="s">
        <v>543</v>
      </c>
      <c r="E427" s="13" t="s">
        <v>211</v>
      </c>
      <c r="F427" s="103">
        <f>SUM('3'!G792)</f>
        <v>0</v>
      </c>
      <c r="G427" s="103">
        <f>SUM('3'!H792)</f>
        <v>0</v>
      </c>
      <c r="H427" s="103"/>
      <c r="I427" s="216" t="e">
        <f t="shared" si="8"/>
        <v>#DIV/0!</v>
      </c>
      <c r="J427" s="210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  <c r="AR427" s="37"/>
      <c r="AS427" s="37"/>
      <c r="AT427" s="37"/>
      <c r="AU427" s="37"/>
      <c r="AV427" s="37"/>
      <c r="AW427" s="37"/>
      <c r="AX427" s="37"/>
      <c r="AY427" s="37"/>
      <c r="AZ427" s="37"/>
      <c r="BA427" s="37"/>
      <c r="BB427" s="37"/>
      <c r="BC427" s="37"/>
      <c r="BD427" s="37"/>
      <c r="BE427" s="37"/>
      <c r="BF427" s="37"/>
      <c r="BG427" s="37"/>
      <c r="BH427" s="37"/>
      <c r="BI427" s="37"/>
      <c r="BJ427" s="37"/>
      <c r="BK427" s="37"/>
      <c r="BL427" s="37"/>
      <c r="BM427" s="37"/>
      <c r="BN427" s="37"/>
      <c r="BO427" s="37"/>
      <c r="BP427" s="37"/>
      <c r="BQ427" s="37"/>
      <c r="BR427" s="37"/>
      <c r="BS427" s="37"/>
      <c r="BT427" s="37"/>
      <c r="BU427" s="37"/>
      <c r="BV427" s="37"/>
      <c r="BW427" s="37"/>
      <c r="BX427" s="37"/>
      <c r="BY427" s="37"/>
      <c r="BZ427" s="37"/>
      <c r="CA427" s="37"/>
      <c r="CB427" s="37"/>
      <c r="CC427" s="37"/>
      <c r="CD427" s="37"/>
      <c r="CE427" s="37"/>
      <c r="CF427" s="37"/>
      <c r="CG427" s="37"/>
      <c r="CH427" s="37"/>
      <c r="CI427" s="37"/>
      <c r="CJ427" s="37"/>
      <c r="CK427" s="37"/>
      <c r="CL427" s="37"/>
      <c r="CM427" s="37"/>
      <c r="CN427" s="37"/>
      <c r="CO427" s="37"/>
      <c r="CP427" s="37"/>
      <c r="CQ427" s="37"/>
      <c r="CR427" s="37"/>
      <c r="CS427" s="37"/>
      <c r="CT427" s="37"/>
      <c r="CU427" s="37"/>
      <c r="CV427" s="37"/>
      <c r="CW427" s="37"/>
      <c r="CX427" s="37"/>
      <c r="CY427" s="37"/>
      <c r="CZ427" s="37"/>
      <c r="DA427" s="37"/>
      <c r="DB427" s="37"/>
      <c r="DC427" s="37"/>
      <c r="DD427" s="37"/>
      <c r="DE427" s="37"/>
      <c r="DF427" s="37"/>
      <c r="DG427" s="37"/>
      <c r="DH427" s="37"/>
      <c r="DI427" s="37"/>
      <c r="DJ427" s="37"/>
      <c r="DK427" s="37"/>
      <c r="DL427" s="37"/>
      <c r="DM427" s="37"/>
      <c r="DN427" s="37"/>
      <c r="DO427" s="37"/>
      <c r="DP427" s="37"/>
      <c r="DQ427" s="37"/>
      <c r="DR427" s="37"/>
      <c r="DS427" s="37"/>
      <c r="DT427" s="37"/>
      <c r="DU427" s="37"/>
      <c r="DV427" s="37"/>
      <c r="DW427" s="37"/>
      <c r="DX427" s="37"/>
      <c r="DY427" s="37"/>
      <c r="DZ427" s="37"/>
      <c r="EA427" s="37"/>
      <c r="EB427" s="37"/>
      <c r="EC427" s="37"/>
      <c r="ED427" s="37"/>
      <c r="EE427" s="37"/>
      <c r="EF427" s="37"/>
      <c r="EG427" s="37"/>
      <c r="EH427" s="37"/>
      <c r="EI427" s="37"/>
      <c r="EJ427" s="37"/>
      <c r="EK427" s="37"/>
      <c r="EL427" s="37"/>
      <c r="EM427" s="37"/>
      <c r="EN427" s="37"/>
      <c r="EO427" s="37"/>
      <c r="EP427" s="37"/>
      <c r="EQ427" s="37"/>
      <c r="ER427" s="37"/>
      <c r="ES427" s="37"/>
      <c r="ET427" s="37"/>
      <c r="EU427" s="37"/>
      <c r="EV427" s="37"/>
      <c r="EW427" s="37"/>
      <c r="EX427" s="37"/>
      <c r="EY427" s="37"/>
      <c r="EZ427" s="37"/>
      <c r="FA427" s="37"/>
      <c r="FB427" s="37"/>
      <c r="FC427" s="37"/>
      <c r="FD427" s="37"/>
      <c r="FE427" s="37"/>
      <c r="FF427" s="37"/>
      <c r="FG427" s="37"/>
      <c r="FH427" s="37"/>
      <c r="FI427" s="37"/>
      <c r="FJ427" s="37"/>
      <c r="FK427" s="37"/>
      <c r="FL427" s="37"/>
      <c r="FM427" s="37"/>
      <c r="FN427" s="37"/>
      <c r="FO427" s="37"/>
      <c r="FP427" s="37"/>
      <c r="FQ427" s="37"/>
      <c r="FR427" s="37"/>
      <c r="FS427" s="37"/>
    </row>
    <row r="428" spans="1:175" s="7" customFormat="1" ht="220.5" hidden="1">
      <c r="A428" s="24" t="s">
        <v>720</v>
      </c>
      <c r="B428" s="12" t="s">
        <v>240</v>
      </c>
      <c r="C428" s="12" t="s">
        <v>236</v>
      </c>
      <c r="D428" s="12" t="s">
        <v>525</v>
      </c>
      <c r="E428" s="12"/>
      <c r="F428" s="103">
        <f>SUM(F429)</f>
        <v>0</v>
      </c>
      <c r="G428" s="103">
        <f>SUM(G429)</f>
        <v>0</v>
      </c>
      <c r="H428" s="103"/>
      <c r="I428" s="216" t="e">
        <f t="shared" si="8"/>
        <v>#DIV/0!</v>
      </c>
      <c r="J428" s="210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  <c r="AR428" s="37"/>
      <c r="AS428" s="37"/>
      <c r="AT428" s="37"/>
      <c r="AU428" s="37"/>
      <c r="AV428" s="37"/>
      <c r="AW428" s="37"/>
      <c r="AX428" s="37"/>
      <c r="AY428" s="37"/>
      <c r="AZ428" s="37"/>
      <c r="BA428" s="37"/>
      <c r="BB428" s="37"/>
      <c r="BC428" s="37"/>
      <c r="BD428" s="37"/>
      <c r="BE428" s="37"/>
      <c r="BF428" s="37"/>
      <c r="BG428" s="37"/>
      <c r="BH428" s="37"/>
      <c r="BI428" s="37"/>
      <c r="BJ428" s="37"/>
      <c r="BK428" s="37"/>
      <c r="BL428" s="37"/>
      <c r="BM428" s="37"/>
      <c r="BN428" s="37"/>
      <c r="BO428" s="37"/>
      <c r="BP428" s="37"/>
      <c r="BQ428" s="37"/>
      <c r="BR428" s="37"/>
      <c r="BS428" s="37"/>
      <c r="BT428" s="37"/>
      <c r="BU428" s="37"/>
      <c r="BV428" s="37"/>
      <c r="BW428" s="37"/>
      <c r="BX428" s="37"/>
      <c r="BY428" s="37"/>
      <c r="BZ428" s="37"/>
      <c r="CA428" s="37"/>
      <c r="CB428" s="37"/>
      <c r="CC428" s="37"/>
      <c r="CD428" s="37"/>
      <c r="CE428" s="37"/>
      <c r="CF428" s="37"/>
      <c r="CG428" s="37"/>
      <c r="CH428" s="37"/>
      <c r="CI428" s="37"/>
      <c r="CJ428" s="37"/>
      <c r="CK428" s="37"/>
      <c r="CL428" s="37"/>
      <c r="CM428" s="37"/>
      <c r="CN428" s="37"/>
      <c r="CO428" s="37"/>
      <c r="CP428" s="37"/>
      <c r="CQ428" s="37"/>
      <c r="CR428" s="37"/>
      <c r="CS428" s="37"/>
      <c r="CT428" s="37"/>
      <c r="CU428" s="37"/>
      <c r="CV428" s="37"/>
      <c r="CW428" s="37"/>
      <c r="CX428" s="37"/>
      <c r="CY428" s="37"/>
      <c r="CZ428" s="37"/>
      <c r="DA428" s="37"/>
      <c r="DB428" s="37"/>
      <c r="DC428" s="37"/>
      <c r="DD428" s="37"/>
      <c r="DE428" s="37"/>
      <c r="DF428" s="37"/>
      <c r="DG428" s="37"/>
      <c r="DH428" s="37"/>
      <c r="DI428" s="37"/>
      <c r="DJ428" s="37"/>
      <c r="DK428" s="37"/>
      <c r="DL428" s="37"/>
      <c r="DM428" s="37"/>
      <c r="DN428" s="37"/>
      <c r="DO428" s="37"/>
      <c r="DP428" s="37"/>
      <c r="DQ428" s="37"/>
      <c r="DR428" s="37"/>
      <c r="DS428" s="37"/>
      <c r="DT428" s="37"/>
      <c r="DU428" s="37"/>
      <c r="DV428" s="37"/>
      <c r="DW428" s="37"/>
      <c r="DX428" s="37"/>
      <c r="DY428" s="37"/>
      <c r="DZ428" s="37"/>
      <c r="EA428" s="37"/>
      <c r="EB428" s="37"/>
      <c r="EC428" s="37"/>
      <c r="ED428" s="37"/>
      <c r="EE428" s="37"/>
      <c r="EF428" s="37"/>
      <c r="EG428" s="37"/>
      <c r="EH428" s="37"/>
      <c r="EI428" s="37"/>
      <c r="EJ428" s="37"/>
      <c r="EK428" s="37"/>
      <c r="EL428" s="37"/>
      <c r="EM428" s="37"/>
      <c r="EN428" s="37"/>
      <c r="EO428" s="37"/>
      <c r="EP428" s="37"/>
      <c r="EQ428" s="37"/>
      <c r="ER428" s="37"/>
      <c r="ES428" s="37"/>
      <c r="ET428" s="37"/>
      <c r="EU428" s="37"/>
      <c r="EV428" s="37"/>
      <c r="EW428" s="37"/>
      <c r="EX428" s="37"/>
      <c r="EY428" s="37"/>
      <c r="EZ428" s="37"/>
      <c r="FA428" s="37"/>
      <c r="FB428" s="37"/>
      <c r="FC428" s="37"/>
      <c r="FD428" s="37"/>
      <c r="FE428" s="37"/>
      <c r="FF428" s="37"/>
      <c r="FG428" s="37"/>
      <c r="FH428" s="37"/>
      <c r="FI428" s="37"/>
      <c r="FJ428" s="37"/>
      <c r="FK428" s="37"/>
      <c r="FL428" s="37"/>
      <c r="FM428" s="37"/>
      <c r="FN428" s="37"/>
      <c r="FO428" s="37"/>
      <c r="FP428" s="37"/>
      <c r="FQ428" s="37"/>
      <c r="FR428" s="37"/>
      <c r="FS428" s="37"/>
    </row>
    <row r="429" spans="1:175" s="7" customFormat="1" ht="47.25" hidden="1">
      <c r="A429" s="24" t="s">
        <v>164</v>
      </c>
      <c r="B429" s="12" t="s">
        <v>240</v>
      </c>
      <c r="C429" s="12" t="s">
        <v>236</v>
      </c>
      <c r="D429" s="12" t="s">
        <v>525</v>
      </c>
      <c r="E429" s="12" t="s">
        <v>211</v>
      </c>
      <c r="F429" s="103">
        <f>SUM('3'!G794)</f>
        <v>0</v>
      </c>
      <c r="G429" s="103">
        <f>SUM('3'!H794)</f>
        <v>0</v>
      </c>
      <c r="H429" s="103"/>
      <c r="I429" s="216" t="e">
        <f t="shared" si="8"/>
        <v>#DIV/0!</v>
      </c>
      <c r="J429" s="210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  <c r="AR429" s="37"/>
      <c r="AS429" s="37"/>
      <c r="AT429" s="37"/>
      <c r="AU429" s="37"/>
      <c r="AV429" s="37"/>
      <c r="AW429" s="37"/>
      <c r="AX429" s="37"/>
      <c r="AY429" s="37"/>
      <c r="AZ429" s="37"/>
      <c r="BA429" s="37"/>
      <c r="BB429" s="37"/>
      <c r="BC429" s="37"/>
      <c r="BD429" s="37"/>
      <c r="BE429" s="37"/>
      <c r="BF429" s="37"/>
      <c r="BG429" s="37"/>
      <c r="BH429" s="37"/>
      <c r="BI429" s="37"/>
      <c r="BJ429" s="37"/>
      <c r="BK429" s="37"/>
      <c r="BL429" s="37"/>
      <c r="BM429" s="37"/>
      <c r="BN429" s="37"/>
      <c r="BO429" s="37"/>
      <c r="BP429" s="37"/>
      <c r="BQ429" s="37"/>
      <c r="BR429" s="37"/>
      <c r="BS429" s="37"/>
      <c r="BT429" s="37"/>
      <c r="BU429" s="37"/>
      <c r="BV429" s="37"/>
      <c r="BW429" s="37"/>
      <c r="BX429" s="37"/>
      <c r="BY429" s="37"/>
      <c r="BZ429" s="37"/>
      <c r="CA429" s="37"/>
      <c r="CB429" s="37"/>
      <c r="CC429" s="37"/>
      <c r="CD429" s="37"/>
      <c r="CE429" s="37"/>
      <c r="CF429" s="37"/>
      <c r="CG429" s="37"/>
      <c r="CH429" s="37"/>
      <c r="CI429" s="37"/>
      <c r="CJ429" s="37"/>
      <c r="CK429" s="37"/>
      <c r="CL429" s="37"/>
      <c r="CM429" s="37"/>
      <c r="CN429" s="37"/>
      <c r="CO429" s="37"/>
      <c r="CP429" s="37"/>
      <c r="CQ429" s="37"/>
      <c r="CR429" s="37"/>
      <c r="CS429" s="37"/>
      <c r="CT429" s="37"/>
      <c r="CU429" s="37"/>
      <c r="CV429" s="37"/>
      <c r="CW429" s="37"/>
      <c r="CX429" s="37"/>
      <c r="CY429" s="37"/>
      <c r="CZ429" s="37"/>
      <c r="DA429" s="37"/>
      <c r="DB429" s="37"/>
      <c r="DC429" s="37"/>
      <c r="DD429" s="37"/>
      <c r="DE429" s="37"/>
      <c r="DF429" s="37"/>
      <c r="DG429" s="37"/>
      <c r="DH429" s="37"/>
      <c r="DI429" s="37"/>
      <c r="DJ429" s="37"/>
      <c r="DK429" s="37"/>
      <c r="DL429" s="37"/>
      <c r="DM429" s="37"/>
      <c r="DN429" s="37"/>
      <c r="DO429" s="37"/>
      <c r="DP429" s="37"/>
      <c r="DQ429" s="37"/>
      <c r="DR429" s="37"/>
      <c r="DS429" s="37"/>
      <c r="DT429" s="37"/>
      <c r="DU429" s="37"/>
      <c r="DV429" s="37"/>
      <c r="DW429" s="37"/>
      <c r="DX429" s="37"/>
      <c r="DY429" s="37"/>
      <c r="DZ429" s="37"/>
      <c r="EA429" s="37"/>
      <c r="EB429" s="37"/>
      <c r="EC429" s="37"/>
      <c r="ED429" s="37"/>
      <c r="EE429" s="37"/>
      <c r="EF429" s="37"/>
      <c r="EG429" s="37"/>
      <c r="EH429" s="37"/>
      <c r="EI429" s="37"/>
      <c r="EJ429" s="37"/>
      <c r="EK429" s="37"/>
      <c r="EL429" s="37"/>
      <c r="EM429" s="37"/>
      <c r="EN429" s="37"/>
      <c r="EO429" s="37"/>
      <c r="EP429" s="37"/>
      <c r="EQ429" s="37"/>
      <c r="ER429" s="37"/>
      <c r="ES429" s="37"/>
      <c r="ET429" s="37"/>
      <c r="EU429" s="37"/>
      <c r="EV429" s="37"/>
      <c r="EW429" s="37"/>
      <c r="EX429" s="37"/>
      <c r="EY429" s="37"/>
      <c r="EZ429" s="37"/>
      <c r="FA429" s="37"/>
      <c r="FB429" s="37"/>
      <c r="FC429" s="37"/>
      <c r="FD429" s="37"/>
      <c r="FE429" s="37"/>
      <c r="FF429" s="37"/>
      <c r="FG429" s="37"/>
      <c r="FH429" s="37"/>
      <c r="FI429" s="37"/>
      <c r="FJ429" s="37"/>
      <c r="FK429" s="37"/>
      <c r="FL429" s="37"/>
      <c r="FM429" s="37"/>
      <c r="FN429" s="37"/>
      <c r="FO429" s="37"/>
      <c r="FP429" s="37"/>
      <c r="FQ429" s="37"/>
      <c r="FR429" s="37"/>
      <c r="FS429" s="37"/>
    </row>
    <row r="430" spans="1:175" s="7" customFormat="1" ht="283.5" hidden="1">
      <c r="A430" s="24" t="s">
        <v>721</v>
      </c>
      <c r="B430" s="12" t="s">
        <v>240</v>
      </c>
      <c r="C430" s="12" t="s">
        <v>236</v>
      </c>
      <c r="D430" s="12" t="s">
        <v>526</v>
      </c>
      <c r="E430" s="12"/>
      <c r="F430" s="103">
        <f>SUM(F431)</f>
        <v>0</v>
      </c>
      <c r="G430" s="103">
        <f>SUM(G431)</f>
        <v>0</v>
      </c>
      <c r="H430" s="103"/>
      <c r="I430" s="216" t="e">
        <f t="shared" si="8"/>
        <v>#DIV/0!</v>
      </c>
      <c r="J430" s="210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  <c r="AR430" s="37"/>
      <c r="AS430" s="37"/>
      <c r="AT430" s="37"/>
      <c r="AU430" s="37"/>
      <c r="AV430" s="37"/>
      <c r="AW430" s="37"/>
      <c r="AX430" s="37"/>
      <c r="AY430" s="37"/>
      <c r="AZ430" s="37"/>
      <c r="BA430" s="37"/>
      <c r="BB430" s="37"/>
      <c r="BC430" s="37"/>
      <c r="BD430" s="37"/>
      <c r="BE430" s="37"/>
      <c r="BF430" s="37"/>
      <c r="BG430" s="37"/>
      <c r="BH430" s="37"/>
      <c r="BI430" s="37"/>
      <c r="BJ430" s="37"/>
      <c r="BK430" s="37"/>
      <c r="BL430" s="37"/>
      <c r="BM430" s="37"/>
      <c r="BN430" s="37"/>
      <c r="BO430" s="37"/>
      <c r="BP430" s="37"/>
      <c r="BQ430" s="37"/>
      <c r="BR430" s="37"/>
      <c r="BS430" s="37"/>
      <c r="BT430" s="37"/>
      <c r="BU430" s="37"/>
      <c r="BV430" s="37"/>
      <c r="BW430" s="37"/>
      <c r="BX430" s="37"/>
      <c r="BY430" s="37"/>
      <c r="BZ430" s="37"/>
      <c r="CA430" s="37"/>
      <c r="CB430" s="37"/>
      <c r="CC430" s="37"/>
      <c r="CD430" s="37"/>
      <c r="CE430" s="37"/>
      <c r="CF430" s="37"/>
      <c r="CG430" s="37"/>
      <c r="CH430" s="37"/>
      <c r="CI430" s="37"/>
      <c r="CJ430" s="37"/>
      <c r="CK430" s="37"/>
      <c r="CL430" s="37"/>
      <c r="CM430" s="37"/>
      <c r="CN430" s="37"/>
      <c r="CO430" s="37"/>
      <c r="CP430" s="37"/>
      <c r="CQ430" s="37"/>
      <c r="CR430" s="37"/>
      <c r="CS430" s="37"/>
      <c r="CT430" s="37"/>
      <c r="CU430" s="37"/>
      <c r="CV430" s="37"/>
      <c r="CW430" s="37"/>
      <c r="CX430" s="37"/>
      <c r="CY430" s="37"/>
      <c r="CZ430" s="37"/>
      <c r="DA430" s="37"/>
      <c r="DB430" s="37"/>
      <c r="DC430" s="37"/>
      <c r="DD430" s="37"/>
      <c r="DE430" s="37"/>
      <c r="DF430" s="37"/>
      <c r="DG430" s="37"/>
      <c r="DH430" s="37"/>
      <c r="DI430" s="37"/>
      <c r="DJ430" s="37"/>
      <c r="DK430" s="37"/>
      <c r="DL430" s="37"/>
      <c r="DM430" s="37"/>
      <c r="DN430" s="37"/>
      <c r="DO430" s="37"/>
      <c r="DP430" s="37"/>
      <c r="DQ430" s="37"/>
      <c r="DR430" s="37"/>
      <c r="DS430" s="37"/>
      <c r="DT430" s="37"/>
      <c r="DU430" s="37"/>
      <c r="DV430" s="37"/>
      <c r="DW430" s="37"/>
      <c r="DX430" s="37"/>
      <c r="DY430" s="37"/>
      <c r="DZ430" s="37"/>
      <c r="EA430" s="37"/>
      <c r="EB430" s="37"/>
      <c r="EC430" s="37"/>
      <c r="ED430" s="37"/>
      <c r="EE430" s="37"/>
      <c r="EF430" s="37"/>
      <c r="EG430" s="37"/>
      <c r="EH430" s="37"/>
      <c r="EI430" s="37"/>
      <c r="EJ430" s="37"/>
      <c r="EK430" s="37"/>
      <c r="EL430" s="37"/>
      <c r="EM430" s="37"/>
      <c r="EN430" s="37"/>
      <c r="EO430" s="37"/>
      <c r="EP430" s="37"/>
      <c r="EQ430" s="37"/>
      <c r="ER430" s="37"/>
      <c r="ES430" s="37"/>
      <c r="ET430" s="37"/>
      <c r="EU430" s="37"/>
      <c r="EV430" s="37"/>
      <c r="EW430" s="37"/>
      <c r="EX430" s="37"/>
      <c r="EY430" s="37"/>
      <c r="EZ430" s="37"/>
      <c r="FA430" s="37"/>
      <c r="FB430" s="37"/>
      <c r="FC430" s="37"/>
      <c r="FD430" s="37"/>
      <c r="FE430" s="37"/>
      <c r="FF430" s="37"/>
      <c r="FG430" s="37"/>
      <c r="FH430" s="37"/>
      <c r="FI430" s="37"/>
      <c r="FJ430" s="37"/>
      <c r="FK430" s="37"/>
      <c r="FL430" s="37"/>
      <c r="FM430" s="37"/>
      <c r="FN430" s="37"/>
      <c r="FO430" s="37"/>
      <c r="FP430" s="37"/>
      <c r="FQ430" s="37"/>
      <c r="FR430" s="37"/>
      <c r="FS430" s="37"/>
    </row>
    <row r="431" spans="1:175" s="7" customFormat="1" ht="47.25" hidden="1">
      <c r="A431" s="24" t="s">
        <v>164</v>
      </c>
      <c r="B431" s="12" t="s">
        <v>240</v>
      </c>
      <c r="C431" s="12" t="s">
        <v>236</v>
      </c>
      <c r="D431" s="12" t="s">
        <v>526</v>
      </c>
      <c r="E431" s="12" t="s">
        <v>211</v>
      </c>
      <c r="F431" s="103">
        <f>SUM('3'!G796)</f>
        <v>0</v>
      </c>
      <c r="G431" s="103">
        <f>SUM('3'!H796)</f>
        <v>0</v>
      </c>
      <c r="H431" s="103"/>
      <c r="I431" s="216" t="e">
        <f t="shared" si="8"/>
        <v>#DIV/0!</v>
      </c>
      <c r="J431" s="210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  <c r="AR431" s="37"/>
      <c r="AS431" s="37"/>
      <c r="AT431" s="37"/>
      <c r="AU431" s="37"/>
      <c r="AV431" s="37"/>
      <c r="AW431" s="37"/>
      <c r="AX431" s="37"/>
      <c r="AY431" s="37"/>
      <c r="AZ431" s="37"/>
      <c r="BA431" s="37"/>
      <c r="BB431" s="37"/>
      <c r="BC431" s="37"/>
      <c r="BD431" s="37"/>
      <c r="BE431" s="37"/>
      <c r="BF431" s="37"/>
      <c r="BG431" s="37"/>
      <c r="BH431" s="37"/>
      <c r="BI431" s="37"/>
      <c r="BJ431" s="37"/>
      <c r="BK431" s="37"/>
      <c r="BL431" s="37"/>
      <c r="BM431" s="37"/>
      <c r="BN431" s="37"/>
      <c r="BO431" s="37"/>
      <c r="BP431" s="37"/>
      <c r="BQ431" s="37"/>
      <c r="BR431" s="37"/>
      <c r="BS431" s="37"/>
      <c r="BT431" s="37"/>
      <c r="BU431" s="37"/>
      <c r="BV431" s="37"/>
      <c r="BW431" s="37"/>
      <c r="BX431" s="37"/>
      <c r="BY431" s="37"/>
      <c r="BZ431" s="37"/>
      <c r="CA431" s="37"/>
      <c r="CB431" s="37"/>
      <c r="CC431" s="37"/>
      <c r="CD431" s="37"/>
      <c r="CE431" s="37"/>
      <c r="CF431" s="37"/>
      <c r="CG431" s="37"/>
      <c r="CH431" s="37"/>
      <c r="CI431" s="37"/>
      <c r="CJ431" s="37"/>
      <c r="CK431" s="37"/>
      <c r="CL431" s="37"/>
      <c r="CM431" s="37"/>
      <c r="CN431" s="37"/>
      <c r="CO431" s="37"/>
      <c r="CP431" s="37"/>
      <c r="CQ431" s="37"/>
      <c r="CR431" s="37"/>
      <c r="CS431" s="37"/>
      <c r="CT431" s="37"/>
      <c r="CU431" s="37"/>
      <c r="CV431" s="37"/>
      <c r="CW431" s="37"/>
      <c r="CX431" s="37"/>
      <c r="CY431" s="37"/>
      <c r="CZ431" s="37"/>
      <c r="DA431" s="37"/>
      <c r="DB431" s="37"/>
      <c r="DC431" s="37"/>
      <c r="DD431" s="37"/>
      <c r="DE431" s="37"/>
      <c r="DF431" s="37"/>
      <c r="DG431" s="37"/>
      <c r="DH431" s="37"/>
      <c r="DI431" s="37"/>
      <c r="DJ431" s="37"/>
      <c r="DK431" s="37"/>
      <c r="DL431" s="37"/>
      <c r="DM431" s="37"/>
      <c r="DN431" s="37"/>
      <c r="DO431" s="37"/>
      <c r="DP431" s="37"/>
      <c r="DQ431" s="37"/>
      <c r="DR431" s="37"/>
      <c r="DS431" s="37"/>
      <c r="DT431" s="37"/>
      <c r="DU431" s="37"/>
      <c r="DV431" s="37"/>
      <c r="DW431" s="37"/>
      <c r="DX431" s="37"/>
      <c r="DY431" s="37"/>
      <c r="DZ431" s="37"/>
      <c r="EA431" s="37"/>
      <c r="EB431" s="37"/>
      <c r="EC431" s="37"/>
      <c r="ED431" s="37"/>
      <c r="EE431" s="37"/>
      <c r="EF431" s="37"/>
      <c r="EG431" s="37"/>
      <c r="EH431" s="37"/>
      <c r="EI431" s="37"/>
      <c r="EJ431" s="37"/>
      <c r="EK431" s="37"/>
      <c r="EL431" s="37"/>
      <c r="EM431" s="37"/>
      <c r="EN431" s="37"/>
      <c r="EO431" s="37"/>
      <c r="EP431" s="37"/>
      <c r="EQ431" s="37"/>
      <c r="ER431" s="37"/>
      <c r="ES431" s="37"/>
      <c r="ET431" s="37"/>
      <c r="EU431" s="37"/>
      <c r="EV431" s="37"/>
      <c r="EW431" s="37"/>
      <c r="EX431" s="37"/>
      <c r="EY431" s="37"/>
      <c r="EZ431" s="37"/>
      <c r="FA431" s="37"/>
      <c r="FB431" s="37"/>
      <c r="FC431" s="37"/>
      <c r="FD431" s="37"/>
      <c r="FE431" s="37"/>
      <c r="FF431" s="37"/>
      <c r="FG431" s="37"/>
      <c r="FH431" s="37"/>
      <c r="FI431" s="37"/>
      <c r="FJ431" s="37"/>
      <c r="FK431" s="37"/>
      <c r="FL431" s="37"/>
      <c r="FM431" s="37"/>
      <c r="FN431" s="37"/>
      <c r="FO431" s="37"/>
      <c r="FP431" s="37"/>
      <c r="FQ431" s="37"/>
      <c r="FR431" s="37"/>
      <c r="FS431" s="37"/>
    </row>
    <row r="432" spans="1:175" s="7" customFormat="1" ht="189" hidden="1">
      <c r="A432" s="24" t="s">
        <v>722</v>
      </c>
      <c r="B432" s="12" t="s">
        <v>240</v>
      </c>
      <c r="C432" s="12" t="s">
        <v>236</v>
      </c>
      <c r="D432" s="12" t="s">
        <v>559</v>
      </c>
      <c r="E432" s="12"/>
      <c r="F432" s="103">
        <f>SUM(F433)</f>
        <v>5507.9</v>
      </c>
      <c r="G432" s="103">
        <f>SUM(G433)</f>
        <v>3608.3346299999998</v>
      </c>
      <c r="H432" s="103"/>
      <c r="I432" s="216">
        <f t="shared" si="8"/>
        <v>0</v>
      </c>
      <c r="J432" s="210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  <c r="AR432" s="37"/>
      <c r="AS432" s="37"/>
      <c r="AT432" s="37"/>
      <c r="AU432" s="37"/>
      <c r="AV432" s="37"/>
      <c r="AW432" s="37"/>
      <c r="AX432" s="37"/>
      <c r="AY432" s="37"/>
      <c r="AZ432" s="37"/>
      <c r="BA432" s="37"/>
      <c r="BB432" s="37"/>
      <c r="BC432" s="37"/>
      <c r="BD432" s="37"/>
      <c r="BE432" s="37"/>
      <c r="BF432" s="37"/>
      <c r="BG432" s="37"/>
      <c r="BH432" s="37"/>
      <c r="BI432" s="37"/>
      <c r="BJ432" s="37"/>
      <c r="BK432" s="37"/>
      <c r="BL432" s="37"/>
      <c r="BM432" s="37"/>
      <c r="BN432" s="37"/>
      <c r="BO432" s="37"/>
      <c r="BP432" s="37"/>
      <c r="BQ432" s="37"/>
      <c r="BR432" s="37"/>
      <c r="BS432" s="37"/>
      <c r="BT432" s="37"/>
      <c r="BU432" s="37"/>
      <c r="BV432" s="37"/>
      <c r="BW432" s="37"/>
      <c r="BX432" s="37"/>
      <c r="BY432" s="37"/>
      <c r="BZ432" s="37"/>
      <c r="CA432" s="37"/>
      <c r="CB432" s="37"/>
      <c r="CC432" s="37"/>
      <c r="CD432" s="37"/>
      <c r="CE432" s="37"/>
      <c r="CF432" s="37"/>
      <c r="CG432" s="37"/>
      <c r="CH432" s="37"/>
      <c r="CI432" s="37"/>
      <c r="CJ432" s="37"/>
      <c r="CK432" s="37"/>
      <c r="CL432" s="37"/>
      <c r="CM432" s="37"/>
      <c r="CN432" s="37"/>
      <c r="CO432" s="37"/>
      <c r="CP432" s="37"/>
      <c r="CQ432" s="37"/>
      <c r="CR432" s="37"/>
      <c r="CS432" s="37"/>
      <c r="CT432" s="37"/>
      <c r="CU432" s="37"/>
      <c r="CV432" s="37"/>
      <c r="CW432" s="37"/>
      <c r="CX432" s="37"/>
      <c r="CY432" s="37"/>
      <c r="CZ432" s="37"/>
      <c r="DA432" s="37"/>
      <c r="DB432" s="37"/>
      <c r="DC432" s="37"/>
      <c r="DD432" s="37"/>
      <c r="DE432" s="37"/>
      <c r="DF432" s="37"/>
      <c r="DG432" s="37"/>
      <c r="DH432" s="37"/>
      <c r="DI432" s="37"/>
      <c r="DJ432" s="37"/>
      <c r="DK432" s="37"/>
      <c r="DL432" s="37"/>
      <c r="DM432" s="37"/>
      <c r="DN432" s="37"/>
      <c r="DO432" s="37"/>
      <c r="DP432" s="37"/>
      <c r="DQ432" s="37"/>
      <c r="DR432" s="37"/>
      <c r="DS432" s="37"/>
      <c r="DT432" s="37"/>
      <c r="DU432" s="37"/>
      <c r="DV432" s="37"/>
      <c r="DW432" s="37"/>
      <c r="DX432" s="37"/>
      <c r="DY432" s="37"/>
      <c r="DZ432" s="37"/>
      <c r="EA432" s="37"/>
      <c r="EB432" s="37"/>
      <c r="EC432" s="37"/>
      <c r="ED432" s="37"/>
      <c r="EE432" s="37"/>
      <c r="EF432" s="37"/>
      <c r="EG432" s="37"/>
      <c r="EH432" s="37"/>
      <c r="EI432" s="37"/>
      <c r="EJ432" s="37"/>
      <c r="EK432" s="37"/>
      <c r="EL432" s="37"/>
      <c r="EM432" s="37"/>
      <c r="EN432" s="37"/>
      <c r="EO432" s="37"/>
      <c r="EP432" s="37"/>
      <c r="EQ432" s="37"/>
      <c r="ER432" s="37"/>
      <c r="ES432" s="37"/>
      <c r="ET432" s="37"/>
      <c r="EU432" s="37"/>
      <c r="EV432" s="37"/>
      <c r="EW432" s="37"/>
      <c r="EX432" s="37"/>
      <c r="EY432" s="37"/>
      <c r="EZ432" s="37"/>
      <c r="FA432" s="37"/>
      <c r="FB432" s="37"/>
      <c r="FC432" s="37"/>
      <c r="FD432" s="37"/>
      <c r="FE432" s="37"/>
      <c r="FF432" s="37"/>
      <c r="FG432" s="37"/>
      <c r="FH432" s="37"/>
      <c r="FI432" s="37"/>
      <c r="FJ432" s="37"/>
      <c r="FK432" s="37"/>
      <c r="FL432" s="37"/>
      <c r="FM432" s="37"/>
      <c r="FN432" s="37"/>
      <c r="FO432" s="37"/>
      <c r="FP432" s="37"/>
      <c r="FQ432" s="37"/>
      <c r="FR432" s="37"/>
      <c r="FS432" s="37"/>
    </row>
    <row r="433" spans="1:175" s="7" customFormat="1" ht="47.25" hidden="1">
      <c r="A433" s="24" t="s">
        <v>164</v>
      </c>
      <c r="B433" s="12" t="s">
        <v>240</v>
      </c>
      <c r="C433" s="12" t="s">
        <v>236</v>
      </c>
      <c r="D433" s="12" t="s">
        <v>559</v>
      </c>
      <c r="E433" s="12" t="s">
        <v>211</v>
      </c>
      <c r="F433" s="103">
        <f>SUM('3'!G798)</f>
        <v>5507.9</v>
      </c>
      <c r="G433" s="103">
        <f>SUM('3'!H798)</f>
        <v>3608.3346299999998</v>
      </c>
      <c r="H433" s="103"/>
      <c r="I433" s="216">
        <f t="shared" si="8"/>
        <v>0</v>
      </c>
      <c r="J433" s="210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  <c r="BT433" s="37"/>
      <c r="BU433" s="37"/>
      <c r="BV433" s="37"/>
      <c r="BW433" s="37"/>
      <c r="BX433" s="37"/>
      <c r="BY433" s="37"/>
      <c r="BZ433" s="37"/>
      <c r="CA433" s="37"/>
      <c r="CB433" s="37"/>
      <c r="CC433" s="37"/>
      <c r="CD433" s="37"/>
      <c r="CE433" s="37"/>
      <c r="CF433" s="37"/>
      <c r="CG433" s="37"/>
      <c r="CH433" s="37"/>
      <c r="CI433" s="37"/>
      <c r="CJ433" s="37"/>
      <c r="CK433" s="37"/>
      <c r="CL433" s="37"/>
      <c r="CM433" s="37"/>
      <c r="CN433" s="37"/>
      <c r="CO433" s="37"/>
      <c r="CP433" s="37"/>
      <c r="CQ433" s="37"/>
      <c r="CR433" s="37"/>
      <c r="CS433" s="37"/>
      <c r="CT433" s="37"/>
      <c r="CU433" s="37"/>
      <c r="CV433" s="37"/>
      <c r="CW433" s="37"/>
      <c r="CX433" s="37"/>
      <c r="CY433" s="37"/>
      <c r="CZ433" s="37"/>
      <c r="DA433" s="37"/>
      <c r="DB433" s="37"/>
      <c r="DC433" s="37"/>
      <c r="DD433" s="37"/>
      <c r="DE433" s="37"/>
      <c r="DF433" s="37"/>
      <c r="DG433" s="37"/>
      <c r="DH433" s="37"/>
      <c r="DI433" s="37"/>
      <c r="DJ433" s="37"/>
      <c r="DK433" s="37"/>
      <c r="DL433" s="37"/>
      <c r="DM433" s="37"/>
      <c r="DN433" s="37"/>
      <c r="DO433" s="37"/>
      <c r="DP433" s="37"/>
      <c r="DQ433" s="37"/>
      <c r="DR433" s="37"/>
      <c r="DS433" s="37"/>
      <c r="DT433" s="37"/>
      <c r="DU433" s="37"/>
      <c r="DV433" s="37"/>
      <c r="DW433" s="37"/>
      <c r="DX433" s="37"/>
      <c r="DY433" s="37"/>
      <c r="DZ433" s="37"/>
      <c r="EA433" s="37"/>
      <c r="EB433" s="37"/>
      <c r="EC433" s="37"/>
      <c r="ED433" s="37"/>
      <c r="EE433" s="37"/>
      <c r="EF433" s="37"/>
      <c r="EG433" s="37"/>
      <c r="EH433" s="37"/>
      <c r="EI433" s="37"/>
      <c r="EJ433" s="37"/>
      <c r="EK433" s="37"/>
      <c r="EL433" s="37"/>
      <c r="EM433" s="37"/>
      <c r="EN433" s="37"/>
      <c r="EO433" s="37"/>
      <c r="EP433" s="37"/>
      <c r="EQ433" s="37"/>
      <c r="ER433" s="37"/>
      <c r="ES433" s="37"/>
      <c r="ET433" s="37"/>
      <c r="EU433" s="37"/>
      <c r="EV433" s="37"/>
      <c r="EW433" s="37"/>
      <c r="EX433" s="37"/>
      <c r="EY433" s="37"/>
      <c r="EZ433" s="37"/>
      <c r="FA433" s="37"/>
      <c r="FB433" s="37"/>
      <c r="FC433" s="37"/>
      <c r="FD433" s="37"/>
      <c r="FE433" s="37"/>
      <c r="FF433" s="37"/>
      <c r="FG433" s="37"/>
      <c r="FH433" s="37"/>
      <c r="FI433" s="37"/>
      <c r="FJ433" s="37"/>
      <c r="FK433" s="37"/>
      <c r="FL433" s="37"/>
      <c r="FM433" s="37"/>
      <c r="FN433" s="37"/>
      <c r="FO433" s="37"/>
      <c r="FP433" s="37"/>
      <c r="FQ433" s="37"/>
      <c r="FR433" s="37"/>
      <c r="FS433" s="37"/>
    </row>
    <row r="434" spans="1:175" s="7" customFormat="1" ht="204.75" hidden="1">
      <c r="A434" s="24" t="s">
        <v>860</v>
      </c>
      <c r="B434" s="12" t="s">
        <v>240</v>
      </c>
      <c r="C434" s="12" t="s">
        <v>236</v>
      </c>
      <c r="D434" s="13" t="s">
        <v>861</v>
      </c>
      <c r="E434" s="13"/>
      <c r="F434" s="103">
        <f>SUM(F435)</f>
        <v>240</v>
      </c>
      <c r="G434" s="103">
        <f>SUM(G435)</f>
        <v>177.363</v>
      </c>
      <c r="H434" s="103"/>
      <c r="I434" s="216">
        <f t="shared" si="8"/>
        <v>0</v>
      </c>
      <c r="J434" s="210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  <c r="BG434" s="37"/>
      <c r="BH434" s="37"/>
      <c r="BI434" s="37"/>
      <c r="BJ434" s="37"/>
      <c r="BK434" s="37"/>
      <c r="BL434" s="37"/>
      <c r="BM434" s="37"/>
      <c r="BN434" s="37"/>
      <c r="BO434" s="37"/>
      <c r="BP434" s="37"/>
      <c r="BQ434" s="37"/>
      <c r="BR434" s="37"/>
      <c r="BS434" s="37"/>
      <c r="BT434" s="37"/>
      <c r="BU434" s="37"/>
      <c r="BV434" s="37"/>
      <c r="BW434" s="37"/>
      <c r="BX434" s="37"/>
      <c r="BY434" s="37"/>
      <c r="BZ434" s="37"/>
      <c r="CA434" s="37"/>
      <c r="CB434" s="37"/>
      <c r="CC434" s="37"/>
      <c r="CD434" s="37"/>
      <c r="CE434" s="37"/>
      <c r="CF434" s="37"/>
      <c r="CG434" s="37"/>
      <c r="CH434" s="37"/>
      <c r="CI434" s="37"/>
      <c r="CJ434" s="37"/>
      <c r="CK434" s="37"/>
      <c r="CL434" s="37"/>
      <c r="CM434" s="37"/>
      <c r="CN434" s="37"/>
      <c r="CO434" s="37"/>
      <c r="CP434" s="37"/>
      <c r="CQ434" s="37"/>
      <c r="CR434" s="37"/>
      <c r="CS434" s="37"/>
      <c r="CT434" s="37"/>
      <c r="CU434" s="37"/>
      <c r="CV434" s="37"/>
      <c r="CW434" s="37"/>
      <c r="CX434" s="37"/>
      <c r="CY434" s="37"/>
      <c r="CZ434" s="37"/>
      <c r="DA434" s="37"/>
      <c r="DB434" s="37"/>
      <c r="DC434" s="37"/>
      <c r="DD434" s="37"/>
      <c r="DE434" s="37"/>
      <c r="DF434" s="37"/>
      <c r="DG434" s="37"/>
      <c r="DH434" s="37"/>
      <c r="DI434" s="37"/>
      <c r="DJ434" s="37"/>
      <c r="DK434" s="37"/>
      <c r="DL434" s="37"/>
      <c r="DM434" s="37"/>
      <c r="DN434" s="37"/>
      <c r="DO434" s="37"/>
      <c r="DP434" s="37"/>
      <c r="DQ434" s="37"/>
      <c r="DR434" s="37"/>
      <c r="DS434" s="37"/>
      <c r="DT434" s="37"/>
      <c r="DU434" s="37"/>
      <c r="DV434" s="37"/>
      <c r="DW434" s="37"/>
      <c r="DX434" s="37"/>
      <c r="DY434" s="37"/>
      <c r="DZ434" s="37"/>
      <c r="EA434" s="37"/>
      <c r="EB434" s="37"/>
      <c r="EC434" s="37"/>
      <c r="ED434" s="37"/>
      <c r="EE434" s="37"/>
      <c r="EF434" s="37"/>
      <c r="EG434" s="37"/>
      <c r="EH434" s="37"/>
      <c r="EI434" s="37"/>
      <c r="EJ434" s="37"/>
      <c r="EK434" s="37"/>
      <c r="EL434" s="37"/>
      <c r="EM434" s="37"/>
      <c r="EN434" s="37"/>
      <c r="EO434" s="37"/>
      <c r="EP434" s="37"/>
      <c r="EQ434" s="37"/>
      <c r="ER434" s="37"/>
      <c r="ES434" s="37"/>
      <c r="ET434" s="37"/>
      <c r="EU434" s="37"/>
      <c r="EV434" s="37"/>
      <c r="EW434" s="37"/>
      <c r="EX434" s="37"/>
      <c r="EY434" s="37"/>
      <c r="EZ434" s="37"/>
      <c r="FA434" s="37"/>
      <c r="FB434" s="37"/>
      <c r="FC434" s="37"/>
      <c r="FD434" s="37"/>
      <c r="FE434" s="37"/>
      <c r="FF434" s="37"/>
      <c r="FG434" s="37"/>
      <c r="FH434" s="37"/>
      <c r="FI434" s="37"/>
      <c r="FJ434" s="37"/>
      <c r="FK434" s="37"/>
      <c r="FL434" s="37"/>
      <c r="FM434" s="37"/>
      <c r="FN434" s="37"/>
      <c r="FO434" s="37"/>
      <c r="FP434" s="37"/>
      <c r="FQ434" s="37"/>
      <c r="FR434" s="37"/>
      <c r="FS434" s="37"/>
    </row>
    <row r="435" spans="1:175" s="7" customFormat="1" ht="47.25" hidden="1">
      <c r="A435" s="24" t="s">
        <v>164</v>
      </c>
      <c r="B435" s="12" t="s">
        <v>240</v>
      </c>
      <c r="C435" s="12" t="s">
        <v>236</v>
      </c>
      <c r="D435" s="13" t="s">
        <v>861</v>
      </c>
      <c r="E435" s="13" t="s">
        <v>211</v>
      </c>
      <c r="F435" s="103">
        <f>SUM('3'!G800)</f>
        <v>240</v>
      </c>
      <c r="G435" s="103">
        <f>SUM('3'!H800)</f>
        <v>177.363</v>
      </c>
      <c r="H435" s="103"/>
      <c r="I435" s="216">
        <f t="shared" si="8"/>
        <v>0</v>
      </c>
      <c r="J435" s="210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  <c r="AR435" s="37"/>
      <c r="AS435" s="37"/>
      <c r="AT435" s="37"/>
      <c r="AU435" s="37"/>
      <c r="AV435" s="37"/>
      <c r="AW435" s="37"/>
      <c r="AX435" s="37"/>
      <c r="AY435" s="37"/>
      <c r="AZ435" s="37"/>
      <c r="BA435" s="37"/>
      <c r="BB435" s="37"/>
      <c r="BC435" s="37"/>
      <c r="BD435" s="37"/>
      <c r="BE435" s="37"/>
      <c r="BF435" s="37"/>
      <c r="BG435" s="37"/>
      <c r="BH435" s="37"/>
      <c r="BI435" s="37"/>
      <c r="BJ435" s="37"/>
      <c r="BK435" s="37"/>
      <c r="BL435" s="37"/>
      <c r="BM435" s="37"/>
      <c r="BN435" s="37"/>
      <c r="BO435" s="37"/>
      <c r="BP435" s="37"/>
      <c r="BQ435" s="37"/>
      <c r="BR435" s="37"/>
      <c r="BS435" s="37"/>
      <c r="BT435" s="37"/>
      <c r="BU435" s="37"/>
      <c r="BV435" s="37"/>
      <c r="BW435" s="37"/>
      <c r="BX435" s="37"/>
      <c r="BY435" s="37"/>
      <c r="BZ435" s="37"/>
      <c r="CA435" s="37"/>
      <c r="CB435" s="37"/>
      <c r="CC435" s="37"/>
      <c r="CD435" s="37"/>
      <c r="CE435" s="37"/>
      <c r="CF435" s="37"/>
      <c r="CG435" s="37"/>
      <c r="CH435" s="37"/>
      <c r="CI435" s="37"/>
      <c r="CJ435" s="37"/>
      <c r="CK435" s="37"/>
      <c r="CL435" s="37"/>
      <c r="CM435" s="37"/>
      <c r="CN435" s="37"/>
      <c r="CO435" s="37"/>
      <c r="CP435" s="37"/>
      <c r="CQ435" s="37"/>
      <c r="CR435" s="37"/>
      <c r="CS435" s="37"/>
      <c r="CT435" s="37"/>
      <c r="CU435" s="37"/>
      <c r="CV435" s="37"/>
      <c r="CW435" s="37"/>
      <c r="CX435" s="37"/>
      <c r="CY435" s="37"/>
      <c r="CZ435" s="37"/>
      <c r="DA435" s="37"/>
      <c r="DB435" s="37"/>
      <c r="DC435" s="37"/>
      <c r="DD435" s="37"/>
      <c r="DE435" s="37"/>
      <c r="DF435" s="37"/>
      <c r="DG435" s="37"/>
      <c r="DH435" s="37"/>
      <c r="DI435" s="37"/>
      <c r="DJ435" s="37"/>
      <c r="DK435" s="37"/>
      <c r="DL435" s="37"/>
      <c r="DM435" s="37"/>
      <c r="DN435" s="37"/>
      <c r="DO435" s="37"/>
      <c r="DP435" s="37"/>
      <c r="DQ435" s="37"/>
      <c r="DR435" s="37"/>
      <c r="DS435" s="37"/>
      <c r="DT435" s="37"/>
      <c r="DU435" s="37"/>
      <c r="DV435" s="37"/>
      <c r="DW435" s="37"/>
      <c r="DX435" s="37"/>
      <c r="DY435" s="37"/>
      <c r="DZ435" s="37"/>
      <c r="EA435" s="37"/>
      <c r="EB435" s="37"/>
      <c r="EC435" s="37"/>
      <c r="ED435" s="37"/>
      <c r="EE435" s="37"/>
      <c r="EF435" s="37"/>
      <c r="EG435" s="37"/>
      <c r="EH435" s="37"/>
      <c r="EI435" s="37"/>
      <c r="EJ435" s="37"/>
      <c r="EK435" s="37"/>
      <c r="EL435" s="37"/>
      <c r="EM435" s="37"/>
      <c r="EN435" s="37"/>
      <c r="EO435" s="37"/>
      <c r="EP435" s="37"/>
      <c r="EQ435" s="37"/>
      <c r="ER435" s="37"/>
      <c r="ES435" s="37"/>
      <c r="ET435" s="37"/>
      <c r="EU435" s="37"/>
      <c r="EV435" s="37"/>
      <c r="EW435" s="37"/>
      <c r="EX435" s="37"/>
      <c r="EY435" s="37"/>
      <c r="EZ435" s="37"/>
      <c r="FA435" s="37"/>
      <c r="FB435" s="37"/>
      <c r="FC435" s="37"/>
      <c r="FD435" s="37"/>
      <c r="FE435" s="37"/>
      <c r="FF435" s="37"/>
      <c r="FG435" s="37"/>
      <c r="FH435" s="37"/>
      <c r="FI435" s="37"/>
      <c r="FJ435" s="37"/>
      <c r="FK435" s="37"/>
      <c r="FL435" s="37"/>
      <c r="FM435" s="37"/>
      <c r="FN435" s="37"/>
      <c r="FO435" s="37"/>
      <c r="FP435" s="37"/>
      <c r="FQ435" s="37"/>
      <c r="FR435" s="37"/>
      <c r="FS435" s="37"/>
    </row>
    <row r="436" spans="1:175" s="7" customFormat="1" ht="47.25" hidden="1">
      <c r="A436" s="24" t="s">
        <v>912</v>
      </c>
      <c r="B436" s="12" t="s">
        <v>240</v>
      </c>
      <c r="C436" s="12" t="s">
        <v>236</v>
      </c>
      <c r="D436" s="13" t="s">
        <v>913</v>
      </c>
      <c r="E436" s="13"/>
      <c r="F436" s="103">
        <f>SUM(F437)</f>
        <v>26.04</v>
      </c>
      <c r="G436" s="103">
        <f>SUM(G437)</f>
        <v>0</v>
      </c>
      <c r="H436" s="103"/>
      <c r="I436" s="216" t="e">
        <f t="shared" si="8"/>
        <v>#DIV/0!</v>
      </c>
      <c r="J436" s="210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37"/>
      <c r="BV436" s="37"/>
      <c r="BW436" s="37"/>
      <c r="BX436" s="37"/>
      <c r="BY436" s="37"/>
      <c r="BZ436" s="37"/>
      <c r="CA436" s="37"/>
      <c r="CB436" s="37"/>
      <c r="CC436" s="37"/>
      <c r="CD436" s="37"/>
      <c r="CE436" s="37"/>
      <c r="CF436" s="37"/>
      <c r="CG436" s="37"/>
      <c r="CH436" s="37"/>
      <c r="CI436" s="37"/>
      <c r="CJ436" s="37"/>
      <c r="CK436" s="37"/>
      <c r="CL436" s="37"/>
      <c r="CM436" s="37"/>
      <c r="CN436" s="37"/>
      <c r="CO436" s="37"/>
      <c r="CP436" s="37"/>
      <c r="CQ436" s="37"/>
      <c r="CR436" s="37"/>
      <c r="CS436" s="37"/>
      <c r="CT436" s="37"/>
      <c r="CU436" s="37"/>
      <c r="CV436" s="37"/>
      <c r="CW436" s="37"/>
      <c r="CX436" s="37"/>
      <c r="CY436" s="37"/>
      <c r="CZ436" s="37"/>
      <c r="DA436" s="37"/>
      <c r="DB436" s="37"/>
      <c r="DC436" s="37"/>
      <c r="DD436" s="37"/>
      <c r="DE436" s="37"/>
      <c r="DF436" s="37"/>
      <c r="DG436" s="37"/>
      <c r="DH436" s="37"/>
      <c r="DI436" s="37"/>
      <c r="DJ436" s="37"/>
      <c r="DK436" s="37"/>
      <c r="DL436" s="37"/>
      <c r="DM436" s="37"/>
      <c r="DN436" s="37"/>
      <c r="DO436" s="37"/>
      <c r="DP436" s="37"/>
      <c r="DQ436" s="37"/>
      <c r="DR436" s="37"/>
      <c r="DS436" s="37"/>
      <c r="DT436" s="37"/>
      <c r="DU436" s="37"/>
      <c r="DV436" s="37"/>
      <c r="DW436" s="37"/>
      <c r="DX436" s="37"/>
      <c r="DY436" s="37"/>
      <c r="DZ436" s="37"/>
      <c r="EA436" s="37"/>
      <c r="EB436" s="37"/>
      <c r="EC436" s="37"/>
      <c r="ED436" s="37"/>
      <c r="EE436" s="37"/>
      <c r="EF436" s="37"/>
      <c r="EG436" s="37"/>
      <c r="EH436" s="37"/>
      <c r="EI436" s="37"/>
      <c r="EJ436" s="37"/>
      <c r="EK436" s="37"/>
      <c r="EL436" s="37"/>
      <c r="EM436" s="37"/>
      <c r="EN436" s="37"/>
      <c r="EO436" s="37"/>
      <c r="EP436" s="37"/>
      <c r="EQ436" s="37"/>
      <c r="ER436" s="37"/>
      <c r="ES436" s="37"/>
      <c r="ET436" s="37"/>
      <c r="EU436" s="37"/>
      <c r="EV436" s="37"/>
      <c r="EW436" s="37"/>
      <c r="EX436" s="37"/>
      <c r="EY436" s="37"/>
      <c r="EZ436" s="37"/>
      <c r="FA436" s="37"/>
      <c r="FB436" s="37"/>
      <c r="FC436" s="37"/>
      <c r="FD436" s="37"/>
      <c r="FE436" s="37"/>
      <c r="FF436" s="37"/>
      <c r="FG436" s="37"/>
      <c r="FH436" s="37"/>
      <c r="FI436" s="37"/>
      <c r="FJ436" s="37"/>
      <c r="FK436" s="37"/>
      <c r="FL436" s="37"/>
      <c r="FM436" s="37"/>
      <c r="FN436" s="37"/>
      <c r="FO436" s="37"/>
      <c r="FP436" s="37"/>
      <c r="FQ436" s="37"/>
      <c r="FR436" s="37"/>
      <c r="FS436" s="37"/>
    </row>
    <row r="437" spans="1:175" s="7" customFormat="1" ht="47.25" hidden="1">
      <c r="A437" s="24" t="s">
        <v>164</v>
      </c>
      <c r="B437" s="12" t="s">
        <v>240</v>
      </c>
      <c r="C437" s="12" t="s">
        <v>236</v>
      </c>
      <c r="D437" s="13" t="s">
        <v>913</v>
      </c>
      <c r="E437" s="13" t="s">
        <v>211</v>
      </c>
      <c r="F437" s="103">
        <f>SUM('3'!G802)</f>
        <v>26.04</v>
      </c>
      <c r="G437" s="103">
        <f>SUM('3'!H802)</f>
        <v>0</v>
      </c>
      <c r="H437" s="103"/>
      <c r="I437" s="216" t="e">
        <f t="shared" si="8"/>
        <v>#DIV/0!</v>
      </c>
      <c r="J437" s="210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  <c r="BG437" s="37"/>
      <c r="BH437" s="37"/>
      <c r="BI437" s="37"/>
      <c r="BJ437" s="37"/>
      <c r="BK437" s="37"/>
      <c r="BL437" s="37"/>
      <c r="BM437" s="37"/>
      <c r="BN437" s="37"/>
      <c r="BO437" s="37"/>
      <c r="BP437" s="37"/>
      <c r="BQ437" s="37"/>
      <c r="BR437" s="37"/>
      <c r="BS437" s="37"/>
      <c r="BT437" s="37"/>
      <c r="BU437" s="37"/>
      <c r="BV437" s="37"/>
      <c r="BW437" s="37"/>
      <c r="BX437" s="37"/>
      <c r="BY437" s="37"/>
      <c r="BZ437" s="37"/>
      <c r="CA437" s="37"/>
      <c r="CB437" s="37"/>
      <c r="CC437" s="37"/>
      <c r="CD437" s="37"/>
      <c r="CE437" s="37"/>
      <c r="CF437" s="37"/>
      <c r="CG437" s="37"/>
      <c r="CH437" s="37"/>
      <c r="CI437" s="37"/>
      <c r="CJ437" s="37"/>
      <c r="CK437" s="37"/>
      <c r="CL437" s="37"/>
      <c r="CM437" s="37"/>
      <c r="CN437" s="37"/>
      <c r="CO437" s="37"/>
      <c r="CP437" s="37"/>
      <c r="CQ437" s="37"/>
      <c r="CR437" s="37"/>
      <c r="CS437" s="37"/>
      <c r="CT437" s="37"/>
      <c r="CU437" s="37"/>
      <c r="CV437" s="37"/>
      <c r="CW437" s="37"/>
      <c r="CX437" s="37"/>
      <c r="CY437" s="37"/>
      <c r="CZ437" s="37"/>
      <c r="DA437" s="37"/>
      <c r="DB437" s="37"/>
      <c r="DC437" s="37"/>
      <c r="DD437" s="37"/>
      <c r="DE437" s="37"/>
      <c r="DF437" s="37"/>
      <c r="DG437" s="37"/>
      <c r="DH437" s="37"/>
      <c r="DI437" s="37"/>
      <c r="DJ437" s="37"/>
      <c r="DK437" s="37"/>
      <c r="DL437" s="37"/>
      <c r="DM437" s="37"/>
      <c r="DN437" s="37"/>
      <c r="DO437" s="37"/>
      <c r="DP437" s="37"/>
      <c r="DQ437" s="37"/>
      <c r="DR437" s="37"/>
      <c r="DS437" s="37"/>
      <c r="DT437" s="37"/>
      <c r="DU437" s="37"/>
      <c r="DV437" s="37"/>
      <c r="DW437" s="37"/>
      <c r="DX437" s="37"/>
      <c r="DY437" s="37"/>
      <c r="DZ437" s="37"/>
      <c r="EA437" s="37"/>
      <c r="EB437" s="37"/>
      <c r="EC437" s="37"/>
      <c r="ED437" s="37"/>
      <c r="EE437" s="37"/>
      <c r="EF437" s="37"/>
      <c r="EG437" s="37"/>
      <c r="EH437" s="37"/>
      <c r="EI437" s="37"/>
      <c r="EJ437" s="37"/>
      <c r="EK437" s="37"/>
      <c r="EL437" s="37"/>
      <c r="EM437" s="37"/>
      <c r="EN437" s="37"/>
      <c r="EO437" s="37"/>
      <c r="EP437" s="37"/>
      <c r="EQ437" s="37"/>
      <c r="ER437" s="37"/>
      <c r="ES437" s="37"/>
      <c r="ET437" s="37"/>
      <c r="EU437" s="37"/>
      <c r="EV437" s="37"/>
      <c r="EW437" s="37"/>
      <c r="EX437" s="37"/>
      <c r="EY437" s="37"/>
      <c r="EZ437" s="37"/>
      <c r="FA437" s="37"/>
      <c r="FB437" s="37"/>
      <c r="FC437" s="37"/>
      <c r="FD437" s="37"/>
      <c r="FE437" s="37"/>
      <c r="FF437" s="37"/>
      <c r="FG437" s="37"/>
      <c r="FH437" s="37"/>
      <c r="FI437" s="37"/>
      <c r="FJ437" s="37"/>
      <c r="FK437" s="37"/>
      <c r="FL437" s="37"/>
      <c r="FM437" s="37"/>
      <c r="FN437" s="37"/>
      <c r="FO437" s="37"/>
      <c r="FP437" s="37"/>
      <c r="FQ437" s="37"/>
      <c r="FR437" s="37"/>
      <c r="FS437" s="37"/>
    </row>
    <row r="438" spans="1:175" s="7" customFormat="1" ht="78.75" hidden="1">
      <c r="A438" s="24" t="s">
        <v>537</v>
      </c>
      <c r="B438" s="12" t="s">
        <v>240</v>
      </c>
      <c r="C438" s="12" t="s">
        <v>236</v>
      </c>
      <c r="D438" s="13" t="s">
        <v>536</v>
      </c>
      <c r="E438" s="13"/>
      <c r="F438" s="103">
        <f>SUM(F439)</f>
        <v>4431.3131299999995</v>
      </c>
      <c r="G438" s="103">
        <f>SUM(G439)</f>
        <v>2470.39075</v>
      </c>
      <c r="H438" s="103"/>
      <c r="I438" s="216">
        <f t="shared" si="8"/>
        <v>0</v>
      </c>
      <c r="J438" s="210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  <c r="AR438" s="37"/>
      <c r="AS438" s="37"/>
      <c r="AT438" s="37"/>
      <c r="AU438" s="37"/>
      <c r="AV438" s="37"/>
      <c r="AW438" s="37"/>
      <c r="AX438" s="37"/>
      <c r="AY438" s="37"/>
      <c r="AZ438" s="37"/>
      <c r="BA438" s="37"/>
      <c r="BB438" s="37"/>
      <c r="BC438" s="37"/>
      <c r="BD438" s="37"/>
      <c r="BE438" s="37"/>
      <c r="BF438" s="37"/>
      <c r="BG438" s="37"/>
      <c r="BH438" s="37"/>
      <c r="BI438" s="37"/>
      <c r="BJ438" s="37"/>
      <c r="BK438" s="37"/>
      <c r="BL438" s="37"/>
      <c r="BM438" s="37"/>
      <c r="BN438" s="37"/>
      <c r="BO438" s="37"/>
      <c r="BP438" s="37"/>
      <c r="BQ438" s="37"/>
      <c r="BR438" s="37"/>
      <c r="BS438" s="37"/>
      <c r="BT438" s="37"/>
      <c r="BU438" s="37"/>
      <c r="BV438" s="37"/>
      <c r="BW438" s="37"/>
      <c r="BX438" s="37"/>
      <c r="BY438" s="37"/>
      <c r="BZ438" s="37"/>
      <c r="CA438" s="37"/>
      <c r="CB438" s="37"/>
      <c r="CC438" s="37"/>
      <c r="CD438" s="37"/>
      <c r="CE438" s="37"/>
      <c r="CF438" s="37"/>
      <c r="CG438" s="37"/>
      <c r="CH438" s="37"/>
      <c r="CI438" s="37"/>
      <c r="CJ438" s="37"/>
      <c r="CK438" s="37"/>
      <c r="CL438" s="37"/>
      <c r="CM438" s="37"/>
      <c r="CN438" s="37"/>
      <c r="CO438" s="37"/>
      <c r="CP438" s="37"/>
      <c r="CQ438" s="37"/>
      <c r="CR438" s="37"/>
      <c r="CS438" s="37"/>
      <c r="CT438" s="37"/>
      <c r="CU438" s="37"/>
      <c r="CV438" s="37"/>
      <c r="CW438" s="37"/>
      <c r="CX438" s="37"/>
      <c r="CY438" s="37"/>
      <c r="CZ438" s="37"/>
      <c r="DA438" s="37"/>
      <c r="DB438" s="37"/>
      <c r="DC438" s="37"/>
      <c r="DD438" s="37"/>
      <c r="DE438" s="37"/>
      <c r="DF438" s="37"/>
      <c r="DG438" s="37"/>
      <c r="DH438" s="37"/>
      <c r="DI438" s="37"/>
      <c r="DJ438" s="37"/>
      <c r="DK438" s="37"/>
      <c r="DL438" s="37"/>
      <c r="DM438" s="37"/>
      <c r="DN438" s="37"/>
      <c r="DO438" s="37"/>
      <c r="DP438" s="37"/>
      <c r="DQ438" s="37"/>
      <c r="DR438" s="37"/>
      <c r="DS438" s="37"/>
      <c r="DT438" s="37"/>
      <c r="DU438" s="37"/>
      <c r="DV438" s="37"/>
      <c r="DW438" s="37"/>
      <c r="DX438" s="37"/>
      <c r="DY438" s="37"/>
      <c r="DZ438" s="37"/>
      <c r="EA438" s="37"/>
      <c r="EB438" s="37"/>
      <c r="EC438" s="37"/>
      <c r="ED438" s="37"/>
      <c r="EE438" s="37"/>
      <c r="EF438" s="37"/>
      <c r="EG438" s="37"/>
      <c r="EH438" s="37"/>
      <c r="EI438" s="37"/>
      <c r="EJ438" s="37"/>
      <c r="EK438" s="37"/>
      <c r="EL438" s="37"/>
      <c r="EM438" s="37"/>
      <c r="EN438" s="37"/>
      <c r="EO438" s="37"/>
      <c r="EP438" s="37"/>
      <c r="EQ438" s="37"/>
      <c r="ER438" s="37"/>
      <c r="ES438" s="37"/>
      <c r="ET438" s="37"/>
      <c r="EU438" s="37"/>
      <c r="EV438" s="37"/>
      <c r="EW438" s="37"/>
      <c r="EX438" s="37"/>
      <c r="EY438" s="37"/>
      <c r="EZ438" s="37"/>
      <c r="FA438" s="37"/>
      <c r="FB438" s="37"/>
      <c r="FC438" s="37"/>
      <c r="FD438" s="37"/>
      <c r="FE438" s="37"/>
      <c r="FF438" s="37"/>
      <c r="FG438" s="37"/>
      <c r="FH438" s="37"/>
      <c r="FI438" s="37"/>
      <c r="FJ438" s="37"/>
      <c r="FK438" s="37"/>
      <c r="FL438" s="37"/>
      <c r="FM438" s="37"/>
      <c r="FN438" s="37"/>
      <c r="FO438" s="37"/>
      <c r="FP438" s="37"/>
      <c r="FQ438" s="37"/>
      <c r="FR438" s="37"/>
      <c r="FS438" s="37"/>
    </row>
    <row r="439" spans="1:175" s="7" customFormat="1" ht="47.25" hidden="1">
      <c r="A439" s="24" t="s">
        <v>164</v>
      </c>
      <c r="B439" s="12" t="s">
        <v>240</v>
      </c>
      <c r="C439" s="12" t="s">
        <v>236</v>
      </c>
      <c r="D439" s="13" t="s">
        <v>536</v>
      </c>
      <c r="E439" s="13" t="s">
        <v>211</v>
      </c>
      <c r="F439" s="103">
        <f>SUM('3'!G804)</f>
        <v>4431.3131299999995</v>
      </c>
      <c r="G439" s="103">
        <f>SUM('3'!H804)</f>
        <v>2470.39075</v>
      </c>
      <c r="H439" s="103"/>
      <c r="I439" s="216">
        <f t="shared" si="8"/>
        <v>0</v>
      </c>
      <c r="J439" s="210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  <c r="AR439" s="37"/>
      <c r="AS439" s="37"/>
      <c r="AT439" s="37"/>
      <c r="AU439" s="37"/>
      <c r="AV439" s="37"/>
      <c r="AW439" s="37"/>
      <c r="AX439" s="37"/>
      <c r="AY439" s="37"/>
      <c r="AZ439" s="37"/>
      <c r="BA439" s="37"/>
      <c r="BB439" s="37"/>
      <c r="BC439" s="37"/>
      <c r="BD439" s="37"/>
      <c r="BE439" s="37"/>
      <c r="BF439" s="37"/>
      <c r="BG439" s="37"/>
      <c r="BH439" s="37"/>
      <c r="BI439" s="37"/>
      <c r="BJ439" s="37"/>
      <c r="BK439" s="37"/>
      <c r="BL439" s="37"/>
      <c r="BM439" s="37"/>
      <c r="BN439" s="37"/>
      <c r="BO439" s="37"/>
      <c r="BP439" s="37"/>
      <c r="BQ439" s="37"/>
      <c r="BR439" s="37"/>
      <c r="BS439" s="37"/>
      <c r="BT439" s="37"/>
      <c r="BU439" s="37"/>
      <c r="BV439" s="37"/>
      <c r="BW439" s="37"/>
      <c r="BX439" s="37"/>
      <c r="BY439" s="37"/>
      <c r="BZ439" s="37"/>
      <c r="CA439" s="37"/>
      <c r="CB439" s="37"/>
      <c r="CC439" s="37"/>
      <c r="CD439" s="37"/>
      <c r="CE439" s="37"/>
      <c r="CF439" s="37"/>
      <c r="CG439" s="37"/>
      <c r="CH439" s="37"/>
      <c r="CI439" s="37"/>
      <c r="CJ439" s="37"/>
      <c r="CK439" s="37"/>
      <c r="CL439" s="37"/>
      <c r="CM439" s="37"/>
      <c r="CN439" s="37"/>
      <c r="CO439" s="37"/>
      <c r="CP439" s="37"/>
      <c r="CQ439" s="37"/>
      <c r="CR439" s="37"/>
      <c r="CS439" s="37"/>
      <c r="CT439" s="37"/>
      <c r="CU439" s="37"/>
      <c r="CV439" s="37"/>
      <c r="CW439" s="37"/>
      <c r="CX439" s="37"/>
      <c r="CY439" s="37"/>
      <c r="CZ439" s="37"/>
      <c r="DA439" s="37"/>
      <c r="DB439" s="37"/>
      <c r="DC439" s="37"/>
      <c r="DD439" s="37"/>
      <c r="DE439" s="37"/>
      <c r="DF439" s="37"/>
      <c r="DG439" s="37"/>
      <c r="DH439" s="37"/>
      <c r="DI439" s="37"/>
      <c r="DJ439" s="37"/>
      <c r="DK439" s="37"/>
      <c r="DL439" s="37"/>
      <c r="DM439" s="37"/>
      <c r="DN439" s="37"/>
      <c r="DO439" s="37"/>
      <c r="DP439" s="37"/>
      <c r="DQ439" s="37"/>
      <c r="DR439" s="37"/>
      <c r="DS439" s="37"/>
      <c r="DT439" s="37"/>
      <c r="DU439" s="37"/>
      <c r="DV439" s="37"/>
      <c r="DW439" s="37"/>
      <c r="DX439" s="37"/>
      <c r="DY439" s="37"/>
      <c r="DZ439" s="37"/>
      <c r="EA439" s="37"/>
      <c r="EB439" s="37"/>
      <c r="EC439" s="37"/>
      <c r="ED439" s="37"/>
      <c r="EE439" s="37"/>
      <c r="EF439" s="37"/>
      <c r="EG439" s="37"/>
      <c r="EH439" s="37"/>
      <c r="EI439" s="37"/>
      <c r="EJ439" s="37"/>
      <c r="EK439" s="37"/>
      <c r="EL439" s="37"/>
      <c r="EM439" s="37"/>
      <c r="EN439" s="37"/>
      <c r="EO439" s="37"/>
      <c r="EP439" s="37"/>
      <c r="EQ439" s="37"/>
      <c r="ER439" s="37"/>
      <c r="ES439" s="37"/>
      <c r="ET439" s="37"/>
      <c r="EU439" s="37"/>
      <c r="EV439" s="37"/>
      <c r="EW439" s="37"/>
      <c r="EX439" s="37"/>
      <c r="EY439" s="37"/>
      <c r="EZ439" s="37"/>
      <c r="FA439" s="37"/>
      <c r="FB439" s="37"/>
      <c r="FC439" s="37"/>
      <c r="FD439" s="37"/>
      <c r="FE439" s="37"/>
      <c r="FF439" s="37"/>
      <c r="FG439" s="37"/>
      <c r="FH439" s="37"/>
      <c r="FI439" s="37"/>
      <c r="FJ439" s="37"/>
      <c r="FK439" s="37"/>
      <c r="FL439" s="37"/>
      <c r="FM439" s="37"/>
      <c r="FN439" s="37"/>
      <c r="FO439" s="37"/>
      <c r="FP439" s="37"/>
      <c r="FQ439" s="37"/>
      <c r="FR439" s="37"/>
      <c r="FS439" s="37"/>
    </row>
    <row r="440" spans="1:175" s="7" customFormat="1" ht="63" hidden="1">
      <c r="A440" s="24" t="s">
        <v>590</v>
      </c>
      <c r="B440" s="12" t="s">
        <v>240</v>
      </c>
      <c r="C440" s="12" t="s">
        <v>236</v>
      </c>
      <c r="D440" s="13" t="s">
        <v>591</v>
      </c>
      <c r="E440" s="13"/>
      <c r="F440" s="103">
        <f>SUM(F441)</f>
        <v>0</v>
      </c>
      <c r="G440" s="103">
        <f>SUM(G441)</f>
        <v>0</v>
      </c>
      <c r="H440" s="103"/>
      <c r="I440" s="216" t="e">
        <f t="shared" si="8"/>
        <v>#DIV/0!</v>
      </c>
      <c r="J440" s="210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  <c r="AR440" s="37"/>
      <c r="AS440" s="37"/>
      <c r="AT440" s="37"/>
      <c r="AU440" s="37"/>
      <c r="AV440" s="37"/>
      <c r="AW440" s="37"/>
      <c r="AX440" s="37"/>
      <c r="AY440" s="37"/>
      <c r="AZ440" s="37"/>
      <c r="BA440" s="37"/>
      <c r="BB440" s="37"/>
      <c r="BC440" s="37"/>
      <c r="BD440" s="37"/>
      <c r="BE440" s="37"/>
      <c r="BF440" s="37"/>
      <c r="BG440" s="37"/>
      <c r="BH440" s="37"/>
      <c r="BI440" s="37"/>
      <c r="BJ440" s="37"/>
      <c r="BK440" s="37"/>
      <c r="BL440" s="37"/>
      <c r="BM440" s="37"/>
      <c r="BN440" s="37"/>
      <c r="BO440" s="37"/>
      <c r="BP440" s="37"/>
      <c r="BQ440" s="37"/>
      <c r="BR440" s="37"/>
      <c r="BS440" s="37"/>
      <c r="BT440" s="37"/>
      <c r="BU440" s="37"/>
      <c r="BV440" s="37"/>
      <c r="BW440" s="37"/>
      <c r="BX440" s="37"/>
      <c r="BY440" s="37"/>
      <c r="BZ440" s="37"/>
      <c r="CA440" s="37"/>
      <c r="CB440" s="37"/>
      <c r="CC440" s="37"/>
      <c r="CD440" s="37"/>
      <c r="CE440" s="37"/>
      <c r="CF440" s="37"/>
      <c r="CG440" s="37"/>
      <c r="CH440" s="37"/>
      <c r="CI440" s="37"/>
      <c r="CJ440" s="37"/>
      <c r="CK440" s="37"/>
      <c r="CL440" s="37"/>
      <c r="CM440" s="37"/>
      <c r="CN440" s="37"/>
      <c r="CO440" s="37"/>
      <c r="CP440" s="37"/>
      <c r="CQ440" s="37"/>
      <c r="CR440" s="37"/>
      <c r="CS440" s="37"/>
      <c r="CT440" s="37"/>
      <c r="CU440" s="37"/>
      <c r="CV440" s="37"/>
      <c r="CW440" s="37"/>
      <c r="CX440" s="37"/>
      <c r="CY440" s="37"/>
      <c r="CZ440" s="37"/>
      <c r="DA440" s="37"/>
      <c r="DB440" s="37"/>
      <c r="DC440" s="37"/>
      <c r="DD440" s="37"/>
      <c r="DE440" s="37"/>
      <c r="DF440" s="37"/>
      <c r="DG440" s="37"/>
      <c r="DH440" s="37"/>
      <c r="DI440" s="37"/>
      <c r="DJ440" s="37"/>
      <c r="DK440" s="37"/>
      <c r="DL440" s="37"/>
      <c r="DM440" s="37"/>
      <c r="DN440" s="37"/>
      <c r="DO440" s="37"/>
      <c r="DP440" s="37"/>
      <c r="DQ440" s="37"/>
      <c r="DR440" s="37"/>
      <c r="DS440" s="37"/>
      <c r="DT440" s="37"/>
      <c r="DU440" s="37"/>
      <c r="DV440" s="37"/>
      <c r="DW440" s="37"/>
      <c r="DX440" s="37"/>
      <c r="DY440" s="37"/>
      <c r="DZ440" s="37"/>
      <c r="EA440" s="37"/>
      <c r="EB440" s="37"/>
      <c r="EC440" s="37"/>
      <c r="ED440" s="37"/>
      <c r="EE440" s="37"/>
      <c r="EF440" s="37"/>
      <c r="EG440" s="37"/>
      <c r="EH440" s="37"/>
      <c r="EI440" s="37"/>
      <c r="EJ440" s="37"/>
      <c r="EK440" s="37"/>
      <c r="EL440" s="37"/>
      <c r="EM440" s="37"/>
      <c r="EN440" s="37"/>
      <c r="EO440" s="37"/>
      <c r="EP440" s="37"/>
      <c r="EQ440" s="37"/>
      <c r="ER440" s="37"/>
      <c r="ES440" s="37"/>
      <c r="ET440" s="37"/>
      <c r="EU440" s="37"/>
      <c r="EV440" s="37"/>
      <c r="EW440" s="37"/>
      <c r="EX440" s="37"/>
      <c r="EY440" s="37"/>
      <c r="EZ440" s="37"/>
      <c r="FA440" s="37"/>
      <c r="FB440" s="37"/>
      <c r="FC440" s="37"/>
      <c r="FD440" s="37"/>
      <c r="FE440" s="37"/>
      <c r="FF440" s="37"/>
      <c r="FG440" s="37"/>
      <c r="FH440" s="37"/>
      <c r="FI440" s="37"/>
      <c r="FJ440" s="37"/>
      <c r="FK440" s="37"/>
      <c r="FL440" s="37"/>
      <c r="FM440" s="37"/>
      <c r="FN440" s="37"/>
      <c r="FO440" s="37"/>
      <c r="FP440" s="37"/>
      <c r="FQ440" s="37"/>
      <c r="FR440" s="37"/>
      <c r="FS440" s="37"/>
    </row>
    <row r="441" spans="1:175" s="7" customFormat="1" ht="47.25" hidden="1">
      <c r="A441" s="24" t="s">
        <v>164</v>
      </c>
      <c r="B441" s="12" t="s">
        <v>240</v>
      </c>
      <c r="C441" s="12" t="s">
        <v>236</v>
      </c>
      <c r="D441" s="13" t="s">
        <v>591</v>
      </c>
      <c r="E441" s="13" t="s">
        <v>211</v>
      </c>
      <c r="F441" s="103">
        <f>SUM('3'!G806)</f>
        <v>0</v>
      </c>
      <c r="G441" s="103">
        <f>SUM('3'!H806)</f>
        <v>0</v>
      </c>
      <c r="H441" s="103"/>
      <c r="I441" s="216" t="e">
        <f t="shared" si="8"/>
        <v>#DIV/0!</v>
      </c>
      <c r="J441" s="210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  <c r="AR441" s="37"/>
      <c r="AS441" s="37"/>
      <c r="AT441" s="37"/>
      <c r="AU441" s="37"/>
      <c r="AV441" s="37"/>
      <c r="AW441" s="37"/>
      <c r="AX441" s="37"/>
      <c r="AY441" s="37"/>
      <c r="AZ441" s="37"/>
      <c r="BA441" s="37"/>
      <c r="BB441" s="37"/>
      <c r="BC441" s="37"/>
      <c r="BD441" s="37"/>
      <c r="BE441" s="37"/>
      <c r="BF441" s="37"/>
      <c r="BG441" s="37"/>
      <c r="BH441" s="37"/>
      <c r="BI441" s="37"/>
      <c r="BJ441" s="37"/>
      <c r="BK441" s="37"/>
      <c r="BL441" s="37"/>
      <c r="BM441" s="37"/>
      <c r="BN441" s="37"/>
      <c r="BO441" s="37"/>
      <c r="BP441" s="37"/>
      <c r="BQ441" s="37"/>
      <c r="BR441" s="37"/>
      <c r="BS441" s="37"/>
      <c r="BT441" s="37"/>
      <c r="BU441" s="37"/>
      <c r="BV441" s="37"/>
      <c r="BW441" s="37"/>
      <c r="BX441" s="37"/>
      <c r="BY441" s="37"/>
      <c r="BZ441" s="37"/>
      <c r="CA441" s="37"/>
      <c r="CB441" s="37"/>
      <c r="CC441" s="37"/>
      <c r="CD441" s="37"/>
      <c r="CE441" s="37"/>
      <c r="CF441" s="37"/>
      <c r="CG441" s="37"/>
      <c r="CH441" s="37"/>
      <c r="CI441" s="37"/>
      <c r="CJ441" s="37"/>
      <c r="CK441" s="37"/>
      <c r="CL441" s="37"/>
      <c r="CM441" s="37"/>
      <c r="CN441" s="37"/>
      <c r="CO441" s="37"/>
      <c r="CP441" s="37"/>
      <c r="CQ441" s="37"/>
      <c r="CR441" s="37"/>
      <c r="CS441" s="37"/>
      <c r="CT441" s="37"/>
      <c r="CU441" s="37"/>
      <c r="CV441" s="37"/>
      <c r="CW441" s="37"/>
      <c r="CX441" s="37"/>
      <c r="CY441" s="37"/>
      <c r="CZ441" s="37"/>
      <c r="DA441" s="37"/>
      <c r="DB441" s="37"/>
      <c r="DC441" s="37"/>
      <c r="DD441" s="37"/>
      <c r="DE441" s="37"/>
      <c r="DF441" s="37"/>
      <c r="DG441" s="37"/>
      <c r="DH441" s="37"/>
      <c r="DI441" s="37"/>
      <c r="DJ441" s="37"/>
      <c r="DK441" s="37"/>
      <c r="DL441" s="37"/>
      <c r="DM441" s="37"/>
      <c r="DN441" s="37"/>
      <c r="DO441" s="37"/>
      <c r="DP441" s="37"/>
      <c r="DQ441" s="37"/>
      <c r="DR441" s="37"/>
      <c r="DS441" s="37"/>
      <c r="DT441" s="37"/>
      <c r="DU441" s="37"/>
      <c r="DV441" s="37"/>
      <c r="DW441" s="37"/>
      <c r="DX441" s="37"/>
      <c r="DY441" s="37"/>
      <c r="DZ441" s="37"/>
      <c r="EA441" s="37"/>
      <c r="EB441" s="37"/>
      <c r="EC441" s="37"/>
      <c r="ED441" s="37"/>
      <c r="EE441" s="37"/>
      <c r="EF441" s="37"/>
      <c r="EG441" s="37"/>
      <c r="EH441" s="37"/>
      <c r="EI441" s="37"/>
      <c r="EJ441" s="37"/>
      <c r="EK441" s="37"/>
      <c r="EL441" s="37"/>
      <c r="EM441" s="37"/>
      <c r="EN441" s="37"/>
      <c r="EO441" s="37"/>
      <c r="EP441" s="37"/>
      <c r="EQ441" s="37"/>
      <c r="ER441" s="37"/>
      <c r="ES441" s="37"/>
      <c r="ET441" s="37"/>
      <c r="EU441" s="37"/>
      <c r="EV441" s="37"/>
      <c r="EW441" s="37"/>
      <c r="EX441" s="37"/>
      <c r="EY441" s="37"/>
      <c r="EZ441" s="37"/>
      <c r="FA441" s="37"/>
      <c r="FB441" s="37"/>
      <c r="FC441" s="37"/>
      <c r="FD441" s="37"/>
      <c r="FE441" s="37"/>
      <c r="FF441" s="37"/>
      <c r="FG441" s="37"/>
      <c r="FH441" s="37"/>
      <c r="FI441" s="37"/>
      <c r="FJ441" s="37"/>
      <c r="FK441" s="37"/>
      <c r="FL441" s="37"/>
      <c r="FM441" s="37"/>
      <c r="FN441" s="37"/>
      <c r="FO441" s="37"/>
      <c r="FP441" s="37"/>
      <c r="FQ441" s="37"/>
      <c r="FR441" s="37"/>
      <c r="FS441" s="37"/>
    </row>
    <row r="442" spans="1:175" s="7" customFormat="1" ht="63" hidden="1">
      <c r="A442" s="24" t="s">
        <v>592</v>
      </c>
      <c r="B442" s="12" t="s">
        <v>240</v>
      </c>
      <c r="C442" s="12" t="s">
        <v>236</v>
      </c>
      <c r="D442" s="13" t="s">
        <v>593</v>
      </c>
      <c r="E442" s="13"/>
      <c r="F442" s="103">
        <f>SUM(F443)</f>
        <v>0</v>
      </c>
      <c r="G442" s="103">
        <f>SUM(G443)</f>
        <v>0</v>
      </c>
      <c r="H442" s="103"/>
      <c r="I442" s="216" t="e">
        <f t="shared" si="8"/>
        <v>#DIV/0!</v>
      </c>
      <c r="J442" s="210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  <c r="AR442" s="37"/>
      <c r="AS442" s="37"/>
      <c r="AT442" s="37"/>
      <c r="AU442" s="37"/>
      <c r="AV442" s="37"/>
      <c r="AW442" s="37"/>
      <c r="AX442" s="37"/>
      <c r="AY442" s="37"/>
      <c r="AZ442" s="37"/>
      <c r="BA442" s="37"/>
      <c r="BB442" s="37"/>
      <c r="BC442" s="37"/>
      <c r="BD442" s="37"/>
      <c r="BE442" s="37"/>
      <c r="BF442" s="37"/>
      <c r="BG442" s="37"/>
      <c r="BH442" s="37"/>
      <c r="BI442" s="37"/>
      <c r="BJ442" s="37"/>
      <c r="BK442" s="37"/>
      <c r="BL442" s="37"/>
      <c r="BM442" s="37"/>
      <c r="BN442" s="37"/>
      <c r="BO442" s="37"/>
      <c r="BP442" s="37"/>
      <c r="BQ442" s="37"/>
      <c r="BR442" s="37"/>
      <c r="BS442" s="37"/>
      <c r="BT442" s="37"/>
      <c r="BU442" s="37"/>
      <c r="BV442" s="37"/>
      <c r="BW442" s="37"/>
      <c r="BX442" s="37"/>
      <c r="BY442" s="37"/>
      <c r="BZ442" s="37"/>
      <c r="CA442" s="37"/>
      <c r="CB442" s="37"/>
      <c r="CC442" s="37"/>
      <c r="CD442" s="37"/>
      <c r="CE442" s="37"/>
      <c r="CF442" s="37"/>
      <c r="CG442" s="37"/>
      <c r="CH442" s="37"/>
      <c r="CI442" s="37"/>
      <c r="CJ442" s="37"/>
      <c r="CK442" s="37"/>
      <c r="CL442" s="37"/>
      <c r="CM442" s="37"/>
      <c r="CN442" s="37"/>
      <c r="CO442" s="37"/>
      <c r="CP442" s="37"/>
      <c r="CQ442" s="37"/>
      <c r="CR442" s="37"/>
      <c r="CS442" s="37"/>
      <c r="CT442" s="37"/>
      <c r="CU442" s="37"/>
      <c r="CV442" s="37"/>
      <c r="CW442" s="37"/>
      <c r="CX442" s="37"/>
      <c r="CY442" s="37"/>
      <c r="CZ442" s="37"/>
      <c r="DA442" s="37"/>
      <c r="DB442" s="37"/>
      <c r="DC442" s="37"/>
      <c r="DD442" s="37"/>
      <c r="DE442" s="37"/>
      <c r="DF442" s="37"/>
      <c r="DG442" s="37"/>
      <c r="DH442" s="37"/>
      <c r="DI442" s="37"/>
      <c r="DJ442" s="37"/>
      <c r="DK442" s="37"/>
      <c r="DL442" s="37"/>
      <c r="DM442" s="37"/>
      <c r="DN442" s="37"/>
      <c r="DO442" s="37"/>
      <c r="DP442" s="37"/>
      <c r="DQ442" s="37"/>
      <c r="DR442" s="37"/>
      <c r="DS442" s="37"/>
      <c r="DT442" s="37"/>
      <c r="DU442" s="37"/>
      <c r="DV442" s="37"/>
      <c r="DW442" s="37"/>
      <c r="DX442" s="37"/>
      <c r="DY442" s="37"/>
      <c r="DZ442" s="37"/>
      <c r="EA442" s="37"/>
      <c r="EB442" s="37"/>
      <c r="EC442" s="37"/>
      <c r="ED442" s="37"/>
      <c r="EE442" s="37"/>
      <c r="EF442" s="37"/>
      <c r="EG442" s="37"/>
      <c r="EH442" s="37"/>
      <c r="EI442" s="37"/>
      <c r="EJ442" s="37"/>
      <c r="EK442" s="37"/>
      <c r="EL442" s="37"/>
      <c r="EM442" s="37"/>
      <c r="EN442" s="37"/>
      <c r="EO442" s="37"/>
      <c r="EP442" s="37"/>
      <c r="EQ442" s="37"/>
      <c r="ER442" s="37"/>
      <c r="ES442" s="37"/>
      <c r="ET442" s="37"/>
      <c r="EU442" s="37"/>
      <c r="EV442" s="37"/>
      <c r="EW442" s="37"/>
      <c r="EX442" s="37"/>
      <c r="EY442" s="37"/>
      <c r="EZ442" s="37"/>
      <c r="FA442" s="37"/>
      <c r="FB442" s="37"/>
      <c r="FC442" s="37"/>
      <c r="FD442" s="37"/>
      <c r="FE442" s="37"/>
      <c r="FF442" s="37"/>
      <c r="FG442" s="37"/>
      <c r="FH442" s="37"/>
      <c r="FI442" s="37"/>
      <c r="FJ442" s="37"/>
      <c r="FK442" s="37"/>
      <c r="FL442" s="37"/>
      <c r="FM442" s="37"/>
      <c r="FN442" s="37"/>
      <c r="FO442" s="37"/>
      <c r="FP442" s="37"/>
      <c r="FQ442" s="37"/>
      <c r="FR442" s="37"/>
      <c r="FS442" s="37"/>
    </row>
    <row r="443" spans="1:175" s="7" customFormat="1" ht="47.25" hidden="1">
      <c r="A443" s="24" t="s">
        <v>164</v>
      </c>
      <c r="B443" s="12" t="s">
        <v>240</v>
      </c>
      <c r="C443" s="12" t="s">
        <v>236</v>
      </c>
      <c r="D443" s="13" t="s">
        <v>593</v>
      </c>
      <c r="E443" s="13" t="s">
        <v>211</v>
      </c>
      <c r="F443" s="103">
        <f>SUM('3'!G808)</f>
        <v>0</v>
      </c>
      <c r="G443" s="103">
        <f>SUM('3'!H808)</f>
        <v>0</v>
      </c>
      <c r="H443" s="103"/>
      <c r="I443" s="216" t="e">
        <f t="shared" si="8"/>
        <v>#DIV/0!</v>
      </c>
      <c r="J443" s="210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  <c r="AR443" s="37"/>
      <c r="AS443" s="37"/>
      <c r="AT443" s="37"/>
      <c r="AU443" s="37"/>
      <c r="AV443" s="37"/>
      <c r="AW443" s="37"/>
      <c r="AX443" s="37"/>
      <c r="AY443" s="37"/>
      <c r="AZ443" s="37"/>
      <c r="BA443" s="37"/>
      <c r="BB443" s="37"/>
      <c r="BC443" s="37"/>
      <c r="BD443" s="37"/>
      <c r="BE443" s="37"/>
      <c r="BF443" s="37"/>
      <c r="BG443" s="37"/>
      <c r="BH443" s="37"/>
      <c r="BI443" s="37"/>
      <c r="BJ443" s="37"/>
      <c r="BK443" s="37"/>
      <c r="BL443" s="37"/>
      <c r="BM443" s="37"/>
      <c r="BN443" s="37"/>
      <c r="BO443" s="37"/>
      <c r="BP443" s="37"/>
      <c r="BQ443" s="37"/>
      <c r="BR443" s="37"/>
      <c r="BS443" s="37"/>
      <c r="BT443" s="37"/>
      <c r="BU443" s="37"/>
      <c r="BV443" s="37"/>
      <c r="BW443" s="37"/>
      <c r="BX443" s="37"/>
      <c r="BY443" s="37"/>
      <c r="BZ443" s="37"/>
      <c r="CA443" s="37"/>
      <c r="CB443" s="37"/>
      <c r="CC443" s="37"/>
      <c r="CD443" s="37"/>
      <c r="CE443" s="37"/>
      <c r="CF443" s="37"/>
      <c r="CG443" s="37"/>
      <c r="CH443" s="37"/>
      <c r="CI443" s="37"/>
      <c r="CJ443" s="37"/>
      <c r="CK443" s="37"/>
      <c r="CL443" s="37"/>
      <c r="CM443" s="37"/>
      <c r="CN443" s="37"/>
      <c r="CO443" s="37"/>
      <c r="CP443" s="37"/>
      <c r="CQ443" s="37"/>
      <c r="CR443" s="37"/>
      <c r="CS443" s="37"/>
      <c r="CT443" s="37"/>
      <c r="CU443" s="37"/>
      <c r="CV443" s="37"/>
      <c r="CW443" s="37"/>
      <c r="CX443" s="37"/>
      <c r="CY443" s="37"/>
      <c r="CZ443" s="37"/>
      <c r="DA443" s="37"/>
      <c r="DB443" s="37"/>
      <c r="DC443" s="37"/>
      <c r="DD443" s="37"/>
      <c r="DE443" s="37"/>
      <c r="DF443" s="37"/>
      <c r="DG443" s="37"/>
      <c r="DH443" s="37"/>
      <c r="DI443" s="37"/>
      <c r="DJ443" s="37"/>
      <c r="DK443" s="37"/>
      <c r="DL443" s="37"/>
      <c r="DM443" s="37"/>
      <c r="DN443" s="37"/>
      <c r="DO443" s="37"/>
      <c r="DP443" s="37"/>
      <c r="DQ443" s="37"/>
      <c r="DR443" s="37"/>
      <c r="DS443" s="37"/>
      <c r="DT443" s="37"/>
      <c r="DU443" s="37"/>
      <c r="DV443" s="37"/>
      <c r="DW443" s="37"/>
      <c r="DX443" s="37"/>
      <c r="DY443" s="37"/>
      <c r="DZ443" s="37"/>
      <c r="EA443" s="37"/>
      <c r="EB443" s="37"/>
      <c r="EC443" s="37"/>
      <c r="ED443" s="37"/>
      <c r="EE443" s="37"/>
      <c r="EF443" s="37"/>
      <c r="EG443" s="37"/>
      <c r="EH443" s="37"/>
      <c r="EI443" s="37"/>
      <c r="EJ443" s="37"/>
      <c r="EK443" s="37"/>
      <c r="EL443" s="37"/>
      <c r="EM443" s="37"/>
      <c r="EN443" s="37"/>
      <c r="EO443" s="37"/>
      <c r="EP443" s="37"/>
      <c r="EQ443" s="37"/>
      <c r="ER443" s="37"/>
      <c r="ES443" s="37"/>
      <c r="ET443" s="37"/>
      <c r="EU443" s="37"/>
      <c r="EV443" s="37"/>
      <c r="EW443" s="37"/>
      <c r="EX443" s="37"/>
      <c r="EY443" s="37"/>
      <c r="EZ443" s="37"/>
      <c r="FA443" s="37"/>
      <c r="FB443" s="37"/>
      <c r="FC443" s="37"/>
      <c r="FD443" s="37"/>
      <c r="FE443" s="37"/>
      <c r="FF443" s="37"/>
      <c r="FG443" s="37"/>
      <c r="FH443" s="37"/>
      <c r="FI443" s="37"/>
      <c r="FJ443" s="37"/>
      <c r="FK443" s="37"/>
      <c r="FL443" s="37"/>
      <c r="FM443" s="37"/>
      <c r="FN443" s="37"/>
      <c r="FO443" s="37"/>
      <c r="FP443" s="37"/>
      <c r="FQ443" s="37"/>
      <c r="FR443" s="37"/>
      <c r="FS443" s="37"/>
    </row>
    <row r="444" spans="1:175" s="7" customFormat="1">
      <c r="A444" s="51" t="s">
        <v>379</v>
      </c>
      <c r="B444" s="14" t="s">
        <v>240</v>
      </c>
      <c r="C444" s="14" t="s">
        <v>237</v>
      </c>
      <c r="D444" s="12"/>
      <c r="E444" s="12"/>
      <c r="F444" s="103">
        <v>50520.800000000003</v>
      </c>
      <c r="G444" s="103">
        <v>50520.800000000003</v>
      </c>
      <c r="H444" s="103">
        <v>18563.099999999999</v>
      </c>
      <c r="I444" s="216">
        <f t="shared" si="8"/>
        <v>36.743479913223851</v>
      </c>
      <c r="J444" s="210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  <c r="AR444" s="37"/>
      <c r="AS444" s="37"/>
      <c r="AT444" s="37"/>
      <c r="AU444" s="37"/>
      <c r="AV444" s="37"/>
      <c r="AW444" s="37"/>
      <c r="AX444" s="37"/>
      <c r="AY444" s="37"/>
      <c r="AZ444" s="37"/>
      <c r="BA444" s="37"/>
      <c r="BB444" s="37"/>
      <c r="BC444" s="37"/>
      <c r="BD444" s="37"/>
      <c r="BE444" s="37"/>
      <c r="BF444" s="37"/>
      <c r="BG444" s="37"/>
      <c r="BH444" s="37"/>
      <c r="BI444" s="37"/>
      <c r="BJ444" s="37"/>
      <c r="BK444" s="37"/>
      <c r="BL444" s="37"/>
      <c r="BM444" s="37"/>
      <c r="BN444" s="37"/>
      <c r="BO444" s="37"/>
      <c r="BP444" s="37"/>
      <c r="BQ444" s="37"/>
      <c r="BR444" s="37"/>
      <c r="BS444" s="37"/>
      <c r="BT444" s="37"/>
      <c r="BU444" s="37"/>
      <c r="BV444" s="37"/>
      <c r="BW444" s="37"/>
      <c r="BX444" s="37"/>
      <c r="BY444" s="37"/>
      <c r="BZ444" s="37"/>
      <c r="CA444" s="37"/>
      <c r="CB444" s="37"/>
      <c r="CC444" s="37"/>
      <c r="CD444" s="37"/>
      <c r="CE444" s="37"/>
      <c r="CF444" s="37"/>
      <c r="CG444" s="37"/>
      <c r="CH444" s="37"/>
      <c r="CI444" s="37"/>
      <c r="CJ444" s="37"/>
      <c r="CK444" s="37"/>
      <c r="CL444" s="37"/>
      <c r="CM444" s="37"/>
      <c r="CN444" s="37"/>
      <c r="CO444" s="37"/>
      <c r="CP444" s="37"/>
      <c r="CQ444" s="37"/>
      <c r="CR444" s="37"/>
      <c r="CS444" s="37"/>
      <c r="CT444" s="37"/>
      <c r="CU444" s="37"/>
      <c r="CV444" s="37"/>
      <c r="CW444" s="37"/>
      <c r="CX444" s="37"/>
      <c r="CY444" s="37"/>
      <c r="CZ444" s="37"/>
      <c r="DA444" s="37"/>
      <c r="DB444" s="37"/>
      <c r="DC444" s="37"/>
      <c r="DD444" s="37"/>
      <c r="DE444" s="37"/>
      <c r="DF444" s="37"/>
      <c r="DG444" s="37"/>
      <c r="DH444" s="37"/>
      <c r="DI444" s="37"/>
      <c r="DJ444" s="37"/>
      <c r="DK444" s="37"/>
      <c r="DL444" s="37"/>
      <c r="DM444" s="37"/>
      <c r="DN444" s="37"/>
      <c r="DO444" s="37"/>
      <c r="DP444" s="37"/>
      <c r="DQ444" s="37"/>
      <c r="DR444" s="37"/>
      <c r="DS444" s="37"/>
      <c r="DT444" s="37"/>
      <c r="DU444" s="37"/>
      <c r="DV444" s="37"/>
      <c r="DW444" s="37"/>
      <c r="DX444" s="37"/>
      <c r="DY444" s="37"/>
      <c r="DZ444" s="37"/>
      <c r="EA444" s="37"/>
      <c r="EB444" s="37"/>
      <c r="EC444" s="37"/>
      <c r="ED444" s="37"/>
      <c r="EE444" s="37"/>
      <c r="EF444" s="37"/>
      <c r="EG444" s="37"/>
      <c r="EH444" s="37"/>
      <c r="EI444" s="37"/>
      <c r="EJ444" s="37"/>
      <c r="EK444" s="37"/>
      <c r="EL444" s="37"/>
      <c r="EM444" s="37"/>
      <c r="EN444" s="37"/>
      <c r="EO444" s="37"/>
      <c r="EP444" s="37"/>
      <c r="EQ444" s="37"/>
      <c r="ER444" s="37"/>
      <c r="ES444" s="37"/>
      <c r="ET444" s="37"/>
      <c r="EU444" s="37"/>
      <c r="EV444" s="37"/>
      <c r="EW444" s="37"/>
      <c r="EX444" s="37"/>
      <c r="EY444" s="37"/>
      <c r="EZ444" s="37"/>
      <c r="FA444" s="37"/>
      <c r="FB444" s="37"/>
      <c r="FC444" s="37"/>
      <c r="FD444" s="37"/>
      <c r="FE444" s="37"/>
      <c r="FF444" s="37"/>
      <c r="FG444" s="37"/>
      <c r="FH444" s="37"/>
      <c r="FI444" s="37"/>
      <c r="FJ444" s="37"/>
      <c r="FK444" s="37"/>
      <c r="FL444" s="37"/>
      <c r="FM444" s="37"/>
      <c r="FN444" s="37"/>
      <c r="FO444" s="37"/>
      <c r="FP444" s="37"/>
      <c r="FQ444" s="37"/>
      <c r="FR444" s="37"/>
      <c r="FS444" s="37"/>
    </row>
    <row r="445" spans="1:175" s="7" customFormat="1" ht="236.25" hidden="1">
      <c r="A445" s="24" t="s">
        <v>708</v>
      </c>
      <c r="B445" s="12" t="s">
        <v>240</v>
      </c>
      <c r="C445" s="12" t="s">
        <v>237</v>
      </c>
      <c r="D445" s="12" t="s">
        <v>194</v>
      </c>
      <c r="E445" s="12"/>
      <c r="F445" s="103">
        <f>SUM(F446)</f>
        <v>1213</v>
      </c>
      <c r="G445" s="103">
        <f>SUM(G446)</f>
        <v>654.20000000000005</v>
      </c>
      <c r="H445" s="103"/>
      <c r="I445" s="216">
        <f t="shared" si="8"/>
        <v>0</v>
      </c>
      <c r="J445" s="210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  <c r="AR445" s="37"/>
      <c r="AS445" s="37"/>
      <c r="AT445" s="37"/>
      <c r="AU445" s="37"/>
      <c r="AV445" s="37"/>
      <c r="AW445" s="37"/>
      <c r="AX445" s="37"/>
      <c r="AY445" s="37"/>
      <c r="AZ445" s="37"/>
      <c r="BA445" s="37"/>
      <c r="BB445" s="37"/>
      <c r="BC445" s="37"/>
      <c r="BD445" s="37"/>
      <c r="BE445" s="37"/>
      <c r="BF445" s="37"/>
      <c r="BG445" s="37"/>
      <c r="BH445" s="37"/>
      <c r="BI445" s="37"/>
      <c r="BJ445" s="37"/>
      <c r="BK445" s="37"/>
      <c r="BL445" s="37"/>
      <c r="BM445" s="37"/>
      <c r="BN445" s="37"/>
      <c r="BO445" s="37"/>
      <c r="BP445" s="37"/>
      <c r="BQ445" s="37"/>
      <c r="BR445" s="37"/>
      <c r="BS445" s="37"/>
      <c r="BT445" s="37"/>
      <c r="BU445" s="37"/>
      <c r="BV445" s="37"/>
      <c r="BW445" s="37"/>
      <c r="BX445" s="37"/>
      <c r="BY445" s="37"/>
      <c r="BZ445" s="37"/>
      <c r="CA445" s="37"/>
      <c r="CB445" s="37"/>
      <c r="CC445" s="37"/>
      <c r="CD445" s="37"/>
      <c r="CE445" s="37"/>
      <c r="CF445" s="37"/>
      <c r="CG445" s="37"/>
      <c r="CH445" s="37"/>
      <c r="CI445" s="37"/>
      <c r="CJ445" s="37"/>
      <c r="CK445" s="37"/>
      <c r="CL445" s="37"/>
      <c r="CM445" s="37"/>
      <c r="CN445" s="37"/>
      <c r="CO445" s="37"/>
      <c r="CP445" s="37"/>
      <c r="CQ445" s="37"/>
      <c r="CR445" s="37"/>
      <c r="CS445" s="37"/>
      <c r="CT445" s="37"/>
      <c r="CU445" s="37"/>
      <c r="CV445" s="37"/>
      <c r="CW445" s="37"/>
      <c r="CX445" s="37"/>
      <c r="CY445" s="37"/>
      <c r="CZ445" s="37"/>
      <c r="DA445" s="37"/>
      <c r="DB445" s="37"/>
      <c r="DC445" s="37"/>
      <c r="DD445" s="37"/>
      <c r="DE445" s="37"/>
      <c r="DF445" s="37"/>
      <c r="DG445" s="37"/>
      <c r="DH445" s="37"/>
      <c r="DI445" s="37"/>
      <c r="DJ445" s="37"/>
      <c r="DK445" s="37"/>
      <c r="DL445" s="37"/>
      <c r="DM445" s="37"/>
      <c r="DN445" s="37"/>
      <c r="DO445" s="37"/>
      <c r="DP445" s="37"/>
      <c r="DQ445" s="37"/>
      <c r="DR445" s="37"/>
      <c r="DS445" s="37"/>
      <c r="DT445" s="37"/>
      <c r="DU445" s="37"/>
      <c r="DV445" s="37"/>
      <c r="DW445" s="37"/>
      <c r="DX445" s="37"/>
      <c r="DY445" s="37"/>
      <c r="DZ445" s="37"/>
      <c r="EA445" s="37"/>
      <c r="EB445" s="37"/>
      <c r="EC445" s="37"/>
      <c r="ED445" s="37"/>
      <c r="EE445" s="37"/>
      <c r="EF445" s="37"/>
      <c r="EG445" s="37"/>
      <c r="EH445" s="37"/>
      <c r="EI445" s="37"/>
      <c r="EJ445" s="37"/>
      <c r="EK445" s="37"/>
      <c r="EL445" s="37"/>
      <c r="EM445" s="37"/>
      <c r="EN445" s="37"/>
      <c r="EO445" s="37"/>
      <c r="EP445" s="37"/>
      <c r="EQ445" s="37"/>
      <c r="ER445" s="37"/>
      <c r="ES445" s="37"/>
      <c r="ET445" s="37"/>
      <c r="EU445" s="37"/>
      <c r="EV445" s="37"/>
      <c r="EW445" s="37"/>
      <c r="EX445" s="37"/>
      <c r="EY445" s="37"/>
      <c r="EZ445" s="37"/>
      <c r="FA445" s="37"/>
      <c r="FB445" s="37"/>
      <c r="FC445" s="37"/>
      <c r="FD445" s="37"/>
      <c r="FE445" s="37"/>
      <c r="FF445" s="37"/>
      <c r="FG445" s="37"/>
      <c r="FH445" s="37"/>
      <c r="FI445" s="37"/>
      <c r="FJ445" s="37"/>
      <c r="FK445" s="37"/>
      <c r="FL445" s="37"/>
      <c r="FM445" s="37"/>
      <c r="FN445" s="37"/>
      <c r="FO445" s="37"/>
      <c r="FP445" s="37"/>
      <c r="FQ445" s="37"/>
      <c r="FR445" s="37"/>
      <c r="FS445" s="37"/>
    </row>
    <row r="446" spans="1:175" s="7" customFormat="1" ht="47.25" hidden="1">
      <c r="A446" s="24" t="s">
        <v>164</v>
      </c>
      <c r="B446" s="12" t="s">
        <v>240</v>
      </c>
      <c r="C446" s="12" t="s">
        <v>237</v>
      </c>
      <c r="D446" s="12" t="s">
        <v>194</v>
      </c>
      <c r="E446" s="12" t="s">
        <v>211</v>
      </c>
      <c r="F446" s="103">
        <f>SUM('3'!G811)</f>
        <v>1213</v>
      </c>
      <c r="G446" s="103">
        <f>SUM('3'!H811)</f>
        <v>654.20000000000005</v>
      </c>
      <c r="H446" s="103"/>
      <c r="I446" s="216">
        <f t="shared" si="8"/>
        <v>0</v>
      </c>
      <c r="J446" s="210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  <c r="AR446" s="37"/>
      <c r="AS446" s="37"/>
      <c r="AT446" s="37"/>
      <c r="AU446" s="37"/>
      <c r="AV446" s="37"/>
      <c r="AW446" s="37"/>
      <c r="AX446" s="37"/>
      <c r="AY446" s="37"/>
      <c r="AZ446" s="37"/>
      <c r="BA446" s="37"/>
      <c r="BB446" s="37"/>
      <c r="BC446" s="37"/>
      <c r="BD446" s="37"/>
      <c r="BE446" s="37"/>
      <c r="BF446" s="37"/>
      <c r="BG446" s="37"/>
      <c r="BH446" s="37"/>
      <c r="BI446" s="37"/>
      <c r="BJ446" s="37"/>
      <c r="BK446" s="37"/>
      <c r="BL446" s="37"/>
      <c r="BM446" s="37"/>
      <c r="BN446" s="37"/>
      <c r="BO446" s="37"/>
      <c r="BP446" s="37"/>
      <c r="BQ446" s="37"/>
      <c r="BR446" s="37"/>
      <c r="BS446" s="37"/>
      <c r="BT446" s="37"/>
      <c r="BU446" s="37"/>
      <c r="BV446" s="37"/>
      <c r="BW446" s="37"/>
      <c r="BX446" s="37"/>
      <c r="BY446" s="37"/>
      <c r="BZ446" s="37"/>
      <c r="CA446" s="37"/>
      <c r="CB446" s="37"/>
      <c r="CC446" s="37"/>
      <c r="CD446" s="37"/>
      <c r="CE446" s="37"/>
      <c r="CF446" s="37"/>
      <c r="CG446" s="37"/>
      <c r="CH446" s="37"/>
      <c r="CI446" s="37"/>
      <c r="CJ446" s="37"/>
      <c r="CK446" s="37"/>
      <c r="CL446" s="37"/>
      <c r="CM446" s="37"/>
      <c r="CN446" s="37"/>
      <c r="CO446" s="37"/>
      <c r="CP446" s="37"/>
      <c r="CQ446" s="37"/>
      <c r="CR446" s="37"/>
      <c r="CS446" s="37"/>
      <c r="CT446" s="37"/>
      <c r="CU446" s="37"/>
      <c r="CV446" s="37"/>
      <c r="CW446" s="37"/>
      <c r="CX446" s="37"/>
      <c r="CY446" s="37"/>
      <c r="CZ446" s="37"/>
      <c r="DA446" s="37"/>
      <c r="DB446" s="37"/>
      <c r="DC446" s="37"/>
      <c r="DD446" s="37"/>
      <c r="DE446" s="37"/>
      <c r="DF446" s="37"/>
      <c r="DG446" s="37"/>
      <c r="DH446" s="37"/>
      <c r="DI446" s="37"/>
      <c r="DJ446" s="37"/>
      <c r="DK446" s="37"/>
      <c r="DL446" s="37"/>
      <c r="DM446" s="37"/>
      <c r="DN446" s="37"/>
      <c r="DO446" s="37"/>
      <c r="DP446" s="37"/>
      <c r="DQ446" s="37"/>
      <c r="DR446" s="37"/>
      <c r="DS446" s="37"/>
      <c r="DT446" s="37"/>
      <c r="DU446" s="37"/>
      <c r="DV446" s="37"/>
      <c r="DW446" s="37"/>
      <c r="DX446" s="37"/>
      <c r="DY446" s="37"/>
      <c r="DZ446" s="37"/>
      <c r="EA446" s="37"/>
      <c r="EB446" s="37"/>
      <c r="EC446" s="37"/>
      <c r="ED446" s="37"/>
      <c r="EE446" s="37"/>
      <c r="EF446" s="37"/>
      <c r="EG446" s="37"/>
      <c r="EH446" s="37"/>
      <c r="EI446" s="37"/>
      <c r="EJ446" s="37"/>
      <c r="EK446" s="37"/>
      <c r="EL446" s="37"/>
      <c r="EM446" s="37"/>
      <c r="EN446" s="37"/>
      <c r="EO446" s="37"/>
      <c r="EP446" s="37"/>
      <c r="EQ446" s="37"/>
      <c r="ER446" s="37"/>
      <c r="ES446" s="37"/>
      <c r="ET446" s="37"/>
      <c r="EU446" s="37"/>
      <c r="EV446" s="37"/>
      <c r="EW446" s="37"/>
      <c r="EX446" s="37"/>
      <c r="EY446" s="37"/>
      <c r="EZ446" s="37"/>
      <c r="FA446" s="37"/>
      <c r="FB446" s="37"/>
      <c r="FC446" s="37"/>
      <c r="FD446" s="37"/>
      <c r="FE446" s="37"/>
      <c r="FF446" s="37"/>
      <c r="FG446" s="37"/>
      <c r="FH446" s="37"/>
      <c r="FI446" s="37"/>
      <c r="FJ446" s="37"/>
      <c r="FK446" s="37"/>
      <c r="FL446" s="37"/>
      <c r="FM446" s="37"/>
      <c r="FN446" s="37"/>
      <c r="FO446" s="37"/>
      <c r="FP446" s="37"/>
      <c r="FQ446" s="37"/>
      <c r="FR446" s="37"/>
      <c r="FS446" s="37"/>
    </row>
    <row r="447" spans="1:175" s="7" customFormat="1" ht="173.25" hidden="1">
      <c r="A447" s="24" t="s">
        <v>866</v>
      </c>
      <c r="B447" s="12" t="s">
        <v>240</v>
      </c>
      <c r="C447" s="12" t="s">
        <v>237</v>
      </c>
      <c r="D447" s="13" t="s">
        <v>867</v>
      </c>
      <c r="E447" s="13"/>
      <c r="F447" s="103">
        <f>SUM(F448)</f>
        <v>36270.79</v>
      </c>
      <c r="G447" s="103">
        <f>SUM(G448)</f>
        <v>26953.142960000001</v>
      </c>
      <c r="H447" s="103"/>
      <c r="I447" s="216">
        <f t="shared" si="8"/>
        <v>0</v>
      </c>
      <c r="J447" s="210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  <c r="AR447" s="37"/>
      <c r="AS447" s="37"/>
      <c r="AT447" s="37"/>
      <c r="AU447" s="37"/>
      <c r="AV447" s="37"/>
      <c r="AW447" s="37"/>
      <c r="AX447" s="37"/>
      <c r="AY447" s="37"/>
      <c r="AZ447" s="37"/>
      <c r="BA447" s="37"/>
      <c r="BB447" s="37"/>
      <c r="BC447" s="37"/>
      <c r="BD447" s="37"/>
      <c r="BE447" s="37"/>
      <c r="BF447" s="37"/>
      <c r="BG447" s="37"/>
      <c r="BH447" s="37"/>
      <c r="BI447" s="37"/>
      <c r="BJ447" s="37"/>
      <c r="BK447" s="37"/>
      <c r="BL447" s="37"/>
      <c r="BM447" s="37"/>
      <c r="BN447" s="37"/>
      <c r="BO447" s="37"/>
      <c r="BP447" s="37"/>
      <c r="BQ447" s="37"/>
      <c r="BR447" s="37"/>
      <c r="BS447" s="37"/>
      <c r="BT447" s="37"/>
      <c r="BU447" s="37"/>
      <c r="BV447" s="37"/>
      <c r="BW447" s="37"/>
      <c r="BX447" s="37"/>
      <c r="BY447" s="37"/>
      <c r="BZ447" s="37"/>
      <c r="CA447" s="37"/>
      <c r="CB447" s="37"/>
      <c r="CC447" s="37"/>
      <c r="CD447" s="37"/>
      <c r="CE447" s="37"/>
      <c r="CF447" s="37"/>
      <c r="CG447" s="37"/>
      <c r="CH447" s="37"/>
      <c r="CI447" s="37"/>
      <c r="CJ447" s="37"/>
      <c r="CK447" s="37"/>
      <c r="CL447" s="37"/>
      <c r="CM447" s="37"/>
      <c r="CN447" s="37"/>
      <c r="CO447" s="37"/>
      <c r="CP447" s="37"/>
      <c r="CQ447" s="37"/>
      <c r="CR447" s="37"/>
      <c r="CS447" s="37"/>
      <c r="CT447" s="37"/>
      <c r="CU447" s="37"/>
      <c r="CV447" s="37"/>
      <c r="CW447" s="37"/>
      <c r="CX447" s="37"/>
      <c r="CY447" s="37"/>
      <c r="CZ447" s="37"/>
      <c r="DA447" s="37"/>
      <c r="DB447" s="37"/>
      <c r="DC447" s="37"/>
      <c r="DD447" s="37"/>
      <c r="DE447" s="37"/>
      <c r="DF447" s="37"/>
      <c r="DG447" s="37"/>
      <c r="DH447" s="37"/>
      <c r="DI447" s="37"/>
      <c r="DJ447" s="37"/>
      <c r="DK447" s="37"/>
      <c r="DL447" s="37"/>
      <c r="DM447" s="37"/>
      <c r="DN447" s="37"/>
      <c r="DO447" s="37"/>
      <c r="DP447" s="37"/>
      <c r="DQ447" s="37"/>
      <c r="DR447" s="37"/>
      <c r="DS447" s="37"/>
      <c r="DT447" s="37"/>
      <c r="DU447" s="37"/>
      <c r="DV447" s="37"/>
      <c r="DW447" s="37"/>
      <c r="DX447" s="37"/>
      <c r="DY447" s="37"/>
      <c r="DZ447" s="37"/>
      <c r="EA447" s="37"/>
      <c r="EB447" s="37"/>
      <c r="EC447" s="37"/>
      <c r="ED447" s="37"/>
      <c r="EE447" s="37"/>
      <c r="EF447" s="37"/>
      <c r="EG447" s="37"/>
      <c r="EH447" s="37"/>
      <c r="EI447" s="37"/>
      <c r="EJ447" s="37"/>
      <c r="EK447" s="37"/>
      <c r="EL447" s="37"/>
      <c r="EM447" s="37"/>
      <c r="EN447" s="37"/>
      <c r="EO447" s="37"/>
      <c r="EP447" s="37"/>
      <c r="EQ447" s="37"/>
      <c r="ER447" s="37"/>
      <c r="ES447" s="37"/>
      <c r="ET447" s="37"/>
      <c r="EU447" s="37"/>
      <c r="EV447" s="37"/>
      <c r="EW447" s="37"/>
      <c r="EX447" s="37"/>
      <c r="EY447" s="37"/>
      <c r="EZ447" s="37"/>
      <c r="FA447" s="37"/>
      <c r="FB447" s="37"/>
      <c r="FC447" s="37"/>
      <c r="FD447" s="37"/>
      <c r="FE447" s="37"/>
      <c r="FF447" s="37"/>
      <c r="FG447" s="37"/>
      <c r="FH447" s="37"/>
      <c r="FI447" s="37"/>
      <c r="FJ447" s="37"/>
      <c r="FK447" s="37"/>
      <c r="FL447" s="37"/>
      <c r="FM447" s="37"/>
      <c r="FN447" s="37"/>
      <c r="FO447" s="37"/>
      <c r="FP447" s="37"/>
      <c r="FQ447" s="37"/>
      <c r="FR447" s="37"/>
      <c r="FS447" s="37"/>
    </row>
    <row r="448" spans="1:175" s="7" customFormat="1" ht="47.25" hidden="1">
      <c r="A448" s="23" t="s">
        <v>875</v>
      </c>
      <c r="B448" s="12" t="s">
        <v>240</v>
      </c>
      <c r="C448" s="12" t="s">
        <v>237</v>
      </c>
      <c r="D448" s="13" t="s">
        <v>867</v>
      </c>
      <c r="E448" s="13" t="s">
        <v>495</v>
      </c>
      <c r="F448" s="103">
        <f>SUM('3'!G303)</f>
        <v>36270.79</v>
      </c>
      <c r="G448" s="103">
        <f>SUM('3'!H303)</f>
        <v>26953.142960000001</v>
      </c>
      <c r="H448" s="103"/>
      <c r="I448" s="216">
        <f t="shared" si="8"/>
        <v>0</v>
      </c>
      <c r="J448" s="210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  <c r="AR448" s="37"/>
      <c r="AS448" s="37"/>
      <c r="AT448" s="37"/>
      <c r="AU448" s="37"/>
      <c r="AV448" s="37"/>
      <c r="AW448" s="37"/>
      <c r="AX448" s="37"/>
      <c r="AY448" s="37"/>
      <c r="AZ448" s="37"/>
      <c r="BA448" s="37"/>
      <c r="BB448" s="37"/>
      <c r="BC448" s="37"/>
      <c r="BD448" s="37"/>
      <c r="BE448" s="37"/>
      <c r="BF448" s="37"/>
      <c r="BG448" s="37"/>
      <c r="BH448" s="37"/>
      <c r="BI448" s="37"/>
      <c r="BJ448" s="37"/>
      <c r="BK448" s="37"/>
      <c r="BL448" s="37"/>
      <c r="BM448" s="37"/>
      <c r="BN448" s="37"/>
      <c r="BO448" s="37"/>
      <c r="BP448" s="37"/>
      <c r="BQ448" s="37"/>
      <c r="BR448" s="37"/>
      <c r="BS448" s="37"/>
      <c r="BT448" s="37"/>
      <c r="BU448" s="37"/>
      <c r="BV448" s="37"/>
      <c r="BW448" s="37"/>
      <c r="BX448" s="37"/>
      <c r="BY448" s="37"/>
      <c r="BZ448" s="37"/>
      <c r="CA448" s="37"/>
      <c r="CB448" s="37"/>
      <c r="CC448" s="37"/>
      <c r="CD448" s="37"/>
      <c r="CE448" s="37"/>
      <c r="CF448" s="37"/>
      <c r="CG448" s="37"/>
      <c r="CH448" s="37"/>
      <c r="CI448" s="37"/>
      <c r="CJ448" s="37"/>
      <c r="CK448" s="37"/>
      <c r="CL448" s="37"/>
      <c r="CM448" s="37"/>
      <c r="CN448" s="37"/>
      <c r="CO448" s="37"/>
      <c r="CP448" s="37"/>
      <c r="CQ448" s="37"/>
      <c r="CR448" s="37"/>
      <c r="CS448" s="37"/>
      <c r="CT448" s="37"/>
      <c r="CU448" s="37"/>
      <c r="CV448" s="37"/>
      <c r="CW448" s="37"/>
      <c r="CX448" s="37"/>
      <c r="CY448" s="37"/>
      <c r="CZ448" s="37"/>
      <c r="DA448" s="37"/>
      <c r="DB448" s="37"/>
      <c r="DC448" s="37"/>
      <c r="DD448" s="37"/>
      <c r="DE448" s="37"/>
      <c r="DF448" s="37"/>
      <c r="DG448" s="37"/>
      <c r="DH448" s="37"/>
      <c r="DI448" s="37"/>
      <c r="DJ448" s="37"/>
      <c r="DK448" s="37"/>
      <c r="DL448" s="37"/>
      <c r="DM448" s="37"/>
      <c r="DN448" s="37"/>
      <c r="DO448" s="37"/>
      <c r="DP448" s="37"/>
      <c r="DQ448" s="37"/>
      <c r="DR448" s="37"/>
      <c r="DS448" s="37"/>
      <c r="DT448" s="37"/>
      <c r="DU448" s="37"/>
      <c r="DV448" s="37"/>
      <c r="DW448" s="37"/>
      <c r="DX448" s="37"/>
      <c r="DY448" s="37"/>
      <c r="DZ448" s="37"/>
      <c r="EA448" s="37"/>
      <c r="EB448" s="37"/>
      <c r="EC448" s="37"/>
      <c r="ED448" s="37"/>
      <c r="EE448" s="37"/>
      <c r="EF448" s="37"/>
      <c r="EG448" s="37"/>
      <c r="EH448" s="37"/>
      <c r="EI448" s="37"/>
      <c r="EJ448" s="37"/>
      <c r="EK448" s="37"/>
      <c r="EL448" s="37"/>
      <c r="EM448" s="37"/>
      <c r="EN448" s="37"/>
      <c r="EO448" s="37"/>
      <c r="EP448" s="37"/>
      <c r="EQ448" s="37"/>
      <c r="ER448" s="37"/>
      <c r="ES448" s="37"/>
      <c r="ET448" s="37"/>
      <c r="EU448" s="37"/>
      <c r="EV448" s="37"/>
      <c r="EW448" s="37"/>
      <c r="EX448" s="37"/>
      <c r="EY448" s="37"/>
      <c r="EZ448" s="37"/>
      <c r="FA448" s="37"/>
      <c r="FB448" s="37"/>
      <c r="FC448" s="37"/>
      <c r="FD448" s="37"/>
      <c r="FE448" s="37"/>
      <c r="FF448" s="37"/>
      <c r="FG448" s="37"/>
      <c r="FH448" s="37"/>
      <c r="FI448" s="37"/>
      <c r="FJ448" s="37"/>
      <c r="FK448" s="37"/>
      <c r="FL448" s="37"/>
      <c r="FM448" s="37"/>
      <c r="FN448" s="37"/>
      <c r="FO448" s="37"/>
      <c r="FP448" s="37"/>
      <c r="FQ448" s="37"/>
      <c r="FR448" s="37"/>
      <c r="FS448" s="37"/>
    </row>
    <row r="449" spans="1:175" s="7" customFormat="1" ht="47.25" hidden="1">
      <c r="A449" s="23" t="s">
        <v>889</v>
      </c>
      <c r="B449" s="12" t="s">
        <v>240</v>
      </c>
      <c r="C449" s="12" t="s">
        <v>237</v>
      </c>
      <c r="D449" s="13" t="s">
        <v>891</v>
      </c>
      <c r="E449" s="13"/>
      <c r="F449" s="103">
        <f>SUM(F450)</f>
        <v>350</v>
      </c>
      <c r="G449" s="103">
        <f>SUM(G450)</f>
        <v>260.08807999999999</v>
      </c>
      <c r="H449" s="103"/>
      <c r="I449" s="216">
        <f t="shared" si="8"/>
        <v>0</v>
      </c>
      <c r="J449" s="210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  <c r="AR449" s="37"/>
      <c r="AS449" s="37"/>
      <c r="AT449" s="37"/>
      <c r="AU449" s="37"/>
      <c r="AV449" s="37"/>
      <c r="AW449" s="37"/>
      <c r="AX449" s="37"/>
      <c r="AY449" s="37"/>
      <c r="AZ449" s="37"/>
      <c r="BA449" s="37"/>
      <c r="BB449" s="37"/>
      <c r="BC449" s="37"/>
      <c r="BD449" s="37"/>
      <c r="BE449" s="37"/>
      <c r="BF449" s="37"/>
      <c r="BG449" s="37"/>
      <c r="BH449" s="37"/>
      <c r="BI449" s="37"/>
      <c r="BJ449" s="37"/>
      <c r="BK449" s="37"/>
      <c r="BL449" s="37"/>
      <c r="BM449" s="37"/>
      <c r="BN449" s="37"/>
      <c r="BO449" s="37"/>
      <c r="BP449" s="37"/>
      <c r="BQ449" s="37"/>
      <c r="BR449" s="37"/>
      <c r="BS449" s="37"/>
      <c r="BT449" s="37"/>
      <c r="BU449" s="37"/>
      <c r="BV449" s="37"/>
      <c r="BW449" s="37"/>
      <c r="BX449" s="37"/>
      <c r="BY449" s="37"/>
      <c r="BZ449" s="37"/>
      <c r="CA449" s="37"/>
      <c r="CB449" s="37"/>
      <c r="CC449" s="37"/>
      <c r="CD449" s="37"/>
      <c r="CE449" s="37"/>
      <c r="CF449" s="37"/>
      <c r="CG449" s="37"/>
      <c r="CH449" s="37"/>
      <c r="CI449" s="37"/>
      <c r="CJ449" s="37"/>
      <c r="CK449" s="37"/>
      <c r="CL449" s="37"/>
      <c r="CM449" s="37"/>
      <c r="CN449" s="37"/>
      <c r="CO449" s="37"/>
      <c r="CP449" s="37"/>
      <c r="CQ449" s="37"/>
      <c r="CR449" s="37"/>
      <c r="CS449" s="37"/>
      <c r="CT449" s="37"/>
      <c r="CU449" s="37"/>
      <c r="CV449" s="37"/>
      <c r="CW449" s="37"/>
      <c r="CX449" s="37"/>
      <c r="CY449" s="37"/>
      <c r="CZ449" s="37"/>
      <c r="DA449" s="37"/>
      <c r="DB449" s="37"/>
      <c r="DC449" s="37"/>
      <c r="DD449" s="37"/>
      <c r="DE449" s="37"/>
      <c r="DF449" s="37"/>
      <c r="DG449" s="37"/>
      <c r="DH449" s="37"/>
      <c r="DI449" s="37"/>
      <c r="DJ449" s="37"/>
      <c r="DK449" s="37"/>
      <c r="DL449" s="37"/>
      <c r="DM449" s="37"/>
      <c r="DN449" s="37"/>
      <c r="DO449" s="37"/>
      <c r="DP449" s="37"/>
      <c r="DQ449" s="37"/>
      <c r="DR449" s="37"/>
      <c r="DS449" s="37"/>
      <c r="DT449" s="37"/>
      <c r="DU449" s="37"/>
      <c r="DV449" s="37"/>
      <c r="DW449" s="37"/>
      <c r="DX449" s="37"/>
      <c r="DY449" s="37"/>
      <c r="DZ449" s="37"/>
      <c r="EA449" s="37"/>
      <c r="EB449" s="37"/>
      <c r="EC449" s="37"/>
      <c r="ED449" s="37"/>
      <c r="EE449" s="37"/>
      <c r="EF449" s="37"/>
      <c r="EG449" s="37"/>
      <c r="EH449" s="37"/>
      <c r="EI449" s="37"/>
      <c r="EJ449" s="37"/>
      <c r="EK449" s="37"/>
      <c r="EL449" s="37"/>
      <c r="EM449" s="37"/>
      <c r="EN449" s="37"/>
      <c r="EO449" s="37"/>
      <c r="EP449" s="37"/>
      <c r="EQ449" s="37"/>
      <c r="ER449" s="37"/>
      <c r="ES449" s="37"/>
      <c r="ET449" s="37"/>
      <c r="EU449" s="37"/>
      <c r="EV449" s="37"/>
      <c r="EW449" s="37"/>
      <c r="EX449" s="37"/>
      <c r="EY449" s="37"/>
      <c r="EZ449" s="37"/>
      <c r="FA449" s="37"/>
      <c r="FB449" s="37"/>
      <c r="FC449" s="37"/>
      <c r="FD449" s="37"/>
      <c r="FE449" s="37"/>
      <c r="FF449" s="37"/>
      <c r="FG449" s="37"/>
      <c r="FH449" s="37"/>
      <c r="FI449" s="37"/>
      <c r="FJ449" s="37"/>
      <c r="FK449" s="37"/>
      <c r="FL449" s="37"/>
      <c r="FM449" s="37"/>
      <c r="FN449" s="37"/>
      <c r="FO449" s="37"/>
      <c r="FP449" s="37"/>
      <c r="FQ449" s="37"/>
      <c r="FR449" s="37"/>
      <c r="FS449" s="37"/>
    </row>
    <row r="450" spans="1:175" s="7" customFormat="1" ht="31.5" hidden="1">
      <c r="A450" s="23" t="s">
        <v>147</v>
      </c>
      <c r="B450" s="12" t="s">
        <v>240</v>
      </c>
      <c r="C450" s="12" t="s">
        <v>237</v>
      </c>
      <c r="D450" s="13" t="s">
        <v>891</v>
      </c>
      <c r="E450" s="13" t="s">
        <v>491</v>
      </c>
      <c r="F450" s="103">
        <f>SUM('3'!G305)</f>
        <v>350</v>
      </c>
      <c r="G450" s="103">
        <f>SUM('3'!H305)</f>
        <v>260.08807999999999</v>
      </c>
      <c r="H450" s="103"/>
      <c r="I450" s="216">
        <f t="shared" si="8"/>
        <v>0</v>
      </c>
      <c r="J450" s="210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  <c r="AR450" s="37"/>
      <c r="AS450" s="37"/>
      <c r="AT450" s="37"/>
      <c r="AU450" s="37"/>
      <c r="AV450" s="37"/>
      <c r="AW450" s="37"/>
      <c r="AX450" s="37"/>
      <c r="AY450" s="37"/>
      <c r="AZ450" s="37"/>
      <c r="BA450" s="37"/>
      <c r="BB450" s="37"/>
      <c r="BC450" s="37"/>
      <c r="BD450" s="37"/>
      <c r="BE450" s="37"/>
      <c r="BF450" s="37"/>
      <c r="BG450" s="37"/>
      <c r="BH450" s="37"/>
      <c r="BI450" s="37"/>
      <c r="BJ450" s="37"/>
      <c r="BK450" s="37"/>
      <c r="BL450" s="37"/>
      <c r="BM450" s="37"/>
      <c r="BN450" s="37"/>
      <c r="BO450" s="37"/>
      <c r="BP450" s="37"/>
      <c r="BQ450" s="37"/>
      <c r="BR450" s="37"/>
      <c r="BS450" s="37"/>
      <c r="BT450" s="37"/>
      <c r="BU450" s="37"/>
      <c r="BV450" s="37"/>
      <c r="BW450" s="37"/>
      <c r="BX450" s="37"/>
      <c r="BY450" s="37"/>
      <c r="BZ450" s="37"/>
      <c r="CA450" s="37"/>
      <c r="CB450" s="37"/>
      <c r="CC450" s="37"/>
      <c r="CD450" s="37"/>
      <c r="CE450" s="37"/>
      <c r="CF450" s="37"/>
      <c r="CG450" s="37"/>
      <c r="CH450" s="37"/>
      <c r="CI450" s="37"/>
      <c r="CJ450" s="37"/>
      <c r="CK450" s="37"/>
      <c r="CL450" s="37"/>
      <c r="CM450" s="37"/>
      <c r="CN450" s="37"/>
      <c r="CO450" s="37"/>
      <c r="CP450" s="37"/>
      <c r="CQ450" s="37"/>
      <c r="CR450" s="37"/>
      <c r="CS450" s="37"/>
      <c r="CT450" s="37"/>
      <c r="CU450" s="37"/>
      <c r="CV450" s="37"/>
      <c r="CW450" s="37"/>
      <c r="CX450" s="37"/>
      <c r="CY450" s="37"/>
      <c r="CZ450" s="37"/>
      <c r="DA450" s="37"/>
      <c r="DB450" s="37"/>
      <c r="DC450" s="37"/>
      <c r="DD450" s="37"/>
      <c r="DE450" s="37"/>
      <c r="DF450" s="37"/>
      <c r="DG450" s="37"/>
      <c r="DH450" s="37"/>
      <c r="DI450" s="37"/>
      <c r="DJ450" s="37"/>
      <c r="DK450" s="37"/>
      <c r="DL450" s="37"/>
      <c r="DM450" s="37"/>
      <c r="DN450" s="37"/>
      <c r="DO450" s="37"/>
      <c r="DP450" s="37"/>
      <c r="DQ450" s="37"/>
      <c r="DR450" s="37"/>
      <c r="DS450" s="37"/>
      <c r="DT450" s="37"/>
      <c r="DU450" s="37"/>
      <c r="DV450" s="37"/>
      <c r="DW450" s="37"/>
      <c r="DX450" s="37"/>
      <c r="DY450" s="37"/>
      <c r="DZ450" s="37"/>
      <c r="EA450" s="37"/>
      <c r="EB450" s="37"/>
      <c r="EC450" s="37"/>
      <c r="ED450" s="37"/>
      <c r="EE450" s="37"/>
      <c r="EF450" s="37"/>
      <c r="EG450" s="37"/>
      <c r="EH450" s="37"/>
      <c r="EI450" s="37"/>
      <c r="EJ450" s="37"/>
      <c r="EK450" s="37"/>
      <c r="EL450" s="37"/>
      <c r="EM450" s="37"/>
      <c r="EN450" s="37"/>
      <c r="EO450" s="37"/>
      <c r="EP450" s="37"/>
      <c r="EQ450" s="37"/>
      <c r="ER450" s="37"/>
      <c r="ES450" s="37"/>
      <c r="ET450" s="37"/>
      <c r="EU450" s="37"/>
      <c r="EV450" s="37"/>
      <c r="EW450" s="37"/>
      <c r="EX450" s="37"/>
      <c r="EY450" s="37"/>
      <c r="EZ450" s="37"/>
      <c r="FA450" s="37"/>
      <c r="FB450" s="37"/>
      <c r="FC450" s="37"/>
      <c r="FD450" s="37"/>
      <c r="FE450" s="37"/>
      <c r="FF450" s="37"/>
      <c r="FG450" s="37"/>
      <c r="FH450" s="37"/>
      <c r="FI450" s="37"/>
      <c r="FJ450" s="37"/>
      <c r="FK450" s="37"/>
      <c r="FL450" s="37"/>
      <c r="FM450" s="37"/>
      <c r="FN450" s="37"/>
      <c r="FO450" s="37"/>
      <c r="FP450" s="37"/>
      <c r="FQ450" s="37"/>
      <c r="FR450" s="37"/>
      <c r="FS450" s="37"/>
    </row>
    <row r="451" spans="1:175" s="7" customFormat="1" ht="158.25" hidden="1" customHeight="1">
      <c r="A451" s="47" t="s">
        <v>724</v>
      </c>
      <c r="B451" s="12" t="s">
        <v>240</v>
      </c>
      <c r="C451" s="12" t="s">
        <v>237</v>
      </c>
      <c r="D451" s="17" t="s">
        <v>156</v>
      </c>
      <c r="E451" s="12"/>
      <c r="F451" s="103">
        <f>SUM(F452)</f>
        <v>12387.4</v>
      </c>
      <c r="G451" s="103">
        <f>SUM(G452)</f>
        <v>6314.2301799999996</v>
      </c>
      <c r="H451" s="103"/>
      <c r="I451" s="216">
        <f t="shared" si="8"/>
        <v>0</v>
      </c>
      <c r="J451" s="210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  <c r="AR451" s="37"/>
      <c r="AS451" s="37"/>
      <c r="AT451" s="37"/>
      <c r="AU451" s="37"/>
      <c r="AV451" s="37"/>
      <c r="AW451" s="37"/>
      <c r="AX451" s="37"/>
      <c r="AY451" s="37"/>
      <c r="AZ451" s="37"/>
      <c r="BA451" s="37"/>
      <c r="BB451" s="37"/>
      <c r="BC451" s="37"/>
      <c r="BD451" s="37"/>
      <c r="BE451" s="37"/>
      <c r="BF451" s="37"/>
      <c r="BG451" s="37"/>
      <c r="BH451" s="37"/>
      <c r="BI451" s="37"/>
      <c r="BJ451" s="37"/>
      <c r="BK451" s="37"/>
      <c r="BL451" s="37"/>
      <c r="BM451" s="37"/>
      <c r="BN451" s="37"/>
      <c r="BO451" s="37"/>
      <c r="BP451" s="37"/>
      <c r="BQ451" s="37"/>
      <c r="BR451" s="37"/>
      <c r="BS451" s="37"/>
      <c r="BT451" s="37"/>
      <c r="BU451" s="37"/>
      <c r="BV451" s="37"/>
      <c r="BW451" s="37"/>
      <c r="BX451" s="37"/>
      <c r="BY451" s="37"/>
      <c r="BZ451" s="37"/>
      <c r="CA451" s="37"/>
      <c r="CB451" s="37"/>
      <c r="CC451" s="37"/>
      <c r="CD451" s="37"/>
      <c r="CE451" s="37"/>
      <c r="CF451" s="37"/>
      <c r="CG451" s="37"/>
      <c r="CH451" s="37"/>
      <c r="CI451" s="37"/>
      <c r="CJ451" s="37"/>
      <c r="CK451" s="37"/>
      <c r="CL451" s="37"/>
      <c r="CM451" s="37"/>
      <c r="CN451" s="37"/>
      <c r="CO451" s="37"/>
      <c r="CP451" s="37"/>
      <c r="CQ451" s="37"/>
      <c r="CR451" s="37"/>
      <c r="CS451" s="37"/>
      <c r="CT451" s="37"/>
      <c r="CU451" s="37"/>
      <c r="CV451" s="37"/>
      <c r="CW451" s="37"/>
      <c r="CX451" s="37"/>
      <c r="CY451" s="37"/>
      <c r="CZ451" s="37"/>
      <c r="DA451" s="37"/>
      <c r="DB451" s="37"/>
      <c r="DC451" s="37"/>
      <c r="DD451" s="37"/>
      <c r="DE451" s="37"/>
      <c r="DF451" s="37"/>
      <c r="DG451" s="37"/>
      <c r="DH451" s="37"/>
      <c r="DI451" s="37"/>
      <c r="DJ451" s="37"/>
      <c r="DK451" s="37"/>
      <c r="DL451" s="37"/>
      <c r="DM451" s="37"/>
      <c r="DN451" s="37"/>
      <c r="DO451" s="37"/>
      <c r="DP451" s="37"/>
      <c r="DQ451" s="37"/>
      <c r="DR451" s="37"/>
      <c r="DS451" s="37"/>
      <c r="DT451" s="37"/>
      <c r="DU451" s="37"/>
      <c r="DV451" s="37"/>
      <c r="DW451" s="37"/>
      <c r="DX451" s="37"/>
      <c r="DY451" s="37"/>
      <c r="DZ451" s="37"/>
      <c r="EA451" s="37"/>
      <c r="EB451" s="37"/>
      <c r="EC451" s="37"/>
      <c r="ED451" s="37"/>
      <c r="EE451" s="37"/>
      <c r="EF451" s="37"/>
      <c r="EG451" s="37"/>
      <c r="EH451" s="37"/>
      <c r="EI451" s="37"/>
      <c r="EJ451" s="37"/>
      <c r="EK451" s="37"/>
      <c r="EL451" s="37"/>
      <c r="EM451" s="37"/>
      <c r="EN451" s="37"/>
      <c r="EO451" s="37"/>
      <c r="EP451" s="37"/>
      <c r="EQ451" s="37"/>
      <c r="ER451" s="37"/>
      <c r="ES451" s="37"/>
      <c r="ET451" s="37"/>
      <c r="EU451" s="37"/>
      <c r="EV451" s="37"/>
      <c r="EW451" s="37"/>
      <c r="EX451" s="37"/>
      <c r="EY451" s="37"/>
      <c r="EZ451" s="37"/>
      <c r="FA451" s="37"/>
      <c r="FB451" s="37"/>
      <c r="FC451" s="37"/>
      <c r="FD451" s="37"/>
      <c r="FE451" s="37"/>
      <c r="FF451" s="37"/>
      <c r="FG451" s="37"/>
      <c r="FH451" s="37"/>
      <c r="FI451" s="37"/>
      <c r="FJ451" s="37"/>
      <c r="FK451" s="37"/>
      <c r="FL451" s="37"/>
      <c r="FM451" s="37"/>
      <c r="FN451" s="37"/>
      <c r="FO451" s="37"/>
      <c r="FP451" s="37"/>
      <c r="FQ451" s="37"/>
      <c r="FR451" s="37"/>
      <c r="FS451" s="37"/>
    </row>
    <row r="452" spans="1:175" s="7" customFormat="1" ht="47.25" hidden="1">
      <c r="A452" s="24" t="s">
        <v>164</v>
      </c>
      <c r="B452" s="12" t="s">
        <v>240</v>
      </c>
      <c r="C452" s="12" t="s">
        <v>237</v>
      </c>
      <c r="D452" s="17" t="s">
        <v>156</v>
      </c>
      <c r="E452" s="12" t="s">
        <v>211</v>
      </c>
      <c r="F452" s="103">
        <f>SUM('3'!G855+'3'!G576)</f>
        <v>12387.4</v>
      </c>
      <c r="G452" s="103">
        <f>SUM('3'!H855+'3'!H576)</f>
        <v>6314.2301799999996</v>
      </c>
      <c r="H452" s="103"/>
      <c r="I452" s="216">
        <f t="shared" si="8"/>
        <v>0</v>
      </c>
      <c r="J452" s="210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  <c r="AR452" s="37"/>
      <c r="AS452" s="37"/>
      <c r="AT452" s="37"/>
      <c r="AU452" s="37"/>
      <c r="AV452" s="37"/>
      <c r="AW452" s="37"/>
      <c r="AX452" s="37"/>
      <c r="AY452" s="37"/>
      <c r="AZ452" s="37"/>
      <c r="BA452" s="37"/>
      <c r="BB452" s="37"/>
      <c r="BC452" s="37"/>
      <c r="BD452" s="37"/>
      <c r="BE452" s="37"/>
      <c r="BF452" s="37"/>
      <c r="BG452" s="37"/>
      <c r="BH452" s="37"/>
      <c r="BI452" s="37"/>
      <c r="BJ452" s="37"/>
      <c r="BK452" s="37"/>
      <c r="BL452" s="37"/>
      <c r="BM452" s="37"/>
      <c r="BN452" s="37"/>
      <c r="BO452" s="37"/>
      <c r="BP452" s="37"/>
      <c r="BQ452" s="37"/>
      <c r="BR452" s="37"/>
      <c r="BS452" s="37"/>
      <c r="BT452" s="37"/>
      <c r="BU452" s="37"/>
      <c r="BV452" s="37"/>
      <c r="BW452" s="37"/>
      <c r="BX452" s="37"/>
      <c r="BY452" s="37"/>
      <c r="BZ452" s="37"/>
      <c r="CA452" s="37"/>
      <c r="CB452" s="37"/>
      <c r="CC452" s="37"/>
      <c r="CD452" s="37"/>
      <c r="CE452" s="37"/>
      <c r="CF452" s="37"/>
      <c r="CG452" s="37"/>
      <c r="CH452" s="37"/>
      <c r="CI452" s="37"/>
      <c r="CJ452" s="37"/>
      <c r="CK452" s="37"/>
      <c r="CL452" s="37"/>
      <c r="CM452" s="37"/>
      <c r="CN452" s="37"/>
      <c r="CO452" s="37"/>
      <c r="CP452" s="37"/>
      <c r="CQ452" s="37"/>
      <c r="CR452" s="37"/>
      <c r="CS452" s="37"/>
      <c r="CT452" s="37"/>
      <c r="CU452" s="37"/>
      <c r="CV452" s="37"/>
      <c r="CW452" s="37"/>
      <c r="CX452" s="37"/>
      <c r="CY452" s="37"/>
      <c r="CZ452" s="37"/>
      <c r="DA452" s="37"/>
      <c r="DB452" s="37"/>
      <c r="DC452" s="37"/>
      <c r="DD452" s="37"/>
      <c r="DE452" s="37"/>
      <c r="DF452" s="37"/>
      <c r="DG452" s="37"/>
      <c r="DH452" s="37"/>
      <c r="DI452" s="37"/>
      <c r="DJ452" s="37"/>
      <c r="DK452" s="37"/>
      <c r="DL452" s="37"/>
      <c r="DM452" s="37"/>
      <c r="DN452" s="37"/>
      <c r="DO452" s="37"/>
      <c r="DP452" s="37"/>
      <c r="DQ452" s="37"/>
      <c r="DR452" s="37"/>
      <c r="DS452" s="37"/>
      <c r="DT452" s="37"/>
      <c r="DU452" s="37"/>
      <c r="DV452" s="37"/>
      <c r="DW452" s="37"/>
      <c r="DX452" s="37"/>
      <c r="DY452" s="37"/>
      <c r="DZ452" s="37"/>
      <c r="EA452" s="37"/>
      <c r="EB452" s="37"/>
      <c r="EC452" s="37"/>
      <c r="ED452" s="37"/>
      <c r="EE452" s="37"/>
      <c r="EF452" s="37"/>
      <c r="EG452" s="37"/>
      <c r="EH452" s="37"/>
      <c r="EI452" s="37"/>
      <c r="EJ452" s="37"/>
      <c r="EK452" s="37"/>
      <c r="EL452" s="37"/>
      <c r="EM452" s="37"/>
      <c r="EN452" s="37"/>
      <c r="EO452" s="37"/>
      <c r="EP452" s="37"/>
      <c r="EQ452" s="37"/>
      <c r="ER452" s="37"/>
      <c r="ES452" s="37"/>
      <c r="ET452" s="37"/>
      <c r="EU452" s="37"/>
      <c r="EV452" s="37"/>
      <c r="EW452" s="37"/>
      <c r="EX452" s="37"/>
      <c r="EY452" s="37"/>
      <c r="EZ452" s="37"/>
      <c r="FA452" s="37"/>
      <c r="FB452" s="37"/>
      <c r="FC452" s="37"/>
      <c r="FD452" s="37"/>
      <c r="FE452" s="37"/>
      <c r="FF452" s="37"/>
      <c r="FG452" s="37"/>
      <c r="FH452" s="37"/>
      <c r="FI452" s="37"/>
      <c r="FJ452" s="37"/>
      <c r="FK452" s="37"/>
      <c r="FL452" s="37"/>
      <c r="FM452" s="37"/>
      <c r="FN452" s="37"/>
      <c r="FO452" s="37"/>
      <c r="FP452" s="37"/>
      <c r="FQ452" s="37"/>
      <c r="FR452" s="37"/>
      <c r="FS452" s="37"/>
    </row>
    <row r="453" spans="1:175" s="7" customFormat="1" ht="204.75" hidden="1">
      <c r="A453" s="24" t="s">
        <v>739</v>
      </c>
      <c r="B453" s="12" t="s">
        <v>240</v>
      </c>
      <c r="C453" s="12" t="s">
        <v>237</v>
      </c>
      <c r="D453" s="12" t="s">
        <v>157</v>
      </c>
      <c r="E453" s="12"/>
      <c r="F453" s="103">
        <f>SUM(F454)</f>
        <v>204</v>
      </c>
      <c r="G453" s="103">
        <f>SUM(G454)</f>
        <v>124.224</v>
      </c>
      <c r="H453" s="103"/>
      <c r="I453" s="216">
        <f t="shared" si="8"/>
        <v>0</v>
      </c>
      <c r="J453" s="210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  <c r="AR453" s="37"/>
      <c r="AS453" s="37"/>
      <c r="AT453" s="37"/>
      <c r="AU453" s="37"/>
      <c r="AV453" s="37"/>
      <c r="AW453" s="37"/>
      <c r="AX453" s="37"/>
      <c r="AY453" s="37"/>
      <c r="AZ453" s="37"/>
      <c r="BA453" s="37"/>
      <c r="BB453" s="37"/>
      <c r="BC453" s="37"/>
      <c r="BD453" s="37"/>
      <c r="BE453" s="37"/>
      <c r="BF453" s="37"/>
      <c r="BG453" s="37"/>
      <c r="BH453" s="37"/>
      <c r="BI453" s="37"/>
      <c r="BJ453" s="37"/>
      <c r="BK453" s="37"/>
      <c r="BL453" s="37"/>
      <c r="BM453" s="37"/>
      <c r="BN453" s="37"/>
      <c r="BO453" s="37"/>
      <c r="BP453" s="37"/>
      <c r="BQ453" s="37"/>
      <c r="BR453" s="37"/>
      <c r="BS453" s="37"/>
      <c r="BT453" s="37"/>
      <c r="BU453" s="37"/>
      <c r="BV453" s="37"/>
      <c r="BW453" s="37"/>
      <c r="BX453" s="37"/>
      <c r="BY453" s="37"/>
      <c r="BZ453" s="37"/>
      <c r="CA453" s="37"/>
      <c r="CB453" s="37"/>
      <c r="CC453" s="37"/>
      <c r="CD453" s="37"/>
      <c r="CE453" s="37"/>
      <c r="CF453" s="37"/>
      <c r="CG453" s="37"/>
      <c r="CH453" s="37"/>
      <c r="CI453" s="37"/>
      <c r="CJ453" s="37"/>
      <c r="CK453" s="37"/>
      <c r="CL453" s="37"/>
      <c r="CM453" s="37"/>
      <c r="CN453" s="37"/>
      <c r="CO453" s="37"/>
      <c r="CP453" s="37"/>
      <c r="CQ453" s="37"/>
      <c r="CR453" s="37"/>
      <c r="CS453" s="37"/>
      <c r="CT453" s="37"/>
      <c r="CU453" s="37"/>
      <c r="CV453" s="37"/>
      <c r="CW453" s="37"/>
      <c r="CX453" s="37"/>
      <c r="CY453" s="37"/>
      <c r="CZ453" s="37"/>
      <c r="DA453" s="37"/>
      <c r="DB453" s="37"/>
      <c r="DC453" s="37"/>
      <c r="DD453" s="37"/>
      <c r="DE453" s="37"/>
      <c r="DF453" s="37"/>
      <c r="DG453" s="37"/>
      <c r="DH453" s="37"/>
      <c r="DI453" s="37"/>
      <c r="DJ453" s="37"/>
      <c r="DK453" s="37"/>
      <c r="DL453" s="37"/>
      <c r="DM453" s="37"/>
      <c r="DN453" s="37"/>
      <c r="DO453" s="37"/>
      <c r="DP453" s="37"/>
      <c r="DQ453" s="37"/>
      <c r="DR453" s="37"/>
      <c r="DS453" s="37"/>
      <c r="DT453" s="37"/>
      <c r="DU453" s="37"/>
      <c r="DV453" s="37"/>
      <c r="DW453" s="37"/>
      <c r="DX453" s="37"/>
      <c r="DY453" s="37"/>
      <c r="DZ453" s="37"/>
      <c r="EA453" s="37"/>
      <c r="EB453" s="37"/>
      <c r="EC453" s="37"/>
      <c r="ED453" s="37"/>
      <c r="EE453" s="37"/>
      <c r="EF453" s="37"/>
      <c r="EG453" s="37"/>
      <c r="EH453" s="37"/>
      <c r="EI453" s="37"/>
      <c r="EJ453" s="37"/>
      <c r="EK453" s="37"/>
      <c r="EL453" s="37"/>
      <c r="EM453" s="37"/>
      <c r="EN453" s="37"/>
      <c r="EO453" s="37"/>
      <c r="EP453" s="37"/>
      <c r="EQ453" s="37"/>
      <c r="ER453" s="37"/>
      <c r="ES453" s="37"/>
      <c r="ET453" s="37"/>
      <c r="EU453" s="37"/>
      <c r="EV453" s="37"/>
      <c r="EW453" s="37"/>
      <c r="EX453" s="37"/>
      <c r="EY453" s="37"/>
      <c r="EZ453" s="37"/>
      <c r="FA453" s="37"/>
      <c r="FB453" s="37"/>
      <c r="FC453" s="37"/>
      <c r="FD453" s="37"/>
      <c r="FE453" s="37"/>
      <c r="FF453" s="37"/>
      <c r="FG453" s="37"/>
      <c r="FH453" s="37"/>
      <c r="FI453" s="37"/>
      <c r="FJ453" s="37"/>
      <c r="FK453" s="37"/>
      <c r="FL453" s="37"/>
      <c r="FM453" s="37"/>
      <c r="FN453" s="37"/>
      <c r="FO453" s="37"/>
      <c r="FP453" s="37"/>
      <c r="FQ453" s="37"/>
      <c r="FR453" s="37"/>
      <c r="FS453" s="37"/>
    </row>
    <row r="454" spans="1:175" s="7" customFormat="1" ht="47.25" hidden="1">
      <c r="A454" s="24" t="s">
        <v>164</v>
      </c>
      <c r="B454" s="12" t="s">
        <v>240</v>
      </c>
      <c r="C454" s="12" t="s">
        <v>237</v>
      </c>
      <c r="D454" s="12" t="s">
        <v>157</v>
      </c>
      <c r="E454" s="12" t="s">
        <v>211</v>
      </c>
      <c r="F454" s="103">
        <f>SUM('3'!G857)</f>
        <v>204</v>
      </c>
      <c r="G454" s="103">
        <f>SUM('3'!H857)</f>
        <v>124.224</v>
      </c>
      <c r="H454" s="103"/>
      <c r="I454" s="216">
        <f t="shared" si="8"/>
        <v>0</v>
      </c>
      <c r="J454" s="210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  <c r="AR454" s="37"/>
      <c r="AS454" s="37"/>
      <c r="AT454" s="37"/>
      <c r="AU454" s="37"/>
      <c r="AV454" s="37"/>
      <c r="AW454" s="37"/>
      <c r="AX454" s="37"/>
      <c r="AY454" s="37"/>
      <c r="AZ454" s="37"/>
      <c r="BA454" s="37"/>
      <c r="BB454" s="37"/>
      <c r="BC454" s="37"/>
      <c r="BD454" s="37"/>
      <c r="BE454" s="37"/>
      <c r="BF454" s="37"/>
      <c r="BG454" s="37"/>
      <c r="BH454" s="37"/>
      <c r="BI454" s="37"/>
      <c r="BJ454" s="37"/>
      <c r="BK454" s="37"/>
      <c r="BL454" s="37"/>
      <c r="BM454" s="37"/>
      <c r="BN454" s="37"/>
      <c r="BO454" s="37"/>
      <c r="BP454" s="37"/>
      <c r="BQ454" s="37"/>
      <c r="BR454" s="37"/>
      <c r="BS454" s="37"/>
      <c r="BT454" s="37"/>
      <c r="BU454" s="37"/>
      <c r="BV454" s="37"/>
      <c r="BW454" s="37"/>
      <c r="BX454" s="37"/>
      <c r="BY454" s="37"/>
      <c r="BZ454" s="37"/>
      <c r="CA454" s="37"/>
      <c r="CB454" s="37"/>
      <c r="CC454" s="37"/>
      <c r="CD454" s="37"/>
      <c r="CE454" s="37"/>
      <c r="CF454" s="37"/>
      <c r="CG454" s="37"/>
      <c r="CH454" s="37"/>
      <c r="CI454" s="37"/>
      <c r="CJ454" s="37"/>
      <c r="CK454" s="37"/>
      <c r="CL454" s="37"/>
      <c r="CM454" s="37"/>
      <c r="CN454" s="37"/>
      <c r="CO454" s="37"/>
      <c r="CP454" s="37"/>
      <c r="CQ454" s="37"/>
      <c r="CR454" s="37"/>
      <c r="CS454" s="37"/>
      <c r="CT454" s="37"/>
      <c r="CU454" s="37"/>
      <c r="CV454" s="37"/>
      <c r="CW454" s="37"/>
      <c r="CX454" s="37"/>
      <c r="CY454" s="37"/>
      <c r="CZ454" s="37"/>
      <c r="DA454" s="37"/>
      <c r="DB454" s="37"/>
      <c r="DC454" s="37"/>
      <c r="DD454" s="37"/>
      <c r="DE454" s="37"/>
      <c r="DF454" s="37"/>
      <c r="DG454" s="37"/>
      <c r="DH454" s="37"/>
      <c r="DI454" s="37"/>
      <c r="DJ454" s="37"/>
      <c r="DK454" s="37"/>
      <c r="DL454" s="37"/>
      <c r="DM454" s="37"/>
      <c r="DN454" s="37"/>
      <c r="DO454" s="37"/>
      <c r="DP454" s="37"/>
      <c r="DQ454" s="37"/>
      <c r="DR454" s="37"/>
      <c r="DS454" s="37"/>
      <c r="DT454" s="37"/>
      <c r="DU454" s="37"/>
      <c r="DV454" s="37"/>
      <c r="DW454" s="37"/>
      <c r="DX454" s="37"/>
      <c r="DY454" s="37"/>
      <c r="DZ454" s="37"/>
      <c r="EA454" s="37"/>
      <c r="EB454" s="37"/>
      <c r="EC454" s="37"/>
      <c r="ED454" s="37"/>
      <c r="EE454" s="37"/>
      <c r="EF454" s="37"/>
      <c r="EG454" s="37"/>
      <c r="EH454" s="37"/>
      <c r="EI454" s="37"/>
      <c r="EJ454" s="37"/>
      <c r="EK454" s="37"/>
      <c r="EL454" s="37"/>
      <c r="EM454" s="37"/>
      <c r="EN454" s="37"/>
      <c r="EO454" s="37"/>
      <c r="EP454" s="37"/>
      <c r="EQ454" s="37"/>
      <c r="ER454" s="37"/>
      <c r="ES454" s="37"/>
      <c r="ET454" s="37"/>
      <c r="EU454" s="37"/>
      <c r="EV454" s="37"/>
      <c r="EW454" s="37"/>
      <c r="EX454" s="37"/>
      <c r="EY454" s="37"/>
      <c r="EZ454" s="37"/>
      <c r="FA454" s="37"/>
      <c r="FB454" s="37"/>
      <c r="FC454" s="37"/>
      <c r="FD454" s="37"/>
      <c r="FE454" s="37"/>
      <c r="FF454" s="37"/>
      <c r="FG454" s="37"/>
      <c r="FH454" s="37"/>
      <c r="FI454" s="37"/>
      <c r="FJ454" s="37"/>
      <c r="FK454" s="37"/>
      <c r="FL454" s="37"/>
      <c r="FM454" s="37"/>
      <c r="FN454" s="37"/>
      <c r="FO454" s="37"/>
      <c r="FP454" s="37"/>
      <c r="FQ454" s="37"/>
      <c r="FR454" s="37"/>
      <c r="FS454" s="37"/>
    </row>
    <row r="455" spans="1:175" s="7" customFormat="1" ht="283.5" hidden="1">
      <c r="A455" s="24" t="s">
        <v>721</v>
      </c>
      <c r="B455" s="12" t="s">
        <v>240</v>
      </c>
      <c r="C455" s="12" t="s">
        <v>237</v>
      </c>
      <c r="D455" s="12" t="s">
        <v>527</v>
      </c>
      <c r="E455" s="12"/>
      <c r="F455" s="103">
        <f>SUM(F456)</f>
        <v>0</v>
      </c>
      <c r="G455" s="103">
        <f>SUM(G456)</f>
        <v>0</v>
      </c>
      <c r="H455" s="103"/>
      <c r="I455" s="216" t="e">
        <f t="shared" si="8"/>
        <v>#DIV/0!</v>
      </c>
      <c r="J455" s="210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  <c r="AR455" s="37"/>
      <c r="AS455" s="37"/>
      <c r="AT455" s="37"/>
      <c r="AU455" s="37"/>
      <c r="AV455" s="37"/>
      <c r="AW455" s="37"/>
      <c r="AX455" s="37"/>
      <c r="AY455" s="37"/>
      <c r="AZ455" s="37"/>
      <c r="BA455" s="37"/>
      <c r="BB455" s="37"/>
      <c r="BC455" s="37"/>
      <c r="BD455" s="37"/>
      <c r="BE455" s="37"/>
      <c r="BF455" s="37"/>
      <c r="BG455" s="37"/>
      <c r="BH455" s="37"/>
      <c r="BI455" s="37"/>
      <c r="BJ455" s="37"/>
      <c r="BK455" s="37"/>
      <c r="BL455" s="37"/>
      <c r="BM455" s="37"/>
      <c r="BN455" s="37"/>
      <c r="BO455" s="37"/>
      <c r="BP455" s="37"/>
      <c r="BQ455" s="37"/>
      <c r="BR455" s="37"/>
      <c r="BS455" s="37"/>
      <c r="BT455" s="37"/>
      <c r="BU455" s="37"/>
      <c r="BV455" s="37"/>
      <c r="BW455" s="37"/>
      <c r="BX455" s="37"/>
      <c r="BY455" s="37"/>
      <c r="BZ455" s="37"/>
      <c r="CA455" s="37"/>
      <c r="CB455" s="37"/>
      <c r="CC455" s="37"/>
      <c r="CD455" s="37"/>
      <c r="CE455" s="37"/>
      <c r="CF455" s="37"/>
      <c r="CG455" s="37"/>
      <c r="CH455" s="37"/>
      <c r="CI455" s="37"/>
      <c r="CJ455" s="37"/>
      <c r="CK455" s="37"/>
      <c r="CL455" s="37"/>
      <c r="CM455" s="37"/>
      <c r="CN455" s="37"/>
      <c r="CO455" s="37"/>
      <c r="CP455" s="37"/>
      <c r="CQ455" s="37"/>
      <c r="CR455" s="37"/>
      <c r="CS455" s="37"/>
      <c r="CT455" s="37"/>
      <c r="CU455" s="37"/>
      <c r="CV455" s="37"/>
      <c r="CW455" s="37"/>
      <c r="CX455" s="37"/>
      <c r="CY455" s="37"/>
      <c r="CZ455" s="37"/>
      <c r="DA455" s="37"/>
      <c r="DB455" s="37"/>
      <c r="DC455" s="37"/>
      <c r="DD455" s="37"/>
      <c r="DE455" s="37"/>
      <c r="DF455" s="37"/>
      <c r="DG455" s="37"/>
      <c r="DH455" s="37"/>
      <c r="DI455" s="37"/>
      <c r="DJ455" s="37"/>
      <c r="DK455" s="37"/>
      <c r="DL455" s="37"/>
      <c r="DM455" s="37"/>
      <c r="DN455" s="37"/>
      <c r="DO455" s="37"/>
      <c r="DP455" s="37"/>
      <c r="DQ455" s="37"/>
      <c r="DR455" s="37"/>
      <c r="DS455" s="37"/>
      <c r="DT455" s="37"/>
      <c r="DU455" s="37"/>
      <c r="DV455" s="37"/>
      <c r="DW455" s="37"/>
      <c r="DX455" s="37"/>
      <c r="DY455" s="37"/>
      <c r="DZ455" s="37"/>
      <c r="EA455" s="37"/>
      <c r="EB455" s="37"/>
      <c r="EC455" s="37"/>
      <c r="ED455" s="37"/>
      <c r="EE455" s="37"/>
      <c r="EF455" s="37"/>
      <c r="EG455" s="37"/>
      <c r="EH455" s="37"/>
      <c r="EI455" s="37"/>
      <c r="EJ455" s="37"/>
      <c r="EK455" s="37"/>
      <c r="EL455" s="37"/>
      <c r="EM455" s="37"/>
      <c r="EN455" s="37"/>
      <c r="EO455" s="37"/>
      <c r="EP455" s="37"/>
      <c r="EQ455" s="37"/>
      <c r="ER455" s="37"/>
      <c r="ES455" s="37"/>
      <c r="ET455" s="37"/>
      <c r="EU455" s="37"/>
      <c r="EV455" s="37"/>
      <c r="EW455" s="37"/>
      <c r="EX455" s="37"/>
      <c r="EY455" s="37"/>
      <c r="EZ455" s="37"/>
      <c r="FA455" s="37"/>
      <c r="FB455" s="37"/>
      <c r="FC455" s="37"/>
      <c r="FD455" s="37"/>
      <c r="FE455" s="37"/>
      <c r="FF455" s="37"/>
      <c r="FG455" s="37"/>
      <c r="FH455" s="37"/>
      <c r="FI455" s="37"/>
      <c r="FJ455" s="37"/>
      <c r="FK455" s="37"/>
      <c r="FL455" s="37"/>
      <c r="FM455" s="37"/>
      <c r="FN455" s="37"/>
      <c r="FO455" s="37"/>
      <c r="FP455" s="37"/>
      <c r="FQ455" s="37"/>
      <c r="FR455" s="37"/>
      <c r="FS455" s="37"/>
    </row>
    <row r="456" spans="1:175" s="7" customFormat="1" ht="47.25" hidden="1">
      <c r="A456" s="24" t="s">
        <v>164</v>
      </c>
      <c r="B456" s="12" t="s">
        <v>240</v>
      </c>
      <c r="C456" s="12" t="s">
        <v>237</v>
      </c>
      <c r="D456" s="12" t="s">
        <v>527</v>
      </c>
      <c r="E456" s="12" t="s">
        <v>211</v>
      </c>
      <c r="F456" s="103">
        <f>SUM('3'!G859)</f>
        <v>0</v>
      </c>
      <c r="G456" s="103">
        <f>SUM('3'!H859)</f>
        <v>0</v>
      </c>
      <c r="H456" s="103"/>
      <c r="I456" s="216" t="e">
        <f t="shared" si="8"/>
        <v>#DIV/0!</v>
      </c>
      <c r="J456" s="210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  <c r="AR456" s="37"/>
      <c r="AS456" s="37"/>
      <c r="AT456" s="37"/>
      <c r="AU456" s="37"/>
      <c r="AV456" s="37"/>
      <c r="AW456" s="37"/>
      <c r="AX456" s="37"/>
      <c r="AY456" s="37"/>
      <c r="AZ456" s="37"/>
      <c r="BA456" s="37"/>
      <c r="BB456" s="37"/>
      <c r="BC456" s="37"/>
      <c r="BD456" s="37"/>
      <c r="BE456" s="37"/>
      <c r="BF456" s="37"/>
      <c r="BG456" s="37"/>
      <c r="BH456" s="37"/>
      <c r="BI456" s="37"/>
      <c r="BJ456" s="37"/>
      <c r="BK456" s="37"/>
      <c r="BL456" s="37"/>
      <c r="BM456" s="37"/>
      <c r="BN456" s="37"/>
      <c r="BO456" s="37"/>
      <c r="BP456" s="37"/>
      <c r="BQ456" s="37"/>
      <c r="BR456" s="37"/>
      <c r="BS456" s="37"/>
      <c r="BT456" s="37"/>
      <c r="BU456" s="37"/>
      <c r="BV456" s="37"/>
      <c r="BW456" s="37"/>
      <c r="BX456" s="37"/>
      <c r="BY456" s="37"/>
      <c r="BZ456" s="37"/>
      <c r="CA456" s="37"/>
      <c r="CB456" s="37"/>
      <c r="CC456" s="37"/>
      <c r="CD456" s="37"/>
      <c r="CE456" s="37"/>
      <c r="CF456" s="37"/>
      <c r="CG456" s="37"/>
      <c r="CH456" s="37"/>
      <c r="CI456" s="37"/>
      <c r="CJ456" s="37"/>
      <c r="CK456" s="37"/>
      <c r="CL456" s="37"/>
      <c r="CM456" s="37"/>
      <c r="CN456" s="37"/>
      <c r="CO456" s="37"/>
      <c r="CP456" s="37"/>
      <c r="CQ456" s="37"/>
      <c r="CR456" s="37"/>
      <c r="CS456" s="37"/>
      <c r="CT456" s="37"/>
      <c r="CU456" s="37"/>
      <c r="CV456" s="37"/>
      <c r="CW456" s="37"/>
      <c r="CX456" s="37"/>
      <c r="CY456" s="37"/>
      <c r="CZ456" s="37"/>
      <c r="DA456" s="37"/>
      <c r="DB456" s="37"/>
      <c r="DC456" s="37"/>
      <c r="DD456" s="37"/>
      <c r="DE456" s="37"/>
      <c r="DF456" s="37"/>
      <c r="DG456" s="37"/>
      <c r="DH456" s="37"/>
      <c r="DI456" s="37"/>
      <c r="DJ456" s="37"/>
      <c r="DK456" s="37"/>
      <c r="DL456" s="37"/>
      <c r="DM456" s="37"/>
      <c r="DN456" s="37"/>
      <c r="DO456" s="37"/>
      <c r="DP456" s="37"/>
      <c r="DQ456" s="37"/>
      <c r="DR456" s="37"/>
      <c r="DS456" s="37"/>
      <c r="DT456" s="37"/>
      <c r="DU456" s="37"/>
      <c r="DV456" s="37"/>
      <c r="DW456" s="37"/>
      <c r="DX456" s="37"/>
      <c r="DY456" s="37"/>
      <c r="DZ456" s="37"/>
      <c r="EA456" s="37"/>
      <c r="EB456" s="37"/>
      <c r="EC456" s="37"/>
      <c r="ED456" s="37"/>
      <c r="EE456" s="37"/>
      <c r="EF456" s="37"/>
      <c r="EG456" s="37"/>
      <c r="EH456" s="37"/>
      <c r="EI456" s="37"/>
      <c r="EJ456" s="37"/>
      <c r="EK456" s="37"/>
      <c r="EL456" s="37"/>
      <c r="EM456" s="37"/>
      <c r="EN456" s="37"/>
      <c r="EO456" s="37"/>
      <c r="EP456" s="37"/>
      <c r="EQ456" s="37"/>
      <c r="ER456" s="37"/>
      <c r="ES456" s="37"/>
      <c r="ET456" s="37"/>
      <c r="EU456" s="37"/>
      <c r="EV456" s="37"/>
      <c r="EW456" s="37"/>
      <c r="EX456" s="37"/>
      <c r="EY456" s="37"/>
      <c r="EZ456" s="37"/>
      <c r="FA456" s="37"/>
      <c r="FB456" s="37"/>
      <c r="FC456" s="37"/>
      <c r="FD456" s="37"/>
      <c r="FE456" s="37"/>
      <c r="FF456" s="37"/>
      <c r="FG456" s="37"/>
      <c r="FH456" s="37"/>
      <c r="FI456" s="37"/>
      <c r="FJ456" s="37"/>
      <c r="FK456" s="37"/>
      <c r="FL456" s="37"/>
      <c r="FM456" s="37"/>
      <c r="FN456" s="37"/>
      <c r="FO456" s="37"/>
      <c r="FP456" s="37"/>
      <c r="FQ456" s="37"/>
      <c r="FR456" s="37"/>
      <c r="FS456" s="37"/>
    </row>
    <row r="457" spans="1:175" s="7" customFormat="1" ht="189" hidden="1">
      <c r="A457" s="24" t="s">
        <v>723</v>
      </c>
      <c r="B457" s="12" t="s">
        <v>240</v>
      </c>
      <c r="C457" s="12" t="s">
        <v>237</v>
      </c>
      <c r="D457" s="12" t="s">
        <v>509</v>
      </c>
      <c r="E457" s="12"/>
      <c r="F457" s="103">
        <f>SUM(F458)</f>
        <v>0</v>
      </c>
      <c r="G457" s="103">
        <f>SUM(G458)</f>
        <v>0</v>
      </c>
      <c r="H457" s="103"/>
      <c r="I457" s="216" t="e">
        <f t="shared" si="8"/>
        <v>#DIV/0!</v>
      </c>
      <c r="J457" s="210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  <c r="AR457" s="37"/>
      <c r="AS457" s="37"/>
      <c r="AT457" s="37"/>
      <c r="AU457" s="37"/>
      <c r="AV457" s="37"/>
      <c r="AW457" s="37"/>
      <c r="AX457" s="37"/>
      <c r="AY457" s="37"/>
      <c r="AZ457" s="37"/>
      <c r="BA457" s="37"/>
      <c r="BB457" s="37"/>
      <c r="BC457" s="37"/>
      <c r="BD457" s="37"/>
      <c r="BE457" s="37"/>
      <c r="BF457" s="37"/>
      <c r="BG457" s="37"/>
      <c r="BH457" s="37"/>
      <c r="BI457" s="37"/>
      <c r="BJ457" s="37"/>
      <c r="BK457" s="37"/>
      <c r="BL457" s="37"/>
      <c r="BM457" s="37"/>
      <c r="BN457" s="37"/>
      <c r="BO457" s="37"/>
      <c r="BP457" s="37"/>
      <c r="BQ457" s="37"/>
      <c r="BR457" s="37"/>
      <c r="BS457" s="37"/>
      <c r="BT457" s="37"/>
      <c r="BU457" s="37"/>
      <c r="BV457" s="37"/>
      <c r="BW457" s="37"/>
      <c r="BX457" s="37"/>
      <c r="BY457" s="37"/>
      <c r="BZ457" s="37"/>
      <c r="CA457" s="37"/>
      <c r="CB457" s="37"/>
      <c r="CC457" s="37"/>
      <c r="CD457" s="37"/>
      <c r="CE457" s="37"/>
      <c r="CF457" s="37"/>
      <c r="CG457" s="37"/>
      <c r="CH457" s="37"/>
      <c r="CI457" s="37"/>
      <c r="CJ457" s="37"/>
      <c r="CK457" s="37"/>
      <c r="CL457" s="37"/>
      <c r="CM457" s="37"/>
      <c r="CN457" s="37"/>
      <c r="CO457" s="37"/>
      <c r="CP457" s="37"/>
      <c r="CQ457" s="37"/>
      <c r="CR457" s="37"/>
      <c r="CS457" s="37"/>
      <c r="CT457" s="37"/>
      <c r="CU457" s="37"/>
      <c r="CV457" s="37"/>
      <c r="CW457" s="37"/>
      <c r="CX457" s="37"/>
      <c r="CY457" s="37"/>
      <c r="CZ457" s="37"/>
      <c r="DA457" s="37"/>
      <c r="DB457" s="37"/>
      <c r="DC457" s="37"/>
      <c r="DD457" s="37"/>
      <c r="DE457" s="37"/>
      <c r="DF457" s="37"/>
      <c r="DG457" s="37"/>
      <c r="DH457" s="37"/>
      <c r="DI457" s="37"/>
      <c r="DJ457" s="37"/>
      <c r="DK457" s="37"/>
      <c r="DL457" s="37"/>
      <c r="DM457" s="37"/>
      <c r="DN457" s="37"/>
      <c r="DO457" s="37"/>
      <c r="DP457" s="37"/>
      <c r="DQ457" s="37"/>
      <c r="DR457" s="37"/>
      <c r="DS457" s="37"/>
      <c r="DT457" s="37"/>
      <c r="DU457" s="37"/>
      <c r="DV457" s="37"/>
      <c r="DW457" s="37"/>
      <c r="DX457" s="37"/>
      <c r="DY457" s="37"/>
      <c r="DZ457" s="37"/>
      <c r="EA457" s="37"/>
      <c r="EB457" s="37"/>
      <c r="EC457" s="37"/>
      <c r="ED457" s="37"/>
      <c r="EE457" s="37"/>
      <c r="EF457" s="37"/>
      <c r="EG457" s="37"/>
      <c r="EH457" s="37"/>
      <c r="EI457" s="37"/>
      <c r="EJ457" s="37"/>
      <c r="EK457" s="37"/>
      <c r="EL457" s="37"/>
      <c r="EM457" s="37"/>
      <c r="EN457" s="37"/>
      <c r="EO457" s="37"/>
      <c r="EP457" s="37"/>
      <c r="EQ457" s="37"/>
      <c r="ER457" s="37"/>
      <c r="ES457" s="37"/>
      <c r="ET457" s="37"/>
      <c r="EU457" s="37"/>
      <c r="EV457" s="37"/>
      <c r="EW457" s="37"/>
      <c r="EX457" s="37"/>
      <c r="EY457" s="37"/>
      <c r="EZ457" s="37"/>
      <c r="FA457" s="37"/>
      <c r="FB457" s="37"/>
      <c r="FC457" s="37"/>
      <c r="FD457" s="37"/>
      <c r="FE457" s="37"/>
      <c r="FF457" s="37"/>
      <c r="FG457" s="37"/>
      <c r="FH457" s="37"/>
      <c r="FI457" s="37"/>
      <c r="FJ457" s="37"/>
      <c r="FK457" s="37"/>
      <c r="FL457" s="37"/>
      <c r="FM457" s="37"/>
      <c r="FN457" s="37"/>
      <c r="FO457" s="37"/>
      <c r="FP457" s="37"/>
      <c r="FQ457" s="37"/>
      <c r="FR457" s="37"/>
      <c r="FS457" s="37"/>
    </row>
    <row r="458" spans="1:175" s="7" customFormat="1" ht="47.25" hidden="1">
      <c r="A458" s="24" t="s">
        <v>164</v>
      </c>
      <c r="B458" s="12" t="s">
        <v>240</v>
      </c>
      <c r="C458" s="12" t="s">
        <v>237</v>
      </c>
      <c r="D458" s="12" t="s">
        <v>509</v>
      </c>
      <c r="E458" s="12" t="s">
        <v>211</v>
      </c>
      <c r="F458" s="103">
        <f>SUM('3'!G813+'3'!G861)</f>
        <v>0</v>
      </c>
      <c r="G458" s="103">
        <f>SUM('3'!H813+'3'!H861)</f>
        <v>0</v>
      </c>
      <c r="H458" s="103"/>
      <c r="I458" s="216" t="e">
        <f t="shared" si="8"/>
        <v>#DIV/0!</v>
      </c>
      <c r="J458" s="210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  <c r="AR458" s="37"/>
      <c r="AS458" s="37"/>
      <c r="AT458" s="37"/>
      <c r="AU458" s="37"/>
      <c r="AV458" s="37"/>
      <c r="AW458" s="37"/>
      <c r="AX458" s="37"/>
      <c r="AY458" s="37"/>
      <c r="AZ458" s="37"/>
      <c r="BA458" s="37"/>
      <c r="BB458" s="37"/>
      <c r="BC458" s="37"/>
      <c r="BD458" s="37"/>
      <c r="BE458" s="37"/>
      <c r="BF458" s="37"/>
      <c r="BG458" s="37"/>
      <c r="BH458" s="37"/>
      <c r="BI458" s="37"/>
      <c r="BJ458" s="37"/>
      <c r="BK458" s="37"/>
      <c r="BL458" s="37"/>
      <c r="BM458" s="37"/>
      <c r="BN458" s="37"/>
      <c r="BO458" s="37"/>
      <c r="BP458" s="37"/>
      <c r="BQ458" s="37"/>
      <c r="BR458" s="37"/>
      <c r="BS458" s="37"/>
      <c r="BT458" s="37"/>
      <c r="BU458" s="37"/>
      <c r="BV458" s="37"/>
      <c r="BW458" s="37"/>
      <c r="BX458" s="37"/>
      <c r="BY458" s="37"/>
      <c r="BZ458" s="37"/>
      <c r="CA458" s="37"/>
      <c r="CB458" s="37"/>
      <c r="CC458" s="37"/>
      <c r="CD458" s="37"/>
      <c r="CE458" s="37"/>
      <c r="CF458" s="37"/>
      <c r="CG458" s="37"/>
      <c r="CH458" s="37"/>
      <c r="CI458" s="37"/>
      <c r="CJ458" s="37"/>
      <c r="CK458" s="37"/>
      <c r="CL458" s="37"/>
      <c r="CM458" s="37"/>
      <c r="CN458" s="37"/>
      <c r="CO458" s="37"/>
      <c r="CP458" s="37"/>
      <c r="CQ458" s="37"/>
      <c r="CR458" s="37"/>
      <c r="CS458" s="37"/>
      <c r="CT458" s="37"/>
      <c r="CU458" s="37"/>
      <c r="CV458" s="37"/>
      <c r="CW458" s="37"/>
      <c r="CX458" s="37"/>
      <c r="CY458" s="37"/>
      <c r="CZ458" s="37"/>
      <c r="DA458" s="37"/>
      <c r="DB458" s="37"/>
      <c r="DC458" s="37"/>
      <c r="DD458" s="37"/>
      <c r="DE458" s="37"/>
      <c r="DF458" s="37"/>
      <c r="DG458" s="37"/>
      <c r="DH458" s="37"/>
      <c r="DI458" s="37"/>
      <c r="DJ458" s="37"/>
      <c r="DK458" s="37"/>
      <c r="DL458" s="37"/>
      <c r="DM458" s="37"/>
      <c r="DN458" s="37"/>
      <c r="DO458" s="37"/>
      <c r="DP458" s="37"/>
      <c r="DQ458" s="37"/>
      <c r="DR458" s="37"/>
      <c r="DS458" s="37"/>
      <c r="DT458" s="37"/>
      <c r="DU458" s="37"/>
      <c r="DV458" s="37"/>
      <c r="DW458" s="37"/>
      <c r="DX458" s="37"/>
      <c r="DY458" s="37"/>
      <c r="DZ458" s="37"/>
      <c r="EA458" s="37"/>
      <c r="EB458" s="37"/>
      <c r="EC458" s="37"/>
      <c r="ED458" s="37"/>
      <c r="EE458" s="37"/>
      <c r="EF458" s="37"/>
      <c r="EG458" s="37"/>
      <c r="EH458" s="37"/>
      <c r="EI458" s="37"/>
      <c r="EJ458" s="37"/>
      <c r="EK458" s="37"/>
      <c r="EL458" s="37"/>
      <c r="EM458" s="37"/>
      <c r="EN458" s="37"/>
      <c r="EO458" s="37"/>
      <c r="EP458" s="37"/>
      <c r="EQ458" s="37"/>
      <c r="ER458" s="37"/>
      <c r="ES458" s="37"/>
      <c r="ET458" s="37"/>
      <c r="EU458" s="37"/>
      <c r="EV458" s="37"/>
      <c r="EW458" s="37"/>
      <c r="EX458" s="37"/>
      <c r="EY458" s="37"/>
      <c r="EZ458" s="37"/>
      <c r="FA458" s="37"/>
      <c r="FB458" s="37"/>
      <c r="FC458" s="37"/>
      <c r="FD458" s="37"/>
      <c r="FE458" s="37"/>
      <c r="FF458" s="37"/>
      <c r="FG458" s="37"/>
      <c r="FH458" s="37"/>
      <c r="FI458" s="37"/>
      <c r="FJ458" s="37"/>
      <c r="FK458" s="37"/>
      <c r="FL458" s="37"/>
      <c r="FM458" s="37"/>
      <c r="FN458" s="37"/>
      <c r="FO458" s="37"/>
      <c r="FP458" s="37"/>
      <c r="FQ458" s="37"/>
      <c r="FR458" s="37"/>
      <c r="FS458" s="37"/>
    </row>
    <row r="459" spans="1:175" ht="18.75" customHeight="1">
      <c r="A459" s="51" t="s">
        <v>423</v>
      </c>
      <c r="B459" s="14" t="s">
        <v>240</v>
      </c>
      <c r="C459" s="14" t="s">
        <v>240</v>
      </c>
      <c r="D459" s="15"/>
      <c r="E459" s="15"/>
      <c r="F459" s="186">
        <v>1343</v>
      </c>
      <c r="G459" s="186">
        <v>1343</v>
      </c>
      <c r="H459" s="186">
        <v>1387</v>
      </c>
      <c r="I459" s="216">
        <f t="shared" si="8"/>
        <v>103.27624720774386</v>
      </c>
      <c r="J459" s="211"/>
    </row>
    <row r="460" spans="1:175" s="7" customFormat="1" ht="134.25" hidden="1" customHeight="1">
      <c r="A460" s="53" t="s">
        <v>725</v>
      </c>
      <c r="B460" s="10" t="s">
        <v>240</v>
      </c>
      <c r="C460" s="10" t="s">
        <v>240</v>
      </c>
      <c r="D460" s="13" t="s">
        <v>37</v>
      </c>
      <c r="E460" s="13"/>
      <c r="F460" s="103">
        <f>SUM(F461)</f>
        <v>1130</v>
      </c>
      <c r="G460" s="103">
        <f>SUM(G461)</f>
        <v>741.21400000000006</v>
      </c>
      <c r="H460" s="103"/>
      <c r="I460" s="216">
        <f t="shared" si="8"/>
        <v>0</v>
      </c>
      <c r="J460" s="210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  <c r="AR460" s="37"/>
      <c r="AS460" s="37"/>
      <c r="AT460" s="37"/>
      <c r="AU460" s="37"/>
      <c r="AV460" s="37"/>
      <c r="AW460" s="37"/>
      <c r="AX460" s="37"/>
      <c r="AY460" s="37"/>
      <c r="AZ460" s="37"/>
      <c r="BA460" s="37"/>
      <c r="BB460" s="37"/>
      <c r="BC460" s="37"/>
      <c r="BD460" s="37"/>
      <c r="BE460" s="37"/>
      <c r="BF460" s="37"/>
      <c r="BG460" s="37"/>
      <c r="BH460" s="37"/>
      <c r="BI460" s="37"/>
      <c r="BJ460" s="37"/>
      <c r="BK460" s="37"/>
      <c r="BL460" s="37"/>
      <c r="BM460" s="37"/>
      <c r="BN460" s="37"/>
      <c r="BO460" s="37"/>
      <c r="BP460" s="37"/>
      <c r="BQ460" s="37"/>
      <c r="BR460" s="37"/>
      <c r="BS460" s="37"/>
      <c r="BT460" s="37"/>
      <c r="BU460" s="37"/>
      <c r="BV460" s="37"/>
      <c r="BW460" s="37"/>
      <c r="BX460" s="37"/>
      <c r="BY460" s="37"/>
      <c r="BZ460" s="37"/>
      <c r="CA460" s="37"/>
      <c r="CB460" s="37"/>
      <c r="CC460" s="37"/>
      <c r="CD460" s="37"/>
      <c r="CE460" s="37"/>
      <c r="CF460" s="37"/>
      <c r="CG460" s="37"/>
      <c r="CH460" s="37"/>
      <c r="CI460" s="37"/>
      <c r="CJ460" s="37"/>
      <c r="CK460" s="37"/>
      <c r="CL460" s="37"/>
      <c r="CM460" s="37"/>
      <c r="CN460" s="37"/>
      <c r="CO460" s="37"/>
      <c r="CP460" s="37"/>
      <c r="CQ460" s="37"/>
      <c r="CR460" s="37"/>
      <c r="CS460" s="37"/>
      <c r="CT460" s="37"/>
      <c r="CU460" s="37"/>
      <c r="CV460" s="37"/>
      <c r="CW460" s="37"/>
      <c r="CX460" s="37"/>
      <c r="CY460" s="37"/>
      <c r="CZ460" s="37"/>
      <c r="DA460" s="37"/>
      <c r="DB460" s="37"/>
      <c r="DC460" s="37"/>
      <c r="DD460" s="37"/>
      <c r="DE460" s="37"/>
      <c r="DF460" s="37"/>
      <c r="DG460" s="37"/>
      <c r="DH460" s="37"/>
      <c r="DI460" s="37"/>
      <c r="DJ460" s="37"/>
      <c r="DK460" s="37"/>
      <c r="DL460" s="37"/>
      <c r="DM460" s="37"/>
      <c r="DN460" s="37"/>
      <c r="DO460" s="37"/>
      <c r="DP460" s="37"/>
      <c r="DQ460" s="37"/>
      <c r="DR460" s="37"/>
      <c r="DS460" s="37"/>
      <c r="DT460" s="37"/>
      <c r="DU460" s="37"/>
      <c r="DV460" s="37"/>
      <c r="DW460" s="37"/>
      <c r="DX460" s="37"/>
      <c r="DY460" s="37"/>
      <c r="DZ460" s="37"/>
      <c r="EA460" s="37"/>
      <c r="EB460" s="37"/>
      <c r="EC460" s="37"/>
      <c r="ED460" s="37"/>
      <c r="EE460" s="37"/>
      <c r="EF460" s="37"/>
      <c r="EG460" s="37"/>
      <c r="EH460" s="37"/>
      <c r="EI460" s="37"/>
      <c r="EJ460" s="37"/>
      <c r="EK460" s="37"/>
      <c r="EL460" s="37"/>
      <c r="EM460" s="37"/>
      <c r="EN460" s="37"/>
      <c r="EO460" s="37"/>
      <c r="EP460" s="37"/>
      <c r="EQ460" s="37"/>
      <c r="ER460" s="37"/>
      <c r="ES460" s="37"/>
      <c r="ET460" s="37"/>
      <c r="EU460" s="37"/>
      <c r="EV460" s="37"/>
      <c r="EW460" s="37"/>
      <c r="EX460" s="37"/>
      <c r="EY460" s="37"/>
      <c r="EZ460" s="37"/>
      <c r="FA460" s="37"/>
      <c r="FB460" s="37"/>
      <c r="FC460" s="37"/>
      <c r="FD460" s="37"/>
      <c r="FE460" s="37"/>
      <c r="FF460" s="37"/>
      <c r="FG460" s="37"/>
      <c r="FH460" s="37"/>
      <c r="FI460" s="37"/>
      <c r="FJ460" s="37"/>
      <c r="FK460" s="37"/>
      <c r="FL460" s="37"/>
      <c r="FM460" s="37"/>
      <c r="FN460" s="37"/>
      <c r="FO460" s="37"/>
      <c r="FP460" s="37"/>
      <c r="FQ460" s="37"/>
      <c r="FR460" s="37"/>
      <c r="FS460" s="37"/>
    </row>
    <row r="461" spans="1:175" s="7" customFormat="1" ht="47.25" hidden="1">
      <c r="A461" s="24" t="s">
        <v>164</v>
      </c>
      <c r="B461" s="10" t="s">
        <v>240</v>
      </c>
      <c r="C461" s="10" t="s">
        <v>240</v>
      </c>
      <c r="D461" s="13" t="s">
        <v>37</v>
      </c>
      <c r="E461" s="13" t="s">
        <v>211</v>
      </c>
      <c r="F461" s="103">
        <f>SUM('3'!G864+'3'!G579)</f>
        <v>1130</v>
      </c>
      <c r="G461" s="103">
        <f>SUM('3'!H864+'3'!H579)</f>
        <v>741.21400000000006</v>
      </c>
      <c r="H461" s="103"/>
      <c r="I461" s="216">
        <f t="shared" si="8"/>
        <v>0</v>
      </c>
      <c r="J461" s="210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  <c r="AR461" s="37"/>
      <c r="AS461" s="37"/>
      <c r="AT461" s="37"/>
      <c r="AU461" s="37"/>
      <c r="AV461" s="37"/>
      <c r="AW461" s="37"/>
      <c r="AX461" s="37"/>
      <c r="AY461" s="37"/>
      <c r="AZ461" s="37"/>
      <c r="BA461" s="37"/>
      <c r="BB461" s="37"/>
      <c r="BC461" s="37"/>
      <c r="BD461" s="37"/>
      <c r="BE461" s="37"/>
      <c r="BF461" s="37"/>
      <c r="BG461" s="37"/>
      <c r="BH461" s="37"/>
      <c r="BI461" s="37"/>
      <c r="BJ461" s="37"/>
      <c r="BK461" s="37"/>
      <c r="BL461" s="37"/>
      <c r="BM461" s="37"/>
      <c r="BN461" s="37"/>
      <c r="BO461" s="37"/>
      <c r="BP461" s="37"/>
      <c r="BQ461" s="37"/>
      <c r="BR461" s="37"/>
      <c r="BS461" s="37"/>
      <c r="BT461" s="37"/>
      <c r="BU461" s="37"/>
      <c r="BV461" s="37"/>
      <c r="BW461" s="37"/>
      <c r="BX461" s="37"/>
      <c r="BY461" s="37"/>
      <c r="BZ461" s="37"/>
      <c r="CA461" s="37"/>
      <c r="CB461" s="37"/>
      <c r="CC461" s="37"/>
      <c r="CD461" s="37"/>
      <c r="CE461" s="37"/>
      <c r="CF461" s="37"/>
      <c r="CG461" s="37"/>
      <c r="CH461" s="37"/>
      <c r="CI461" s="37"/>
      <c r="CJ461" s="37"/>
      <c r="CK461" s="37"/>
      <c r="CL461" s="37"/>
      <c r="CM461" s="37"/>
      <c r="CN461" s="37"/>
      <c r="CO461" s="37"/>
      <c r="CP461" s="37"/>
      <c r="CQ461" s="37"/>
      <c r="CR461" s="37"/>
      <c r="CS461" s="37"/>
      <c r="CT461" s="37"/>
      <c r="CU461" s="37"/>
      <c r="CV461" s="37"/>
      <c r="CW461" s="37"/>
      <c r="CX461" s="37"/>
      <c r="CY461" s="37"/>
      <c r="CZ461" s="37"/>
      <c r="DA461" s="37"/>
      <c r="DB461" s="37"/>
      <c r="DC461" s="37"/>
      <c r="DD461" s="37"/>
      <c r="DE461" s="37"/>
      <c r="DF461" s="37"/>
      <c r="DG461" s="37"/>
      <c r="DH461" s="37"/>
      <c r="DI461" s="37"/>
      <c r="DJ461" s="37"/>
      <c r="DK461" s="37"/>
      <c r="DL461" s="37"/>
      <c r="DM461" s="37"/>
      <c r="DN461" s="37"/>
      <c r="DO461" s="37"/>
      <c r="DP461" s="37"/>
      <c r="DQ461" s="37"/>
      <c r="DR461" s="37"/>
      <c r="DS461" s="37"/>
      <c r="DT461" s="37"/>
      <c r="DU461" s="37"/>
      <c r="DV461" s="37"/>
      <c r="DW461" s="37"/>
      <c r="DX461" s="37"/>
      <c r="DY461" s="37"/>
      <c r="DZ461" s="37"/>
      <c r="EA461" s="37"/>
      <c r="EB461" s="37"/>
      <c r="EC461" s="37"/>
      <c r="ED461" s="37"/>
      <c r="EE461" s="37"/>
      <c r="EF461" s="37"/>
      <c r="EG461" s="37"/>
      <c r="EH461" s="37"/>
      <c r="EI461" s="37"/>
      <c r="EJ461" s="37"/>
      <c r="EK461" s="37"/>
      <c r="EL461" s="37"/>
      <c r="EM461" s="37"/>
      <c r="EN461" s="37"/>
      <c r="EO461" s="37"/>
      <c r="EP461" s="37"/>
      <c r="EQ461" s="37"/>
      <c r="ER461" s="37"/>
      <c r="ES461" s="37"/>
      <c r="ET461" s="37"/>
      <c r="EU461" s="37"/>
      <c r="EV461" s="37"/>
      <c r="EW461" s="37"/>
      <c r="EX461" s="37"/>
      <c r="EY461" s="37"/>
      <c r="EZ461" s="37"/>
      <c r="FA461" s="37"/>
      <c r="FB461" s="37"/>
      <c r="FC461" s="37"/>
      <c r="FD461" s="37"/>
      <c r="FE461" s="37"/>
      <c r="FF461" s="37"/>
      <c r="FG461" s="37"/>
      <c r="FH461" s="37"/>
      <c r="FI461" s="37"/>
      <c r="FJ461" s="37"/>
      <c r="FK461" s="37"/>
      <c r="FL461" s="37"/>
      <c r="FM461" s="37"/>
      <c r="FN461" s="37"/>
      <c r="FO461" s="37"/>
      <c r="FP461" s="37"/>
      <c r="FQ461" s="37"/>
      <c r="FR461" s="37"/>
      <c r="FS461" s="37"/>
    </row>
    <row r="462" spans="1:175" s="7" customFormat="1" hidden="1">
      <c r="A462" s="24" t="s">
        <v>27</v>
      </c>
      <c r="B462" s="12" t="s">
        <v>240</v>
      </c>
      <c r="C462" s="12" t="s">
        <v>240</v>
      </c>
      <c r="D462" s="13" t="s">
        <v>426</v>
      </c>
      <c r="E462" s="13"/>
      <c r="F462" s="103">
        <f>SUM(F463+F465)</f>
        <v>0</v>
      </c>
      <c r="G462" s="103">
        <f>SUM(G463+G465)</f>
        <v>0</v>
      </c>
      <c r="H462" s="103"/>
      <c r="I462" s="216" t="e">
        <f t="shared" si="8"/>
        <v>#DIV/0!</v>
      </c>
      <c r="J462" s="210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  <c r="BG462" s="37"/>
      <c r="BH462" s="37"/>
      <c r="BI462" s="37"/>
      <c r="BJ462" s="37"/>
      <c r="BK462" s="37"/>
      <c r="BL462" s="37"/>
      <c r="BM462" s="37"/>
      <c r="BN462" s="37"/>
      <c r="BO462" s="37"/>
      <c r="BP462" s="37"/>
      <c r="BQ462" s="37"/>
      <c r="BR462" s="37"/>
      <c r="BS462" s="37"/>
      <c r="BT462" s="37"/>
      <c r="BU462" s="37"/>
      <c r="BV462" s="37"/>
      <c r="BW462" s="37"/>
      <c r="BX462" s="37"/>
      <c r="BY462" s="37"/>
      <c r="BZ462" s="37"/>
      <c r="CA462" s="37"/>
      <c r="CB462" s="37"/>
      <c r="CC462" s="37"/>
      <c r="CD462" s="37"/>
      <c r="CE462" s="37"/>
      <c r="CF462" s="37"/>
      <c r="CG462" s="37"/>
      <c r="CH462" s="37"/>
      <c r="CI462" s="37"/>
      <c r="CJ462" s="37"/>
      <c r="CK462" s="37"/>
      <c r="CL462" s="37"/>
      <c r="CM462" s="37"/>
      <c r="CN462" s="37"/>
      <c r="CO462" s="37"/>
      <c r="CP462" s="37"/>
      <c r="CQ462" s="37"/>
      <c r="CR462" s="37"/>
      <c r="CS462" s="37"/>
      <c r="CT462" s="37"/>
      <c r="CU462" s="37"/>
      <c r="CV462" s="37"/>
      <c r="CW462" s="37"/>
      <c r="CX462" s="37"/>
      <c r="CY462" s="37"/>
      <c r="CZ462" s="37"/>
      <c r="DA462" s="37"/>
      <c r="DB462" s="37"/>
      <c r="DC462" s="37"/>
      <c r="DD462" s="37"/>
      <c r="DE462" s="37"/>
      <c r="DF462" s="37"/>
      <c r="DG462" s="37"/>
      <c r="DH462" s="37"/>
      <c r="DI462" s="37"/>
      <c r="DJ462" s="37"/>
      <c r="DK462" s="37"/>
      <c r="DL462" s="37"/>
      <c r="DM462" s="37"/>
      <c r="DN462" s="37"/>
      <c r="DO462" s="37"/>
      <c r="DP462" s="37"/>
      <c r="DQ462" s="37"/>
      <c r="DR462" s="37"/>
      <c r="DS462" s="37"/>
      <c r="DT462" s="37"/>
      <c r="DU462" s="37"/>
      <c r="DV462" s="37"/>
      <c r="DW462" s="37"/>
      <c r="DX462" s="37"/>
      <c r="DY462" s="37"/>
      <c r="DZ462" s="37"/>
      <c r="EA462" s="37"/>
      <c r="EB462" s="37"/>
      <c r="EC462" s="37"/>
      <c r="ED462" s="37"/>
      <c r="EE462" s="37"/>
      <c r="EF462" s="37"/>
      <c r="EG462" s="37"/>
      <c r="EH462" s="37"/>
      <c r="EI462" s="37"/>
      <c r="EJ462" s="37"/>
      <c r="EK462" s="37"/>
      <c r="EL462" s="37"/>
      <c r="EM462" s="37"/>
      <c r="EN462" s="37"/>
      <c r="EO462" s="37"/>
      <c r="EP462" s="37"/>
      <c r="EQ462" s="37"/>
      <c r="ER462" s="37"/>
      <c r="ES462" s="37"/>
      <c r="ET462" s="37"/>
      <c r="EU462" s="37"/>
      <c r="EV462" s="37"/>
      <c r="EW462" s="37"/>
      <c r="EX462" s="37"/>
      <c r="EY462" s="37"/>
      <c r="EZ462" s="37"/>
      <c r="FA462" s="37"/>
      <c r="FB462" s="37"/>
      <c r="FC462" s="37"/>
      <c r="FD462" s="37"/>
      <c r="FE462" s="37"/>
      <c r="FF462" s="37"/>
      <c r="FG462" s="37"/>
      <c r="FH462" s="37"/>
      <c r="FI462" s="37"/>
      <c r="FJ462" s="37"/>
      <c r="FK462" s="37"/>
      <c r="FL462" s="37"/>
      <c r="FM462" s="37"/>
      <c r="FN462" s="37"/>
      <c r="FO462" s="37"/>
      <c r="FP462" s="37"/>
      <c r="FQ462" s="37"/>
      <c r="FR462" s="37"/>
      <c r="FS462" s="37"/>
    </row>
    <row r="463" spans="1:175" s="7" customFormat="1" ht="94.5" hidden="1">
      <c r="A463" s="24" t="s">
        <v>289</v>
      </c>
      <c r="B463" s="12" t="s">
        <v>240</v>
      </c>
      <c r="C463" s="12" t="s">
        <v>240</v>
      </c>
      <c r="D463" s="13" t="s">
        <v>146</v>
      </c>
      <c r="E463" s="13"/>
      <c r="F463" s="103">
        <f>SUM(F464+F467)</f>
        <v>0</v>
      </c>
      <c r="G463" s="103">
        <f>SUM(G464+G467)</f>
        <v>0</v>
      </c>
      <c r="H463" s="103"/>
      <c r="I463" s="216" t="e">
        <f t="shared" si="8"/>
        <v>#DIV/0!</v>
      </c>
      <c r="J463" s="210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  <c r="AR463" s="37"/>
      <c r="AS463" s="37"/>
      <c r="AT463" s="37"/>
      <c r="AU463" s="37"/>
      <c r="AV463" s="37"/>
      <c r="AW463" s="37"/>
      <c r="AX463" s="37"/>
      <c r="AY463" s="37"/>
      <c r="AZ463" s="37"/>
      <c r="BA463" s="37"/>
      <c r="BB463" s="37"/>
      <c r="BC463" s="37"/>
      <c r="BD463" s="37"/>
      <c r="BE463" s="37"/>
      <c r="BF463" s="37"/>
      <c r="BG463" s="37"/>
      <c r="BH463" s="37"/>
      <c r="BI463" s="37"/>
      <c r="BJ463" s="37"/>
      <c r="BK463" s="37"/>
      <c r="BL463" s="37"/>
      <c r="BM463" s="37"/>
      <c r="BN463" s="37"/>
      <c r="BO463" s="37"/>
      <c r="BP463" s="37"/>
      <c r="BQ463" s="37"/>
      <c r="BR463" s="37"/>
      <c r="BS463" s="37"/>
      <c r="BT463" s="37"/>
      <c r="BU463" s="37"/>
      <c r="BV463" s="37"/>
      <c r="BW463" s="37"/>
      <c r="BX463" s="37"/>
      <c r="BY463" s="37"/>
      <c r="BZ463" s="37"/>
      <c r="CA463" s="37"/>
      <c r="CB463" s="37"/>
      <c r="CC463" s="37"/>
      <c r="CD463" s="37"/>
      <c r="CE463" s="37"/>
      <c r="CF463" s="37"/>
      <c r="CG463" s="37"/>
      <c r="CH463" s="37"/>
      <c r="CI463" s="37"/>
      <c r="CJ463" s="37"/>
      <c r="CK463" s="37"/>
      <c r="CL463" s="37"/>
      <c r="CM463" s="37"/>
      <c r="CN463" s="37"/>
      <c r="CO463" s="37"/>
      <c r="CP463" s="37"/>
      <c r="CQ463" s="37"/>
      <c r="CR463" s="37"/>
      <c r="CS463" s="37"/>
      <c r="CT463" s="37"/>
      <c r="CU463" s="37"/>
      <c r="CV463" s="37"/>
      <c r="CW463" s="37"/>
      <c r="CX463" s="37"/>
      <c r="CY463" s="37"/>
      <c r="CZ463" s="37"/>
      <c r="DA463" s="37"/>
      <c r="DB463" s="37"/>
      <c r="DC463" s="37"/>
      <c r="DD463" s="37"/>
      <c r="DE463" s="37"/>
      <c r="DF463" s="37"/>
      <c r="DG463" s="37"/>
      <c r="DH463" s="37"/>
      <c r="DI463" s="37"/>
      <c r="DJ463" s="37"/>
      <c r="DK463" s="37"/>
      <c r="DL463" s="37"/>
      <c r="DM463" s="37"/>
      <c r="DN463" s="37"/>
      <c r="DO463" s="37"/>
      <c r="DP463" s="37"/>
      <c r="DQ463" s="37"/>
      <c r="DR463" s="37"/>
      <c r="DS463" s="37"/>
      <c r="DT463" s="37"/>
      <c r="DU463" s="37"/>
      <c r="DV463" s="37"/>
      <c r="DW463" s="37"/>
      <c r="DX463" s="37"/>
      <c r="DY463" s="37"/>
      <c r="DZ463" s="37"/>
      <c r="EA463" s="37"/>
      <c r="EB463" s="37"/>
      <c r="EC463" s="37"/>
      <c r="ED463" s="37"/>
      <c r="EE463" s="37"/>
      <c r="EF463" s="37"/>
      <c r="EG463" s="37"/>
      <c r="EH463" s="37"/>
      <c r="EI463" s="37"/>
      <c r="EJ463" s="37"/>
      <c r="EK463" s="37"/>
      <c r="EL463" s="37"/>
      <c r="EM463" s="37"/>
      <c r="EN463" s="37"/>
      <c r="EO463" s="37"/>
      <c r="EP463" s="37"/>
      <c r="EQ463" s="37"/>
      <c r="ER463" s="37"/>
      <c r="ES463" s="37"/>
      <c r="ET463" s="37"/>
      <c r="EU463" s="37"/>
      <c r="EV463" s="37"/>
      <c r="EW463" s="37"/>
      <c r="EX463" s="37"/>
      <c r="EY463" s="37"/>
      <c r="EZ463" s="37"/>
      <c r="FA463" s="37"/>
      <c r="FB463" s="37"/>
      <c r="FC463" s="37"/>
      <c r="FD463" s="37"/>
      <c r="FE463" s="37"/>
      <c r="FF463" s="37"/>
      <c r="FG463" s="37"/>
      <c r="FH463" s="37"/>
      <c r="FI463" s="37"/>
      <c r="FJ463" s="37"/>
      <c r="FK463" s="37"/>
      <c r="FL463" s="37"/>
      <c r="FM463" s="37"/>
      <c r="FN463" s="37"/>
      <c r="FO463" s="37"/>
      <c r="FP463" s="37"/>
      <c r="FQ463" s="37"/>
      <c r="FR463" s="37"/>
      <c r="FS463" s="37"/>
    </row>
    <row r="464" spans="1:175" s="7" customFormat="1" ht="47.25" hidden="1">
      <c r="A464" s="24" t="s">
        <v>164</v>
      </c>
      <c r="B464" s="12" t="s">
        <v>240</v>
      </c>
      <c r="C464" s="12" t="s">
        <v>240</v>
      </c>
      <c r="D464" s="13" t="s">
        <v>146</v>
      </c>
      <c r="E464" s="13" t="s">
        <v>211</v>
      </c>
      <c r="F464" s="103"/>
      <c r="G464" s="103"/>
      <c r="H464" s="103"/>
      <c r="I464" s="216" t="e">
        <f t="shared" si="8"/>
        <v>#DIV/0!</v>
      </c>
      <c r="J464" s="210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  <c r="BG464" s="37"/>
      <c r="BH464" s="37"/>
      <c r="BI464" s="37"/>
      <c r="BJ464" s="37"/>
      <c r="BK464" s="37"/>
      <c r="BL464" s="37"/>
      <c r="BM464" s="37"/>
      <c r="BN464" s="37"/>
      <c r="BO464" s="37"/>
      <c r="BP464" s="37"/>
      <c r="BQ464" s="37"/>
      <c r="BR464" s="37"/>
      <c r="BS464" s="37"/>
      <c r="BT464" s="37"/>
      <c r="BU464" s="37"/>
      <c r="BV464" s="37"/>
      <c r="BW464" s="37"/>
      <c r="BX464" s="37"/>
      <c r="BY464" s="37"/>
      <c r="BZ464" s="37"/>
      <c r="CA464" s="37"/>
      <c r="CB464" s="37"/>
      <c r="CC464" s="37"/>
      <c r="CD464" s="37"/>
      <c r="CE464" s="37"/>
      <c r="CF464" s="37"/>
      <c r="CG464" s="37"/>
      <c r="CH464" s="37"/>
      <c r="CI464" s="37"/>
      <c r="CJ464" s="37"/>
      <c r="CK464" s="37"/>
      <c r="CL464" s="37"/>
      <c r="CM464" s="37"/>
      <c r="CN464" s="37"/>
      <c r="CO464" s="37"/>
      <c r="CP464" s="37"/>
      <c r="CQ464" s="37"/>
      <c r="CR464" s="37"/>
      <c r="CS464" s="37"/>
      <c r="CT464" s="37"/>
      <c r="CU464" s="37"/>
      <c r="CV464" s="37"/>
      <c r="CW464" s="37"/>
      <c r="CX464" s="37"/>
      <c r="CY464" s="37"/>
      <c r="CZ464" s="37"/>
      <c r="DA464" s="37"/>
      <c r="DB464" s="37"/>
      <c r="DC464" s="37"/>
      <c r="DD464" s="37"/>
      <c r="DE464" s="37"/>
      <c r="DF464" s="37"/>
      <c r="DG464" s="37"/>
      <c r="DH464" s="37"/>
      <c r="DI464" s="37"/>
      <c r="DJ464" s="37"/>
      <c r="DK464" s="37"/>
      <c r="DL464" s="37"/>
      <c r="DM464" s="37"/>
      <c r="DN464" s="37"/>
      <c r="DO464" s="37"/>
      <c r="DP464" s="37"/>
      <c r="DQ464" s="37"/>
      <c r="DR464" s="37"/>
      <c r="DS464" s="37"/>
      <c r="DT464" s="37"/>
      <c r="DU464" s="37"/>
      <c r="DV464" s="37"/>
      <c r="DW464" s="37"/>
      <c r="DX464" s="37"/>
      <c r="DY464" s="37"/>
      <c r="DZ464" s="37"/>
      <c r="EA464" s="37"/>
      <c r="EB464" s="37"/>
      <c r="EC464" s="37"/>
      <c r="ED464" s="37"/>
      <c r="EE464" s="37"/>
      <c r="EF464" s="37"/>
      <c r="EG464" s="37"/>
      <c r="EH464" s="37"/>
      <c r="EI464" s="37"/>
      <c r="EJ464" s="37"/>
      <c r="EK464" s="37"/>
      <c r="EL464" s="37"/>
      <c r="EM464" s="37"/>
      <c r="EN464" s="37"/>
      <c r="EO464" s="37"/>
      <c r="EP464" s="37"/>
      <c r="EQ464" s="37"/>
      <c r="ER464" s="37"/>
      <c r="ES464" s="37"/>
      <c r="ET464" s="37"/>
      <c r="EU464" s="37"/>
      <c r="EV464" s="37"/>
      <c r="EW464" s="37"/>
      <c r="EX464" s="37"/>
      <c r="EY464" s="37"/>
      <c r="EZ464" s="37"/>
      <c r="FA464" s="37"/>
      <c r="FB464" s="37"/>
      <c r="FC464" s="37"/>
      <c r="FD464" s="37"/>
      <c r="FE464" s="37"/>
      <c r="FF464" s="37"/>
      <c r="FG464" s="37"/>
      <c r="FH464" s="37"/>
      <c r="FI464" s="37"/>
      <c r="FJ464" s="37"/>
      <c r="FK464" s="37"/>
      <c r="FL464" s="37"/>
      <c r="FM464" s="37"/>
      <c r="FN464" s="37"/>
      <c r="FO464" s="37"/>
      <c r="FP464" s="37"/>
      <c r="FQ464" s="37"/>
      <c r="FR464" s="37"/>
      <c r="FS464" s="37"/>
    </row>
    <row r="465" spans="1:175" s="7" customFormat="1" ht="94.5" hidden="1">
      <c r="A465" s="24" t="s">
        <v>159</v>
      </c>
      <c r="B465" s="12" t="s">
        <v>240</v>
      </c>
      <c r="C465" s="12" t="s">
        <v>240</v>
      </c>
      <c r="D465" s="13" t="s">
        <v>160</v>
      </c>
      <c r="E465" s="13"/>
      <c r="F465" s="103">
        <f>SUM(F466)</f>
        <v>0</v>
      </c>
      <c r="G465" s="103">
        <f>SUM(G466)</f>
        <v>0</v>
      </c>
      <c r="H465" s="103"/>
      <c r="I465" s="216" t="e">
        <f t="shared" si="8"/>
        <v>#DIV/0!</v>
      </c>
      <c r="J465" s="210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  <c r="AR465" s="37"/>
      <c r="AS465" s="37"/>
      <c r="AT465" s="37"/>
      <c r="AU465" s="37"/>
      <c r="AV465" s="37"/>
      <c r="AW465" s="37"/>
      <c r="AX465" s="37"/>
      <c r="AY465" s="37"/>
      <c r="AZ465" s="37"/>
      <c r="BA465" s="37"/>
      <c r="BB465" s="37"/>
      <c r="BC465" s="37"/>
      <c r="BD465" s="37"/>
      <c r="BE465" s="37"/>
      <c r="BF465" s="37"/>
      <c r="BG465" s="37"/>
      <c r="BH465" s="37"/>
      <c r="BI465" s="37"/>
      <c r="BJ465" s="37"/>
      <c r="BK465" s="37"/>
      <c r="BL465" s="37"/>
      <c r="BM465" s="37"/>
      <c r="BN465" s="37"/>
      <c r="BO465" s="37"/>
      <c r="BP465" s="37"/>
      <c r="BQ465" s="37"/>
      <c r="BR465" s="37"/>
      <c r="BS465" s="37"/>
      <c r="BT465" s="37"/>
      <c r="BU465" s="37"/>
      <c r="BV465" s="37"/>
      <c r="BW465" s="37"/>
      <c r="BX465" s="37"/>
      <c r="BY465" s="37"/>
      <c r="BZ465" s="37"/>
      <c r="CA465" s="37"/>
      <c r="CB465" s="37"/>
      <c r="CC465" s="37"/>
      <c r="CD465" s="37"/>
      <c r="CE465" s="37"/>
      <c r="CF465" s="37"/>
      <c r="CG465" s="37"/>
      <c r="CH465" s="37"/>
      <c r="CI465" s="37"/>
      <c r="CJ465" s="37"/>
      <c r="CK465" s="37"/>
      <c r="CL465" s="37"/>
      <c r="CM465" s="37"/>
      <c r="CN465" s="37"/>
      <c r="CO465" s="37"/>
      <c r="CP465" s="37"/>
      <c r="CQ465" s="37"/>
      <c r="CR465" s="37"/>
      <c r="CS465" s="37"/>
      <c r="CT465" s="37"/>
      <c r="CU465" s="37"/>
      <c r="CV465" s="37"/>
      <c r="CW465" s="37"/>
      <c r="CX465" s="37"/>
      <c r="CY465" s="37"/>
      <c r="CZ465" s="37"/>
      <c r="DA465" s="37"/>
      <c r="DB465" s="37"/>
      <c r="DC465" s="37"/>
      <c r="DD465" s="37"/>
      <c r="DE465" s="37"/>
      <c r="DF465" s="37"/>
      <c r="DG465" s="37"/>
      <c r="DH465" s="37"/>
      <c r="DI465" s="37"/>
      <c r="DJ465" s="37"/>
      <c r="DK465" s="37"/>
      <c r="DL465" s="37"/>
      <c r="DM465" s="37"/>
      <c r="DN465" s="37"/>
      <c r="DO465" s="37"/>
      <c r="DP465" s="37"/>
      <c r="DQ465" s="37"/>
      <c r="DR465" s="37"/>
      <c r="DS465" s="37"/>
      <c r="DT465" s="37"/>
      <c r="DU465" s="37"/>
      <c r="DV465" s="37"/>
      <c r="DW465" s="37"/>
      <c r="DX465" s="37"/>
      <c r="DY465" s="37"/>
      <c r="DZ465" s="37"/>
      <c r="EA465" s="37"/>
      <c r="EB465" s="37"/>
      <c r="EC465" s="37"/>
      <c r="ED465" s="37"/>
      <c r="EE465" s="37"/>
      <c r="EF465" s="37"/>
      <c r="EG465" s="37"/>
      <c r="EH465" s="37"/>
      <c r="EI465" s="37"/>
      <c r="EJ465" s="37"/>
      <c r="EK465" s="37"/>
      <c r="EL465" s="37"/>
      <c r="EM465" s="37"/>
      <c r="EN465" s="37"/>
      <c r="EO465" s="37"/>
      <c r="EP465" s="37"/>
      <c r="EQ465" s="37"/>
      <c r="ER465" s="37"/>
      <c r="ES465" s="37"/>
      <c r="ET465" s="37"/>
      <c r="EU465" s="37"/>
      <c r="EV465" s="37"/>
      <c r="EW465" s="37"/>
      <c r="EX465" s="37"/>
      <c r="EY465" s="37"/>
      <c r="EZ465" s="37"/>
      <c r="FA465" s="37"/>
      <c r="FB465" s="37"/>
      <c r="FC465" s="37"/>
      <c r="FD465" s="37"/>
      <c r="FE465" s="37"/>
      <c r="FF465" s="37"/>
      <c r="FG465" s="37"/>
      <c r="FH465" s="37"/>
      <c r="FI465" s="37"/>
      <c r="FJ465" s="37"/>
      <c r="FK465" s="37"/>
      <c r="FL465" s="37"/>
      <c r="FM465" s="37"/>
      <c r="FN465" s="37"/>
      <c r="FO465" s="37"/>
      <c r="FP465" s="37"/>
      <c r="FQ465" s="37"/>
      <c r="FR465" s="37"/>
      <c r="FS465" s="37"/>
    </row>
    <row r="466" spans="1:175" s="7" customFormat="1" ht="31.5" hidden="1">
      <c r="A466" s="23" t="s">
        <v>494</v>
      </c>
      <c r="B466" s="12" t="s">
        <v>240</v>
      </c>
      <c r="C466" s="12" t="s">
        <v>240</v>
      </c>
      <c r="D466" s="13" t="s">
        <v>160</v>
      </c>
      <c r="E466" s="13" t="s">
        <v>491</v>
      </c>
      <c r="F466" s="103">
        <f>SUM('3'!G309)</f>
        <v>0</v>
      </c>
      <c r="G466" s="103">
        <f>SUM('3'!H309)</f>
        <v>0</v>
      </c>
      <c r="H466" s="103"/>
      <c r="I466" s="216" t="e">
        <f t="shared" ref="I466:I529" si="9">SUM(H466/G466*100)</f>
        <v>#DIV/0!</v>
      </c>
      <c r="J466" s="210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  <c r="AR466" s="37"/>
      <c r="AS466" s="37"/>
      <c r="AT466" s="37"/>
      <c r="AU466" s="37"/>
      <c r="AV466" s="37"/>
      <c r="AW466" s="37"/>
      <c r="AX466" s="37"/>
      <c r="AY466" s="37"/>
      <c r="AZ466" s="37"/>
      <c r="BA466" s="37"/>
      <c r="BB466" s="37"/>
      <c r="BC466" s="37"/>
      <c r="BD466" s="37"/>
      <c r="BE466" s="37"/>
      <c r="BF466" s="37"/>
      <c r="BG466" s="37"/>
      <c r="BH466" s="37"/>
      <c r="BI466" s="37"/>
      <c r="BJ466" s="37"/>
      <c r="BK466" s="37"/>
      <c r="BL466" s="37"/>
      <c r="BM466" s="37"/>
      <c r="BN466" s="37"/>
      <c r="BO466" s="37"/>
      <c r="BP466" s="37"/>
      <c r="BQ466" s="37"/>
      <c r="BR466" s="37"/>
      <c r="BS466" s="37"/>
      <c r="BT466" s="37"/>
      <c r="BU466" s="37"/>
      <c r="BV466" s="37"/>
      <c r="BW466" s="37"/>
      <c r="BX466" s="37"/>
      <c r="BY466" s="37"/>
      <c r="BZ466" s="37"/>
      <c r="CA466" s="37"/>
      <c r="CB466" s="37"/>
      <c r="CC466" s="37"/>
      <c r="CD466" s="37"/>
      <c r="CE466" s="37"/>
      <c r="CF466" s="37"/>
      <c r="CG466" s="37"/>
      <c r="CH466" s="37"/>
      <c r="CI466" s="37"/>
      <c r="CJ466" s="37"/>
      <c r="CK466" s="37"/>
      <c r="CL466" s="37"/>
      <c r="CM466" s="37"/>
      <c r="CN466" s="37"/>
      <c r="CO466" s="37"/>
      <c r="CP466" s="37"/>
      <c r="CQ466" s="37"/>
      <c r="CR466" s="37"/>
      <c r="CS466" s="37"/>
      <c r="CT466" s="37"/>
      <c r="CU466" s="37"/>
      <c r="CV466" s="37"/>
      <c r="CW466" s="37"/>
      <c r="CX466" s="37"/>
      <c r="CY466" s="37"/>
      <c r="CZ466" s="37"/>
      <c r="DA466" s="37"/>
      <c r="DB466" s="37"/>
      <c r="DC466" s="37"/>
      <c r="DD466" s="37"/>
      <c r="DE466" s="37"/>
      <c r="DF466" s="37"/>
      <c r="DG466" s="37"/>
      <c r="DH466" s="37"/>
      <c r="DI466" s="37"/>
      <c r="DJ466" s="37"/>
      <c r="DK466" s="37"/>
      <c r="DL466" s="37"/>
      <c r="DM466" s="37"/>
      <c r="DN466" s="37"/>
      <c r="DO466" s="37"/>
      <c r="DP466" s="37"/>
      <c r="DQ466" s="37"/>
      <c r="DR466" s="37"/>
      <c r="DS466" s="37"/>
      <c r="DT466" s="37"/>
      <c r="DU466" s="37"/>
      <c r="DV466" s="37"/>
      <c r="DW466" s="37"/>
      <c r="DX466" s="37"/>
      <c r="DY466" s="37"/>
      <c r="DZ466" s="37"/>
      <c r="EA466" s="37"/>
      <c r="EB466" s="37"/>
      <c r="EC466" s="37"/>
      <c r="ED466" s="37"/>
      <c r="EE466" s="37"/>
      <c r="EF466" s="37"/>
      <c r="EG466" s="37"/>
      <c r="EH466" s="37"/>
      <c r="EI466" s="37"/>
      <c r="EJ466" s="37"/>
      <c r="EK466" s="37"/>
      <c r="EL466" s="37"/>
      <c r="EM466" s="37"/>
      <c r="EN466" s="37"/>
      <c r="EO466" s="37"/>
      <c r="EP466" s="37"/>
      <c r="EQ466" s="37"/>
      <c r="ER466" s="37"/>
      <c r="ES466" s="37"/>
      <c r="ET466" s="37"/>
      <c r="EU466" s="37"/>
      <c r="EV466" s="37"/>
      <c r="EW466" s="37"/>
      <c r="EX466" s="37"/>
      <c r="EY466" s="37"/>
      <c r="EZ466" s="37"/>
      <c r="FA466" s="37"/>
      <c r="FB466" s="37"/>
      <c r="FC466" s="37"/>
      <c r="FD466" s="37"/>
      <c r="FE466" s="37"/>
      <c r="FF466" s="37"/>
      <c r="FG466" s="37"/>
      <c r="FH466" s="37"/>
      <c r="FI466" s="37"/>
      <c r="FJ466" s="37"/>
      <c r="FK466" s="37"/>
      <c r="FL466" s="37"/>
      <c r="FM466" s="37"/>
      <c r="FN466" s="37"/>
      <c r="FO466" s="37"/>
      <c r="FP466" s="37"/>
      <c r="FQ466" s="37"/>
      <c r="FR466" s="37"/>
      <c r="FS466" s="37"/>
    </row>
    <row r="467" spans="1:175" s="7" customFormat="1" ht="78.75" hidden="1">
      <c r="A467" s="24" t="s">
        <v>392</v>
      </c>
      <c r="B467" s="12" t="s">
        <v>240</v>
      </c>
      <c r="C467" s="12" t="s">
        <v>240</v>
      </c>
      <c r="D467" s="13" t="s">
        <v>422</v>
      </c>
      <c r="E467" s="13" t="s">
        <v>281</v>
      </c>
      <c r="F467" s="103">
        <f>SUM('3'!G817)</f>
        <v>0</v>
      </c>
      <c r="G467" s="103">
        <f>SUM('3'!H817)</f>
        <v>0</v>
      </c>
      <c r="H467" s="103"/>
      <c r="I467" s="216" t="e">
        <f t="shared" si="9"/>
        <v>#DIV/0!</v>
      </c>
      <c r="J467" s="210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  <c r="AR467" s="37"/>
      <c r="AS467" s="37"/>
      <c r="AT467" s="37"/>
      <c r="AU467" s="37"/>
      <c r="AV467" s="37"/>
      <c r="AW467" s="37"/>
      <c r="AX467" s="37"/>
      <c r="AY467" s="37"/>
      <c r="AZ467" s="37"/>
      <c r="BA467" s="37"/>
      <c r="BB467" s="37"/>
      <c r="BC467" s="37"/>
      <c r="BD467" s="37"/>
      <c r="BE467" s="37"/>
      <c r="BF467" s="37"/>
      <c r="BG467" s="37"/>
      <c r="BH467" s="37"/>
      <c r="BI467" s="37"/>
      <c r="BJ467" s="37"/>
      <c r="BK467" s="37"/>
      <c r="BL467" s="37"/>
      <c r="BM467" s="37"/>
      <c r="BN467" s="37"/>
      <c r="BO467" s="37"/>
      <c r="BP467" s="37"/>
      <c r="BQ467" s="37"/>
      <c r="BR467" s="37"/>
      <c r="BS467" s="37"/>
      <c r="BT467" s="37"/>
      <c r="BU467" s="37"/>
      <c r="BV467" s="37"/>
      <c r="BW467" s="37"/>
      <c r="BX467" s="37"/>
      <c r="BY467" s="37"/>
      <c r="BZ467" s="37"/>
      <c r="CA467" s="37"/>
      <c r="CB467" s="37"/>
      <c r="CC467" s="37"/>
      <c r="CD467" s="37"/>
      <c r="CE467" s="37"/>
      <c r="CF467" s="37"/>
      <c r="CG467" s="37"/>
      <c r="CH467" s="37"/>
      <c r="CI467" s="37"/>
      <c r="CJ467" s="37"/>
      <c r="CK467" s="37"/>
      <c r="CL467" s="37"/>
      <c r="CM467" s="37"/>
      <c r="CN467" s="37"/>
      <c r="CO467" s="37"/>
      <c r="CP467" s="37"/>
      <c r="CQ467" s="37"/>
      <c r="CR467" s="37"/>
      <c r="CS467" s="37"/>
      <c r="CT467" s="37"/>
      <c r="CU467" s="37"/>
      <c r="CV467" s="37"/>
      <c r="CW467" s="37"/>
      <c r="CX467" s="37"/>
      <c r="CY467" s="37"/>
      <c r="CZ467" s="37"/>
      <c r="DA467" s="37"/>
      <c r="DB467" s="37"/>
      <c r="DC467" s="37"/>
      <c r="DD467" s="37"/>
      <c r="DE467" s="37"/>
      <c r="DF467" s="37"/>
      <c r="DG467" s="37"/>
      <c r="DH467" s="37"/>
      <c r="DI467" s="37"/>
      <c r="DJ467" s="37"/>
      <c r="DK467" s="37"/>
      <c r="DL467" s="37"/>
      <c r="DM467" s="37"/>
      <c r="DN467" s="37"/>
      <c r="DO467" s="37"/>
      <c r="DP467" s="37"/>
      <c r="DQ467" s="37"/>
      <c r="DR467" s="37"/>
      <c r="DS467" s="37"/>
      <c r="DT467" s="37"/>
      <c r="DU467" s="37"/>
      <c r="DV467" s="37"/>
      <c r="DW467" s="37"/>
      <c r="DX467" s="37"/>
      <c r="DY467" s="37"/>
      <c r="DZ467" s="37"/>
      <c r="EA467" s="37"/>
      <c r="EB467" s="37"/>
      <c r="EC467" s="37"/>
      <c r="ED467" s="37"/>
      <c r="EE467" s="37"/>
      <c r="EF467" s="37"/>
      <c r="EG467" s="37"/>
      <c r="EH467" s="37"/>
      <c r="EI467" s="37"/>
      <c r="EJ467" s="37"/>
      <c r="EK467" s="37"/>
      <c r="EL467" s="37"/>
      <c r="EM467" s="37"/>
      <c r="EN467" s="37"/>
      <c r="EO467" s="37"/>
      <c r="EP467" s="37"/>
      <c r="EQ467" s="37"/>
      <c r="ER467" s="37"/>
      <c r="ES467" s="37"/>
      <c r="ET467" s="37"/>
      <c r="EU467" s="37"/>
      <c r="EV467" s="37"/>
      <c r="EW467" s="37"/>
      <c r="EX467" s="37"/>
      <c r="EY467" s="37"/>
      <c r="EZ467" s="37"/>
      <c r="FA467" s="37"/>
      <c r="FB467" s="37"/>
      <c r="FC467" s="37"/>
      <c r="FD467" s="37"/>
      <c r="FE467" s="37"/>
      <c r="FF467" s="37"/>
      <c r="FG467" s="37"/>
      <c r="FH467" s="37"/>
      <c r="FI467" s="37"/>
      <c r="FJ467" s="37"/>
      <c r="FK467" s="37"/>
      <c r="FL467" s="37"/>
      <c r="FM467" s="37"/>
      <c r="FN467" s="37"/>
      <c r="FO467" s="37"/>
      <c r="FP467" s="37"/>
      <c r="FQ467" s="37"/>
      <c r="FR467" s="37"/>
      <c r="FS467" s="37"/>
    </row>
    <row r="468" spans="1:175" s="7" customFormat="1" ht="173.25" hidden="1">
      <c r="A468" s="24" t="s">
        <v>647</v>
      </c>
      <c r="B468" s="10" t="s">
        <v>240</v>
      </c>
      <c r="C468" s="10" t="s">
        <v>240</v>
      </c>
      <c r="D468" s="13" t="s">
        <v>140</v>
      </c>
      <c r="E468" s="13"/>
      <c r="F468" s="103">
        <f>SUM(F469+F470)</f>
        <v>20</v>
      </c>
      <c r="G468" s="103">
        <f>SUM(G469+G470)</f>
        <v>0</v>
      </c>
      <c r="H468" s="103"/>
      <c r="I468" s="216" t="e">
        <f t="shared" si="9"/>
        <v>#DIV/0!</v>
      </c>
      <c r="J468" s="210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  <c r="BG468" s="37"/>
      <c r="BH468" s="37"/>
      <c r="BI468" s="37"/>
      <c r="BJ468" s="37"/>
      <c r="BK468" s="37"/>
      <c r="BL468" s="37"/>
      <c r="BM468" s="37"/>
      <c r="BN468" s="37"/>
      <c r="BO468" s="37"/>
      <c r="BP468" s="37"/>
      <c r="BQ468" s="37"/>
      <c r="BR468" s="37"/>
      <c r="BS468" s="37"/>
      <c r="BT468" s="37"/>
      <c r="BU468" s="37"/>
      <c r="BV468" s="37"/>
      <c r="BW468" s="37"/>
      <c r="BX468" s="37"/>
      <c r="BY468" s="37"/>
      <c r="BZ468" s="37"/>
      <c r="CA468" s="37"/>
      <c r="CB468" s="37"/>
      <c r="CC468" s="37"/>
      <c r="CD468" s="37"/>
      <c r="CE468" s="37"/>
      <c r="CF468" s="37"/>
      <c r="CG468" s="37"/>
      <c r="CH468" s="37"/>
      <c r="CI468" s="37"/>
      <c r="CJ468" s="37"/>
      <c r="CK468" s="37"/>
      <c r="CL468" s="37"/>
      <c r="CM468" s="37"/>
      <c r="CN468" s="37"/>
      <c r="CO468" s="37"/>
      <c r="CP468" s="37"/>
      <c r="CQ468" s="37"/>
      <c r="CR468" s="37"/>
      <c r="CS468" s="37"/>
      <c r="CT468" s="37"/>
      <c r="CU468" s="37"/>
      <c r="CV468" s="37"/>
      <c r="CW468" s="37"/>
      <c r="CX468" s="37"/>
      <c r="CY468" s="37"/>
      <c r="CZ468" s="37"/>
      <c r="DA468" s="37"/>
      <c r="DB468" s="37"/>
      <c r="DC468" s="37"/>
      <c r="DD468" s="37"/>
      <c r="DE468" s="37"/>
      <c r="DF468" s="37"/>
      <c r="DG468" s="37"/>
      <c r="DH468" s="37"/>
      <c r="DI468" s="37"/>
      <c r="DJ468" s="37"/>
      <c r="DK468" s="37"/>
      <c r="DL468" s="37"/>
      <c r="DM468" s="37"/>
      <c r="DN468" s="37"/>
      <c r="DO468" s="37"/>
      <c r="DP468" s="37"/>
      <c r="DQ468" s="37"/>
      <c r="DR468" s="37"/>
      <c r="DS468" s="37"/>
      <c r="DT468" s="37"/>
      <c r="DU468" s="37"/>
      <c r="DV468" s="37"/>
      <c r="DW468" s="37"/>
      <c r="DX468" s="37"/>
      <c r="DY468" s="37"/>
      <c r="DZ468" s="37"/>
      <c r="EA468" s="37"/>
      <c r="EB468" s="37"/>
      <c r="EC468" s="37"/>
      <c r="ED468" s="37"/>
      <c r="EE468" s="37"/>
      <c r="EF468" s="37"/>
      <c r="EG468" s="37"/>
      <c r="EH468" s="37"/>
      <c r="EI468" s="37"/>
      <c r="EJ468" s="37"/>
      <c r="EK468" s="37"/>
      <c r="EL468" s="37"/>
      <c r="EM468" s="37"/>
      <c r="EN468" s="37"/>
      <c r="EO468" s="37"/>
      <c r="EP468" s="37"/>
      <c r="EQ468" s="37"/>
      <c r="ER468" s="37"/>
      <c r="ES468" s="37"/>
      <c r="ET468" s="37"/>
      <c r="EU468" s="37"/>
      <c r="EV468" s="37"/>
      <c r="EW468" s="37"/>
      <c r="EX468" s="37"/>
      <c r="EY468" s="37"/>
      <c r="EZ468" s="37"/>
      <c r="FA468" s="37"/>
      <c r="FB468" s="37"/>
      <c r="FC468" s="37"/>
      <c r="FD468" s="37"/>
      <c r="FE468" s="37"/>
      <c r="FF468" s="37"/>
      <c r="FG468" s="37"/>
      <c r="FH468" s="37"/>
      <c r="FI468" s="37"/>
      <c r="FJ468" s="37"/>
      <c r="FK468" s="37"/>
      <c r="FL468" s="37"/>
      <c r="FM468" s="37"/>
      <c r="FN468" s="37"/>
      <c r="FO468" s="37"/>
      <c r="FP468" s="37"/>
      <c r="FQ468" s="37"/>
      <c r="FR468" s="37"/>
      <c r="FS468" s="37"/>
    </row>
    <row r="469" spans="1:175" s="7" customFormat="1" ht="31.5" hidden="1">
      <c r="A469" s="23" t="s">
        <v>494</v>
      </c>
      <c r="B469" s="10" t="s">
        <v>240</v>
      </c>
      <c r="C469" s="10" t="s">
        <v>240</v>
      </c>
      <c r="D469" s="57" t="s">
        <v>140</v>
      </c>
      <c r="E469" s="13" t="s">
        <v>491</v>
      </c>
      <c r="F469" s="103">
        <f>SUM('3'!G311)</f>
        <v>20</v>
      </c>
      <c r="G469" s="103">
        <f>SUM('3'!H311)</f>
        <v>0</v>
      </c>
      <c r="H469" s="103"/>
      <c r="I469" s="216" t="e">
        <f t="shared" si="9"/>
        <v>#DIV/0!</v>
      </c>
      <c r="J469" s="210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  <c r="BG469" s="37"/>
      <c r="BH469" s="37"/>
      <c r="BI469" s="37"/>
      <c r="BJ469" s="37"/>
      <c r="BK469" s="37"/>
      <c r="BL469" s="37"/>
      <c r="BM469" s="37"/>
      <c r="BN469" s="37"/>
      <c r="BO469" s="37"/>
      <c r="BP469" s="37"/>
      <c r="BQ469" s="37"/>
      <c r="BR469" s="37"/>
      <c r="BS469" s="37"/>
      <c r="BT469" s="37"/>
      <c r="BU469" s="37"/>
      <c r="BV469" s="37"/>
      <c r="BW469" s="37"/>
      <c r="BX469" s="37"/>
      <c r="BY469" s="37"/>
      <c r="BZ469" s="37"/>
      <c r="CA469" s="37"/>
      <c r="CB469" s="37"/>
      <c r="CC469" s="37"/>
      <c r="CD469" s="37"/>
      <c r="CE469" s="37"/>
      <c r="CF469" s="37"/>
      <c r="CG469" s="37"/>
      <c r="CH469" s="37"/>
      <c r="CI469" s="37"/>
      <c r="CJ469" s="37"/>
      <c r="CK469" s="37"/>
      <c r="CL469" s="37"/>
      <c r="CM469" s="37"/>
      <c r="CN469" s="37"/>
      <c r="CO469" s="37"/>
      <c r="CP469" s="37"/>
      <c r="CQ469" s="37"/>
      <c r="CR469" s="37"/>
      <c r="CS469" s="37"/>
      <c r="CT469" s="37"/>
      <c r="CU469" s="37"/>
      <c r="CV469" s="37"/>
      <c r="CW469" s="37"/>
      <c r="CX469" s="37"/>
      <c r="CY469" s="37"/>
      <c r="CZ469" s="37"/>
      <c r="DA469" s="37"/>
      <c r="DB469" s="37"/>
      <c r="DC469" s="37"/>
      <c r="DD469" s="37"/>
      <c r="DE469" s="37"/>
      <c r="DF469" s="37"/>
      <c r="DG469" s="37"/>
      <c r="DH469" s="37"/>
      <c r="DI469" s="37"/>
      <c r="DJ469" s="37"/>
      <c r="DK469" s="37"/>
      <c r="DL469" s="37"/>
      <c r="DM469" s="37"/>
      <c r="DN469" s="37"/>
      <c r="DO469" s="37"/>
      <c r="DP469" s="37"/>
      <c r="DQ469" s="37"/>
      <c r="DR469" s="37"/>
      <c r="DS469" s="37"/>
      <c r="DT469" s="37"/>
      <c r="DU469" s="37"/>
      <c r="DV469" s="37"/>
      <c r="DW469" s="37"/>
      <c r="DX469" s="37"/>
      <c r="DY469" s="37"/>
      <c r="DZ469" s="37"/>
      <c r="EA469" s="37"/>
      <c r="EB469" s="37"/>
      <c r="EC469" s="37"/>
      <c r="ED469" s="37"/>
      <c r="EE469" s="37"/>
      <c r="EF469" s="37"/>
      <c r="EG469" s="37"/>
      <c r="EH469" s="37"/>
      <c r="EI469" s="37"/>
      <c r="EJ469" s="37"/>
      <c r="EK469" s="37"/>
      <c r="EL469" s="37"/>
      <c r="EM469" s="37"/>
      <c r="EN469" s="37"/>
      <c r="EO469" s="37"/>
      <c r="EP469" s="37"/>
      <c r="EQ469" s="37"/>
      <c r="ER469" s="37"/>
      <c r="ES469" s="37"/>
      <c r="ET469" s="37"/>
      <c r="EU469" s="37"/>
      <c r="EV469" s="37"/>
      <c r="EW469" s="37"/>
      <c r="EX469" s="37"/>
      <c r="EY469" s="37"/>
      <c r="EZ469" s="37"/>
      <c r="FA469" s="37"/>
      <c r="FB469" s="37"/>
      <c r="FC469" s="37"/>
      <c r="FD469" s="37"/>
      <c r="FE469" s="37"/>
      <c r="FF469" s="37"/>
      <c r="FG469" s="37"/>
      <c r="FH469" s="37"/>
      <c r="FI469" s="37"/>
      <c r="FJ469" s="37"/>
      <c r="FK469" s="37"/>
      <c r="FL469" s="37"/>
      <c r="FM469" s="37"/>
      <c r="FN469" s="37"/>
      <c r="FO469" s="37"/>
      <c r="FP469" s="37"/>
      <c r="FQ469" s="37"/>
      <c r="FR469" s="37"/>
      <c r="FS469" s="37"/>
    </row>
    <row r="470" spans="1:175" s="7" customFormat="1" ht="47.25" hidden="1">
      <c r="A470" s="24" t="s">
        <v>164</v>
      </c>
      <c r="B470" s="10" t="s">
        <v>240</v>
      </c>
      <c r="C470" s="10" t="s">
        <v>240</v>
      </c>
      <c r="D470" s="57" t="s">
        <v>140</v>
      </c>
      <c r="E470" s="13" t="s">
        <v>211</v>
      </c>
      <c r="F470" s="103">
        <f>SUM('3'!G866)</f>
        <v>0</v>
      </c>
      <c r="G470" s="103">
        <f>SUM('3'!H866)</f>
        <v>0</v>
      </c>
      <c r="H470" s="103"/>
      <c r="I470" s="216" t="e">
        <f t="shared" si="9"/>
        <v>#DIV/0!</v>
      </c>
      <c r="J470" s="210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  <c r="BG470" s="37"/>
      <c r="BH470" s="37"/>
      <c r="BI470" s="37"/>
      <c r="BJ470" s="37"/>
      <c r="BK470" s="37"/>
      <c r="BL470" s="37"/>
      <c r="BM470" s="37"/>
      <c r="BN470" s="37"/>
      <c r="BO470" s="37"/>
      <c r="BP470" s="37"/>
      <c r="BQ470" s="37"/>
      <c r="BR470" s="37"/>
      <c r="BS470" s="37"/>
      <c r="BT470" s="37"/>
      <c r="BU470" s="37"/>
      <c r="BV470" s="37"/>
      <c r="BW470" s="37"/>
      <c r="BX470" s="37"/>
      <c r="BY470" s="37"/>
      <c r="BZ470" s="37"/>
      <c r="CA470" s="37"/>
      <c r="CB470" s="37"/>
      <c r="CC470" s="37"/>
      <c r="CD470" s="37"/>
      <c r="CE470" s="37"/>
      <c r="CF470" s="37"/>
      <c r="CG470" s="37"/>
      <c r="CH470" s="37"/>
      <c r="CI470" s="37"/>
      <c r="CJ470" s="37"/>
      <c r="CK470" s="37"/>
      <c r="CL470" s="37"/>
      <c r="CM470" s="37"/>
      <c r="CN470" s="37"/>
      <c r="CO470" s="37"/>
      <c r="CP470" s="37"/>
      <c r="CQ470" s="37"/>
      <c r="CR470" s="37"/>
      <c r="CS470" s="37"/>
      <c r="CT470" s="37"/>
      <c r="CU470" s="37"/>
      <c r="CV470" s="37"/>
      <c r="CW470" s="37"/>
      <c r="CX470" s="37"/>
      <c r="CY470" s="37"/>
      <c r="CZ470" s="37"/>
      <c r="DA470" s="37"/>
      <c r="DB470" s="37"/>
      <c r="DC470" s="37"/>
      <c r="DD470" s="37"/>
      <c r="DE470" s="37"/>
      <c r="DF470" s="37"/>
      <c r="DG470" s="37"/>
      <c r="DH470" s="37"/>
      <c r="DI470" s="37"/>
      <c r="DJ470" s="37"/>
      <c r="DK470" s="37"/>
      <c r="DL470" s="37"/>
      <c r="DM470" s="37"/>
      <c r="DN470" s="37"/>
      <c r="DO470" s="37"/>
      <c r="DP470" s="37"/>
      <c r="DQ470" s="37"/>
      <c r="DR470" s="37"/>
      <c r="DS470" s="37"/>
      <c r="DT470" s="37"/>
      <c r="DU470" s="37"/>
      <c r="DV470" s="37"/>
      <c r="DW470" s="37"/>
      <c r="DX470" s="37"/>
      <c r="DY470" s="37"/>
      <c r="DZ470" s="37"/>
      <c r="EA470" s="37"/>
      <c r="EB470" s="37"/>
      <c r="EC470" s="37"/>
      <c r="ED470" s="37"/>
      <c r="EE470" s="37"/>
      <c r="EF470" s="37"/>
      <c r="EG470" s="37"/>
      <c r="EH470" s="37"/>
      <c r="EI470" s="37"/>
      <c r="EJ470" s="37"/>
      <c r="EK470" s="37"/>
      <c r="EL470" s="37"/>
      <c r="EM470" s="37"/>
      <c r="EN470" s="37"/>
      <c r="EO470" s="37"/>
      <c r="EP470" s="37"/>
      <c r="EQ470" s="37"/>
      <c r="ER470" s="37"/>
      <c r="ES470" s="37"/>
      <c r="ET470" s="37"/>
      <c r="EU470" s="37"/>
      <c r="EV470" s="37"/>
      <c r="EW470" s="37"/>
      <c r="EX470" s="37"/>
      <c r="EY470" s="37"/>
      <c r="EZ470" s="37"/>
      <c r="FA470" s="37"/>
      <c r="FB470" s="37"/>
      <c r="FC470" s="37"/>
      <c r="FD470" s="37"/>
      <c r="FE470" s="37"/>
      <c r="FF470" s="37"/>
      <c r="FG470" s="37"/>
      <c r="FH470" s="37"/>
      <c r="FI470" s="37"/>
      <c r="FJ470" s="37"/>
      <c r="FK470" s="37"/>
      <c r="FL470" s="37"/>
      <c r="FM470" s="37"/>
      <c r="FN470" s="37"/>
      <c r="FO470" s="37"/>
      <c r="FP470" s="37"/>
      <c r="FQ470" s="37"/>
      <c r="FR470" s="37"/>
      <c r="FS470" s="37"/>
    </row>
    <row r="471" spans="1:175">
      <c r="A471" s="51" t="s">
        <v>222</v>
      </c>
      <c r="B471" s="14" t="s">
        <v>240</v>
      </c>
      <c r="C471" s="14" t="s">
        <v>242</v>
      </c>
      <c r="D471" s="15"/>
      <c r="E471" s="15"/>
      <c r="F471" s="186">
        <v>570</v>
      </c>
      <c r="G471" s="186">
        <v>570</v>
      </c>
      <c r="H471" s="186">
        <v>494</v>
      </c>
      <c r="I471" s="216">
        <f t="shared" si="9"/>
        <v>86.666666666666671</v>
      </c>
      <c r="J471" s="211"/>
    </row>
    <row r="472" spans="1:175" s="7" customFormat="1" ht="189" hidden="1">
      <c r="A472" s="23" t="s">
        <v>851</v>
      </c>
      <c r="B472" s="10" t="s">
        <v>240</v>
      </c>
      <c r="C472" s="10" t="s">
        <v>242</v>
      </c>
      <c r="D472" s="13" t="s">
        <v>853</v>
      </c>
      <c r="E472" s="13"/>
      <c r="F472" s="103">
        <f>SUM(F473)</f>
        <v>0</v>
      </c>
      <c r="G472" s="103">
        <f>SUM(G473)</f>
        <v>0</v>
      </c>
      <c r="H472" s="103"/>
      <c r="I472" s="216" t="e">
        <f t="shared" si="9"/>
        <v>#DIV/0!</v>
      </c>
      <c r="J472" s="210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  <c r="AR472" s="37"/>
      <c r="AS472" s="37"/>
      <c r="AT472" s="37"/>
      <c r="AU472" s="37"/>
      <c r="AV472" s="37"/>
      <c r="AW472" s="37"/>
      <c r="AX472" s="37"/>
      <c r="AY472" s="37"/>
      <c r="AZ472" s="37"/>
      <c r="BA472" s="37"/>
      <c r="BB472" s="37"/>
      <c r="BC472" s="37"/>
      <c r="BD472" s="37"/>
      <c r="BE472" s="37"/>
      <c r="BF472" s="37"/>
      <c r="BG472" s="37"/>
      <c r="BH472" s="37"/>
      <c r="BI472" s="37"/>
      <c r="BJ472" s="37"/>
      <c r="BK472" s="37"/>
      <c r="BL472" s="37"/>
      <c r="BM472" s="37"/>
      <c r="BN472" s="37"/>
      <c r="BO472" s="37"/>
      <c r="BP472" s="37"/>
      <c r="BQ472" s="37"/>
      <c r="BR472" s="37"/>
      <c r="BS472" s="37"/>
      <c r="BT472" s="37"/>
      <c r="BU472" s="37"/>
      <c r="BV472" s="37"/>
      <c r="BW472" s="37"/>
      <c r="BX472" s="37"/>
      <c r="BY472" s="37"/>
      <c r="BZ472" s="37"/>
      <c r="CA472" s="37"/>
      <c r="CB472" s="37"/>
      <c r="CC472" s="37"/>
      <c r="CD472" s="37"/>
      <c r="CE472" s="37"/>
      <c r="CF472" s="37"/>
      <c r="CG472" s="37"/>
      <c r="CH472" s="37"/>
      <c r="CI472" s="37"/>
      <c r="CJ472" s="37"/>
      <c r="CK472" s="37"/>
      <c r="CL472" s="37"/>
      <c r="CM472" s="37"/>
      <c r="CN472" s="37"/>
      <c r="CO472" s="37"/>
      <c r="CP472" s="37"/>
      <c r="CQ472" s="37"/>
      <c r="CR472" s="37"/>
      <c r="CS472" s="37"/>
      <c r="CT472" s="37"/>
      <c r="CU472" s="37"/>
      <c r="CV472" s="37"/>
      <c r="CW472" s="37"/>
      <c r="CX472" s="37"/>
      <c r="CY472" s="37"/>
      <c r="CZ472" s="37"/>
      <c r="DA472" s="37"/>
      <c r="DB472" s="37"/>
      <c r="DC472" s="37"/>
      <c r="DD472" s="37"/>
      <c r="DE472" s="37"/>
      <c r="DF472" s="37"/>
      <c r="DG472" s="37"/>
      <c r="DH472" s="37"/>
      <c r="DI472" s="37"/>
      <c r="DJ472" s="37"/>
      <c r="DK472" s="37"/>
      <c r="DL472" s="37"/>
      <c r="DM472" s="37"/>
      <c r="DN472" s="37"/>
      <c r="DO472" s="37"/>
      <c r="DP472" s="37"/>
      <c r="DQ472" s="37"/>
      <c r="DR472" s="37"/>
      <c r="DS472" s="37"/>
      <c r="DT472" s="37"/>
      <c r="DU472" s="37"/>
      <c r="DV472" s="37"/>
      <c r="DW472" s="37"/>
      <c r="DX472" s="37"/>
      <c r="DY472" s="37"/>
      <c r="DZ472" s="37"/>
      <c r="EA472" s="37"/>
      <c r="EB472" s="37"/>
      <c r="EC472" s="37"/>
      <c r="ED472" s="37"/>
      <c r="EE472" s="37"/>
      <c r="EF472" s="37"/>
      <c r="EG472" s="37"/>
      <c r="EH472" s="37"/>
      <c r="EI472" s="37"/>
      <c r="EJ472" s="37"/>
      <c r="EK472" s="37"/>
      <c r="EL472" s="37"/>
      <c r="EM472" s="37"/>
      <c r="EN472" s="37"/>
      <c r="EO472" s="37"/>
      <c r="EP472" s="37"/>
      <c r="EQ472" s="37"/>
      <c r="ER472" s="37"/>
      <c r="ES472" s="37"/>
      <c r="ET472" s="37"/>
      <c r="EU472" s="37"/>
      <c r="EV472" s="37"/>
      <c r="EW472" s="37"/>
      <c r="EX472" s="37"/>
      <c r="EY472" s="37"/>
      <c r="EZ472" s="37"/>
      <c r="FA472" s="37"/>
      <c r="FB472" s="37"/>
      <c r="FC472" s="37"/>
      <c r="FD472" s="37"/>
      <c r="FE472" s="37"/>
      <c r="FF472" s="37"/>
      <c r="FG472" s="37"/>
      <c r="FH472" s="37"/>
      <c r="FI472" s="37"/>
      <c r="FJ472" s="37"/>
      <c r="FK472" s="37"/>
      <c r="FL472" s="37"/>
      <c r="FM472" s="37"/>
      <c r="FN472" s="37"/>
      <c r="FO472" s="37"/>
      <c r="FP472" s="37"/>
      <c r="FQ472" s="37"/>
      <c r="FR472" s="37"/>
      <c r="FS472" s="37"/>
    </row>
    <row r="473" spans="1:175" s="7" customFormat="1" ht="47.25" hidden="1">
      <c r="A473" s="24" t="s">
        <v>212</v>
      </c>
      <c r="B473" s="10" t="s">
        <v>240</v>
      </c>
      <c r="C473" s="10" t="s">
        <v>242</v>
      </c>
      <c r="D473" s="13" t="s">
        <v>853</v>
      </c>
      <c r="E473" s="13" t="s">
        <v>211</v>
      </c>
      <c r="F473" s="103">
        <f>SUM('3'!G726)</f>
        <v>0</v>
      </c>
      <c r="G473" s="103">
        <f>SUM('3'!H726)</f>
        <v>0</v>
      </c>
      <c r="H473" s="103"/>
      <c r="I473" s="216" t="e">
        <f t="shared" si="9"/>
        <v>#DIV/0!</v>
      </c>
      <c r="J473" s="210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  <c r="AR473" s="37"/>
      <c r="AS473" s="37"/>
      <c r="AT473" s="37"/>
      <c r="AU473" s="37"/>
      <c r="AV473" s="37"/>
      <c r="AW473" s="37"/>
      <c r="AX473" s="37"/>
      <c r="AY473" s="37"/>
      <c r="AZ473" s="37"/>
      <c r="BA473" s="37"/>
      <c r="BB473" s="37"/>
      <c r="BC473" s="37"/>
      <c r="BD473" s="37"/>
      <c r="BE473" s="37"/>
      <c r="BF473" s="37"/>
      <c r="BG473" s="37"/>
      <c r="BH473" s="37"/>
      <c r="BI473" s="37"/>
      <c r="BJ473" s="37"/>
      <c r="BK473" s="37"/>
      <c r="BL473" s="37"/>
      <c r="BM473" s="37"/>
      <c r="BN473" s="37"/>
      <c r="BO473" s="37"/>
      <c r="BP473" s="37"/>
      <c r="BQ473" s="37"/>
      <c r="BR473" s="37"/>
      <c r="BS473" s="37"/>
      <c r="BT473" s="37"/>
      <c r="BU473" s="37"/>
      <c r="BV473" s="37"/>
      <c r="BW473" s="37"/>
      <c r="BX473" s="37"/>
      <c r="BY473" s="37"/>
      <c r="BZ473" s="37"/>
      <c r="CA473" s="37"/>
      <c r="CB473" s="37"/>
      <c r="CC473" s="37"/>
      <c r="CD473" s="37"/>
      <c r="CE473" s="37"/>
      <c r="CF473" s="37"/>
      <c r="CG473" s="37"/>
      <c r="CH473" s="37"/>
      <c r="CI473" s="37"/>
      <c r="CJ473" s="37"/>
      <c r="CK473" s="37"/>
      <c r="CL473" s="37"/>
      <c r="CM473" s="37"/>
      <c r="CN473" s="37"/>
      <c r="CO473" s="37"/>
      <c r="CP473" s="37"/>
      <c r="CQ473" s="37"/>
      <c r="CR473" s="37"/>
      <c r="CS473" s="37"/>
      <c r="CT473" s="37"/>
      <c r="CU473" s="37"/>
      <c r="CV473" s="37"/>
      <c r="CW473" s="37"/>
      <c r="CX473" s="37"/>
      <c r="CY473" s="37"/>
      <c r="CZ473" s="37"/>
      <c r="DA473" s="37"/>
      <c r="DB473" s="37"/>
      <c r="DC473" s="37"/>
      <c r="DD473" s="37"/>
      <c r="DE473" s="37"/>
      <c r="DF473" s="37"/>
      <c r="DG473" s="37"/>
      <c r="DH473" s="37"/>
      <c r="DI473" s="37"/>
      <c r="DJ473" s="37"/>
      <c r="DK473" s="37"/>
      <c r="DL473" s="37"/>
      <c r="DM473" s="37"/>
      <c r="DN473" s="37"/>
      <c r="DO473" s="37"/>
      <c r="DP473" s="37"/>
      <c r="DQ473" s="37"/>
      <c r="DR473" s="37"/>
      <c r="DS473" s="37"/>
      <c r="DT473" s="37"/>
      <c r="DU473" s="37"/>
      <c r="DV473" s="37"/>
      <c r="DW473" s="37"/>
      <c r="DX473" s="37"/>
      <c r="DY473" s="37"/>
      <c r="DZ473" s="37"/>
      <c r="EA473" s="37"/>
      <c r="EB473" s="37"/>
      <c r="EC473" s="37"/>
      <c r="ED473" s="37"/>
      <c r="EE473" s="37"/>
      <c r="EF473" s="37"/>
      <c r="EG473" s="37"/>
      <c r="EH473" s="37"/>
      <c r="EI473" s="37"/>
      <c r="EJ473" s="37"/>
      <c r="EK473" s="37"/>
      <c r="EL473" s="37"/>
      <c r="EM473" s="37"/>
      <c r="EN473" s="37"/>
      <c r="EO473" s="37"/>
      <c r="EP473" s="37"/>
      <c r="EQ473" s="37"/>
      <c r="ER473" s="37"/>
      <c r="ES473" s="37"/>
      <c r="ET473" s="37"/>
      <c r="EU473" s="37"/>
      <c r="EV473" s="37"/>
      <c r="EW473" s="37"/>
      <c r="EX473" s="37"/>
      <c r="EY473" s="37"/>
      <c r="EZ473" s="37"/>
      <c r="FA473" s="37"/>
      <c r="FB473" s="37"/>
      <c r="FC473" s="37"/>
      <c r="FD473" s="37"/>
      <c r="FE473" s="37"/>
      <c r="FF473" s="37"/>
      <c r="FG473" s="37"/>
      <c r="FH473" s="37"/>
      <c r="FI473" s="37"/>
      <c r="FJ473" s="37"/>
      <c r="FK473" s="37"/>
      <c r="FL473" s="37"/>
      <c r="FM473" s="37"/>
      <c r="FN473" s="37"/>
      <c r="FO473" s="37"/>
      <c r="FP473" s="37"/>
      <c r="FQ473" s="37"/>
      <c r="FR473" s="37"/>
      <c r="FS473" s="37"/>
    </row>
    <row r="474" spans="1:175" s="7" customFormat="1" ht="220.5" hidden="1">
      <c r="A474" s="23" t="s">
        <v>852</v>
      </c>
      <c r="B474" s="10" t="s">
        <v>240</v>
      </c>
      <c r="C474" s="10" t="s">
        <v>242</v>
      </c>
      <c r="D474" s="13" t="s">
        <v>854</v>
      </c>
      <c r="E474" s="13"/>
      <c r="F474" s="103">
        <f>SUM(F475)</f>
        <v>0</v>
      </c>
      <c r="G474" s="103">
        <f>SUM(G475)</f>
        <v>0</v>
      </c>
      <c r="H474" s="103"/>
      <c r="I474" s="216" t="e">
        <f t="shared" si="9"/>
        <v>#DIV/0!</v>
      </c>
      <c r="J474" s="210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  <c r="AR474" s="37"/>
      <c r="AS474" s="37"/>
      <c r="AT474" s="37"/>
      <c r="AU474" s="37"/>
      <c r="AV474" s="37"/>
      <c r="AW474" s="37"/>
      <c r="AX474" s="37"/>
      <c r="AY474" s="37"/>
      <c r="AZ474" s="37"/>
      <c r="BA474" s="37"/>
      <c r="BB474" s="37"/>
      <c r="BC474" s="37"/>
      <c r="BD474" s="37"/>
      <c r="BE474" s="37"/>
      <c r="BF474" s="37"/>
      <c r="BG474" s="37"/>
      <c r="BH474" s="37"/>
      <c r="BI474" s="37"/>
      <c r="BJ474" s="37"/>
      <c r="BK474" s="37"/>
      <c r="BL474" s="37"/>
      <c r="BM474" s="37"/>
      <c r="BN474" s="37"/>
      <c r="BO474" s="37"/>
      <c r="BP474" s="37"/>
      <c r="BQ474" s="37"/>
      <c r="BR474" s="37"/>
      <c r="BS474" s="37"/>
      <c r="BT474" s="37"/>
      <c r="BU474" s="37"/>
      <c r="BV474" s="37"/>
      <c r="BW474" s="37"/>
      <c r="BX474" s="37"/>
      <c r="BY474" s="37"/>
      <c r="BZ474" s="37"/>
      <c r="CA474" s="37"/>
      <c r="CB474" s="37"/>
      <c r="CC474" s="37"/>
      <c r="CD474" s="37"/>
      <c r="CE474" s="37"/>
      <c r="CF474" s="37"/>
      <c r="CG474" s="37"/>
      <c r="CH474" s="37"/>
      <c r="CI474" s="37"/>
      <c r="CJ474" s="37"/>
      <c r="CK474" s="37"/>
      <c r="CL474" s="37"/>
      <c r="CM474" s="37"/>
      <c r="CN474" s="37"/>
      <c r="CO474" s="37"/>
      <c r="CP474" s="37"/>
      <c r="CQ474" s="37"/>
      <c r="CR474" s="37"/>
      <c r="CS474" s="37"/>
      <c r="CT474" s="37"/>
      <c r="CU474" s="37"/>
      <c r="CV474" s="37"/>
      <c r="CW474" s="37"/>
      <c r="CX474" s="37"/>
      <c r="CY474" s="37"/>
      <c r="CZ474" s="37"/>
      <c r="DA474" s="37"/>
      <c r="DB474" s="37"/>
      <c r="DC474" s="37"/>
      <c r="DD474" s="37"/>
      <c r="DE474" s="37"/>
      <c r="DF474" s="37"/>
      <c r="DG474" s="37"/>
      <c r="DH474" s="37"/>
      <c r="DI474" s="37"/>
      <c r="DJ474" s="37"/>
      <c r="DK474" s="37"/>
      <c r="DL474" s="37"/>
      <c r="DM474" s="37"/>
      <c r="DN474" s="37"/>
      <c r="DO474" s="37"/>
      <c r="DP474" s="37"/>
      <c r="DQ474" s="37"/>
      <c r="DR474" s="37"/>
      <c r="DS474" s="37"/>
      <c r="DT474" s="37"/>
      <c r="DU474" s="37"/>
      <c r="DV474" s="37"/>
      <c r="DW474" s="37"/>
      <c r="DX474" s="37"/>
      <c r="DY474" s="37"/>
      <c r="DZ474" s="37"/>
      <c r="EA474" s="37"/>
      <c r="EB474" s="37"/>
      <c r="EC474" s="37"/>
      <c r="ED474" s="37"/>
      <c r="EE474" s="37"/>
      <c r="EF474" s="37"/>
      <c r="EG474" s="37"/>
      <c r="EH474" s="37"/>
      <c r="EI474" s="37"/>
      <c r="EJ474" s="37"/>
      <c r="EK474" s="37"/>
      <c r="EL474" s="37"/>
      <c r="EM474" s="37"/>
      <c r="EN474" s="37"/>
      <c r="EO474" s="37"/>
      <c r="EP474" s="37"/>
      <c r="EQ474" s="37"/>
      <c r="ER474" s="37"/>
      <c r="ES474" s="37"/>
      <c r="ET474" s="37"/>
      <c r="EU474" s="37"/>
      <c r="EV474" s="37"/>
      <c r="EW474" s="37"/>
      <c r="EX474" s="37"/>
      <c r="EY474" s="37"/>
      <c r="EZ474" s="37"/>
      <c r="FA474" s="37"/>
      <c r="FB474" s="37"/>
      <c r="FC474" s="37"/>
      <c r="FD474" s="37"/>
      <c r="FE474" s="37"/>
      <c r="FF474" s="37"/>
      <c r="FG474" s="37"/>
      <c r="FH474" s="37"/>
      <c r="FI474" s="37"/>
      <c r="FJ474" s="37"/>
      <c r="FK474" s="37"/>
      <c r="FL474" s="37"/>
      <c r="FM474" s="37"/>
      <c r="FN474" s="37"/>
      <c r="FO474" s="37"/>
      <c r="FP474" s="37"/>
      <c r="FQ474" s="37"/>
      <c r="FR474" s="37"/>
      <c r="FS474" s="37"/>
    </row>
    <row r="475" spans="1:175" s="7" customFormat="1" ht="47.25" hidden="1">
      <c r="A475" s="24" t="s">
        <v>212</v>
      </c>
      <c r="B475" s="10" t="s">
        <v>240</v>
      </c>
      <c r="C475" s="10" t="s">
        <v>242</v>
      </c>
      <c r="D475" s="13" t="s">
        <v>854</v>
      </c>
      <c r="E475" s="13" t="s">
        <v>211</v>
      </c>
      <c r="F475" s="103">
        <f>SUM('3'!G728)</f>
        <v>0</v>
      </c>
      <c r="G475" s="103">
        <f>SUM('3'!H728)</f>
        <v>0</v>
      </c>
      <c r="H475" s="103"/>
      <c r="I475" s="216" t="e">
        <f t="shared" si="9"/>
        <v>#DIV/0!</v>
      </c>
      <c r="J475" s="210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  <c r="AR475" s="37"/>
      <c r="AS475" s="37"/>
      <c r="AT475" s="37"/>
      <c r="AU475" s="37"/>
      <c r="AV475" s="37"/>
      <c r="AW475" s="37"/>
      <c r="AX475" s="37"/>
      <c r="AY475" s="37"/>
      <c r="AZ475" s="37"/>
      <c r="BA475" s="37"/>
      <c r="BB475" s="37"/>
      <c r="BC475" s="37"/>
      <c r="BD475" s="37"/>
      <c r="BE475" s="37"/>
      <c r="BF475" s="37"/>
      <c r="BG475" s="37"/>
      <c r="BH475" s="37"/>
      <c r="BI475" s="37"/>
      <c r="BJ475" s="37"/>
      <c r="BK475" s="37"/>
      <c r="BL475" s="37"/>
      <c r="BM475" s="37"/>
      <c r="BN475" s="37"/>
      <c r="BO475" s="37"/>
      <c r="BP475" s="37"/>
      <c r="BQ475" s="37"/>
      <c r="BR475" s="37"/>
      <c r="BS475" s="37"/>
      <c r="BT475" s="37"/>
      <c r="BU475" s="37"/>
      <c r="BV475" s="37"/>
      <c r="BW475" s="37"/>
      <c r="BX475" s="37"/>
      <c r="BY475" s="37"/>
      <c r="BZ475" s="37"/>
      <c r="CA475" s="37"/>
      <c r="CB475" s="37"/>
      <c r="CC475" s="37"/>
      <c r="CD475" s="37"/>
      <c r="CE475" s="37"/>
      <c r="CF475" s="37"/>
      <c r="CG475" s="37"/>
      <c r="CH475" s="37"/>
      <c r="CI475" s="37"/>
      <c r="CJ475" s="37"/>
      <c r="CK475" s="37"/>
      <c r="CL475" s="37"/>
      <c r="CM475" s="37"/>
      <c r="CN475" s="37"/>
      <c r="CO475" s="37"/>
      <c r="CP475" s="37"/>
      <c r="CQ475" s="37"/>
      <c r="CR475" s="37"/>
      <c r="CS475" s="37"/>
      <c r="CT475" s="37"/>
      <c r="CU475" s="37"/>
      <c r="CV475" s="37"/>
      <c r="CW475" s="37"/>
      <c r="CX475" s="37"/>
      <c r="CY475" s="37"/>
      <c r="CZ475" s="37"/>
      <c r="DA475" s="37"/>
      <c r="DB475" s="37"/>
      <c r="DC475" s="37"/>
      <c r="DD475" s="37"/>
      <c r="DE475" s="37"/>
      <c r="DF475" s="37"/>
      <c r="DG475" s="37"/>
      <c r="DH475" s="37"/>
      <c r="DI475" s="37"/>
      <c r="DJ475" s="37"/>
      <c r="DK475" s="37"/>
      <c r="DL475" s="37"/>
      <c r="DM475" s="37"/>
      <c r="DN475" s="37"/>
      <c r="DO475" s="37"/>
      <c r="DP475" s="37"/>
      <c r="DQ475" s="37"/>
      <c r="DR475" s="37"/>
      <c r="DS475" s="37"/>
      <c r="DT475" s="37"/>
      <c r="DU475" s="37"/>
      <c r="DV475" s="37"/>
      <c r="DW475" s="37"/>
      <c r="DX475" s="37"/>
      <c r="DY475" s="37"/>
      <c r="DZ475" s="37"/>
      <c r="EA475" s="37"/>
      <c r="EB475" s="37"/>
      <c r="EC475" s="37"/>
      <c r="ED475" s="37"/>
      <c r="EE475" s="37"/>
      <c r="EF475" s="37"/>
      <c r="EG475" s="37"/>
      <c r="EH475" s="37"/>
      <c r="EI475" s="37"/>
      <c r="EJ475" s="37"/>
      <c r="EK475" s="37"/>
      <c r="EL475" s="37"/>
      <c r="EM475" s="37"/>
      <c r="EN475" s="37"/>
      <c r="EO475" s="37"/>
      <c r="EP475" s="37"/>
      <c r="EQ475" s="37"/>
      <c r="ER475" s="37"/>
      <c r="ES475" s="37"/>
      <c r="ET475" s="37"/>
      <c r="EU475" s="37"/>
      <c r="EV475" s="37"/>
      <c r="EW475" s="37"/>
      <c r="EX475" s="37"/>
      <c r="EY475" s="37"/>
      <c r="EZ475" s="37"/>
      <c r="FA475" s="37"/>
      <c r="FB475" s="37"/>
      <c r="FC475" s="37"/>
      <c r="FD475" s="37"/>
      <c r="FE475" s="37"/>
      <c r="FF475" s="37"/>
      <c r="FG475" s="37"/>
      <c r="FH475" s="37"/>
      <c r="FI475" s="37"/>
      <c r="FJ475" s="37"/>
      <c r="FK475" s="37"/>
      <c r="FL475" s="37"/>
      <c r="FM475" s="37"/>
      <c r="FN475" s="37"/>
      <c r="FO475" s="37"/>
      <c r="FP475" s="37"/>
      <c r="FQ475" s="37"/>
      <c r="FR475" s="37"/>
      <c r="FS475" s="37"/>
    </row>
    <row r="476" spans="1:175" s="7" customFormat="1" ht="189" hidden="1">
      <c r="A476" s="23" t="s">
        <v>842</v>
      </c>
      <c r="B476" s="10" t="s">
        <v>240</v>
      </c>
      <c r="C476" s="10" t="s">
        <v>242</v>
      </c>
      <c r="D476" s="13" t="s">
        <v>844</v>
      </c>
      <c r="E476" s="13"/>
      <c r="F476" s="103">
        <f>SUM(F477)</f>
        <v>0</v>
      </c>
      <c r="G476" s="103">
        <f>SUM(G477)</f>
        <v>0</v>
      </c>
      <c r="H476" s="103"/>
      <c r="I476" s="216" t="e">
        <f t="shared" si="9"/>
        <v>#DIV/0!</v>
      </c>
      <c r="J476" s="210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  <c r="AR476" s="37"/>
      <c r="AS476" s="37"/>
      <c r="AT476" s="37"/>
      <c r="AU476" s="37"/>
      <c r="AV476" s="37"/>
      <c r="AW476" s="37"/>
      <c r="AX476" s="37"/>
      <c r="AY476" s="37"/>
      <c r="AZ476" s="37"/>
      <c r="BA476" s="37"/>
      <c r="BB476" s="37"/>
      <c r="BC476" s="37"/>
      <c r="BD476" s="37"/>
      <c r="BE476" s="37"/>
      <c r="BF476" s="37"/>
      <c r="BG476" s="37"/>
      <c r="BH476" s="37"/>
      <c r="BI476" s="37"/>
      <c r="BJ476" s="37"/>
      <c r="BK476" s="37"/>
      <c r="BL476" s="37"/>
      <c r="BM476" s="37"/>
      <c r="BN476" s="37"/>
      <c r="BO476" s="37"/>
      <c r="BP476" s="37"/>
      <c r="BQ476" s="37"/>
      <c r="BR476" s="37"/>
      <c r="BS476" s="37"/>
      <c r="BT476" s="37"/>
      <c r="BU476" s="37"/>
      <c r="BV476" s="37"/>
      <c r="BW476" s="37"/>
      <c r="BX476" s="37"/>
      <c r="BY476" s="37"/>
      <c r="BZ476" s="37"/>
      <c r="CA476" s="37"/>
      <c r="CB476" s="37"/>
      <c r="CC476" s="37"/>
      <c r="CD476" s="37"/>
      <c r="CE476" s="37"/>
      <c r="CF476" s="37"/>
      <c r="CG476" s="37"/>
      <c r="CH476" s="37"/>
      <c r="CI476" s="37"/>
      <c r="CJ476" s="37"/>
      <c r="CK476" s="37"/>
      <c r="CL476" s="37"/>
      <c r="CM476" s="37"/>
      <c r="CN476" s="37"/>
      <c r="CO476" s="37"/>
      <c r="CP476" s="37"/>
      <c r="CQ476" s="37"/>
      <c r="CR476" s="37"/>
      <c r="CS476" s="37"/>
      <c r="CT476" s="37"/>
      <c r="CU476" s="37"/>
      <c r="CV476" s="37"/>
      <c r="CW476" s="37"/>
      <c r="CX476" s="37"/>
      <c r="CY476" s="37"/>
      <c r="CZ476" s="37"/>
      <c r="DA476" s="37"/>
      <c r="DB476" s="37"/>
      <c r="DC476" s="37"/>
      <c r="DD476" s="37"/>
      <c r="DE476" s="37"/>
      <c r="DF476" s="37"/>
      <c r="DG476" s="37"/>
      <c r="DH476" s="37"/>
      <c r="DI476" s="37"/>
      <c r="DJ476" s="37"/>
      <c r="DK476" s="37"/>
      <c r="DL476" s="37"/>
      <c r="DM476" s="37"/>
      <c r="DN476" s="37"/>
      <c r="DO476" s="37"/>
      <c r="DP476" s="37"/>
      <c r="DQ476" s="37"/>
      <c r="DR476" s="37"/>
      <c r="DS476" s="37"/>
      <c r="DT476" s="37"/>
      <c r="DU476" s="37"/>
      <c r="DV476" s="37"/>
      <c r="DW476" s="37"/>
      <c r="DX476" s="37"/>
      <c r="DY476" s="37"/>
      <c r="DZ476" s="37"/>
      <c r="EA476" s="37"/>
      <c r="EB476" s="37"/>
      <c r="EC476" s="37"/>
      <c r="ED476" s="37"/>
      <c r="EE476" s="37"/>
      <c r="EF476" s="37"/>
      <c r="EG476" s="37"/>
      <c r="EH476" s="37"/>
      <c r="EI476" s="37"/>
      <c r="EJ476" s="37"/>
      <c r="EK476" s="37"/>
      <c r="EL476" s="37"/>
      <c r="EM476" s="37"/>
      <c r="EN476" s="37"/>
      <c r="EO476" s="37"/>
      <c r="EP476" s="37"/>
      <c r="EQ476" s="37"/>
      <c r="ER476" s="37"/>
      <c r="ES476" s="37"/>
      <c r="ET476" s="37"/>
      <c r="EU476" s="37"/>
      <c r="EV476" s="37"/>
      <c r="EW476" s="37"/>
      <c r="EX476" s="37"/>
      <c r="EY476" s="37"/>
      <c r="EZ476" s="37"/>
      <c r="FA476" s="37"/>
      <c r="FB476" s="37"/>
      <c r="FC476" s="37"/>
      <c r="FD476" s="37"/>
      <c r="FE476" s="37"/>
      <c r="FF476" s="37"/>
      <c r="FG476" s="37"/>
      <c r="FH476" s="37"/>
      <c r="FI476" s="37"/>
      <c r="FJ476" s="37"/>
      <c r="FK476" s="37"/>
      <c r="FL476" s="37"/>
      <c r="FM476" s="37"/>
      <c r="FN476" s="37"/>
      <c r="FO476" s="37"/>
      <c r="FP476" s="37"/>
      <c r="FQ476" s="37"/>
      <c r="FR476" s="37"/>
      <c r="FS476" s="37"/>
    </row>
    <row r="477" spans="1:175" s="7" customFormat="1" ht="47.25" hidden="1">
      <c r="A477" s="24" t="s">
        <v>164</v>
      </c>
      <c r="B477" s="10" t="s">
        <v>240</v>
      </c>
      <c r="C477" s="10" t="s">
        <v>242</v>
      </c>
      <c r="D477" s="13" t="s">
        <v>844</v>
      </c>
      <c r="E477" s="13" t="s">
        <v>211</v>
      </c>
      <c r="F477" s="103">
        <f>SUM('3'!G824)</f>
        <v>0</v>
      </c>
      <c r="G477" s="103">
        <f>SUM('3'!H824)</f>
        <v>0</v>
      </c>
      <c r="H477" s="103"/>
      <c r="I477" s="216" t="e">
        <f t="shared" si="9"/>
        <v>#DIV/0!</v>
      </c>
      <c r="J477" s="210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  <c r="BG477" s="37"/>
      <c r="BH477" s="37"/>
      <c r="BI477" s="37"/>
      <c r="BJ477" s="37"/>
      <c r="BK477" s="37"/>
      <c r="BL477" s="37"/>
      <c r="BM477" s="37"/>
      <c r="BN477" s="37"/>
      <c r="BO477" s="37"/>
      <c r="BP477" s="37"/>
      <c r="BQ477" s="37"/>
      <c r="BR477" s="37"/>
      <c r="BS477" s="37"/>
      <c r="BT477" s="37"/>
      <c r="BU477" s="37"/>
      <c r="BV477" s="37"/>
      <c r="BW477" s="37"/>
      <c r="BX477" s="37"/>
      <c r="BY477" s="37"/>
      <c r="BZ477" s="37"/>
      <c r="CA477" s="37"/>
      <c r="CB477" s="37"/>
      <c r="CC477" s="37"/>
      <c r="CD477" s="37"/>
      <c r="CE477" s="37"/>
      <c r="CF477" s="37"/>
      <c r="CG477" s="37"/>
      <c r="CH477" s="37"/>
      <c r="CI477" s="37"/>
      <c r="CJ477" s="37"/>
      <c r="CK477" s="37"/>
      <c r="CL477" s="37"/>
      <c r="CM477" s="37"/>
      <c r="CN477" s="37"/>
      <c r="CO477" s="37"/>
      <c r="CP477" s="37"/>
      <c r="CQ477" s="37"/>
      <c r="CR477" s="37"/>
      <c r="CS477" s="37"/>
      <c r="CT477" s="37"/>
      <c r="CU477" s="37"/>
      <c r="CV477" s="37"/>
      <c r="CW477" s="37"/>
      <c r="CX477" s="37"/>
      <c r="CY477" s="37"/>
      <c r="CZ477" s="37"/>
      <c r="DA477" s="37"/>
      <c r="DB477" s="37"/>
      <c r="DC477" s="37"/>
      <c r="DD477" s="37"/>
      <c r="DE477" s="37"/>
      <c r="DF477" s="37"/>
      <c r="DG477" s="37"/>
      <c r="DH477" s="37"/>
      <c r="DI477" s="37"/>
      <c r="DJ477" s="37"/>
      <c r="DK477" s="37"/>
      <c r="DL477" s="37"/>
      <c r="DM477" s="37"/>
      <c r="DN477" s="37"/>
      <c r="DO477" s="37"/>
      <c r="DP477" s="37"/>
      <c r="DQ477" s="37"/>
      <c r="DR477" s="37"/>
      <c r="DS477" s="37"/>
      <c r="DT477" s="37"/>
      <c r="DU477" s="37"/>
      <c r="DV477" s="37"/>
      <c r="DW477" s="37"/>
      <c r="DX477" s="37"/>
      <c r="DY477" s="37"/>
      <c r="DZ477" s="37"/>
      <c r="EA477" s="37"/>
      <c r="EB477" s="37"/>
      <c r="EC477" s="37"/>
      <c r="ED477" s="37"/>
      <c r="EE477" s="37"/>
      <c r="EF477" s="37"/>
      <c r="EG477" s="37"/>
      <c r="EH477" s="37"/>
      <c r="EI477" s="37"/>
      <c r="EJ477" s="37"/>
      <c r="EK477" s="37"/>
      <c r="EL477" s="37"/>
      <c r="EM477" s="37"/>
      <c r="EN477" s="37"/>
      <c r="EO477" s="37"/>
      <c r="EP477" s="37"/>
      <c r="EQ477" s="37"/>
      <c r="ER477" s="37"/>
      <c r="ES477" s="37"/>
      <c r="ET477" s="37"/>
      <c r="EU477" s="37"/>
      <c r="EV477" s="37"/>
      <c r="EW477" s="37"/>
      <c r="EX477" s="37"/>
      <c r="EY477" s="37"/>
      <c r="EZ477" s="37"/>
      <c r="FA477" s="37"/>
      <c r="FB477" s="37"/>
      <c r="FC477" s="37"/>
      <c r="FD477" s="37"/>
      <c r="FE477" s="37"/>
      <c r="FF477" s="37"/>
      <c r="FG477" s="37"/>
      <c r="FH477" s="37"/>
      <c r="FI477" s="37"/>
      <c r="FJ477" s="37"/>
      <c r="FK477" s="37"/>
      <c r="FL477" s="37"/>
      <c r="FM477" s="37"/>
      <c r="FN477" s="37"/>
      <c r="FO477" s="37"/>
      <c r="FP477" s="37"/>
      <c r="FQ477" s="37"/>
      <c r="FR477" s="37"/>
      <c r="FS477" s="37"/>
    </row>
    <row r="478" spans="1:175" s="7" customFormat="1" ht="220.5" hidden="1">
      <c r="A478" s="23" t="s">
        <v>846</v>
      </c>
      <c r="B478" s="10" t="s">
        <v>240</v>
      </c>
      <c r="C478" s="10" t="s">
        <v>242</v>
      </c>
      <c r="D478" s="13" t="s">
        <v>847</v>
      </c>
      <c r="E478" s="13"/>
      <c r="F478" s="103">
        <f>SUM(F479)</f>
        <v>0</v>
      </c>
      <c r="G478" s="103">
        <f>SUM(G479)</f>
        <v>0</v>
      </c>
      <c r="H478" s="103"/>
      <c r="I478" s="216" t="e">
        <f t="shared" si="9"/>
        <v>#DIV/0!</v>
      </c>
      <c r="J478" s="210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  <c r="BG478" s="37"/>
      <c r="BH478" s="37"/>
      <c r="BI478" s="37"/>
      <c r="BJ478" s="37"/>
      <c r="BK478" s="37"/>
      <c r="BL478" s="37"/>
      <c r="BM478" s="37"/>
      <c r="BN478" s="37"/>
      <c r="BO478" s="37"/>
      <c r="BP478" s="37"/>
      <c r="BQ478" s="37"/>
      <c r="BR478" s="37"/>
      <c r="BS478" s="37"/>
      <c r="BT478" s="37"/>
      <c r="BU478" s="37"/>
      <c r="BV478" s="37"/>
      <c r="BW478" s="37"/>
      <c r="BX478" s="37"/>
      <c r="BY478" s="37"/>
      <c r="BZ478" s="37"/>
      <c r="CA478" s="37"/>
      <c r="CB478" s="37"/>
      <c r="CC478" s="37"/>
      <c r="CD478" s="37"/>
      <c r="CE478" s="37"/>
      <c r="CF478" s="37"/>
      <c r="CG478" s="37"/>
      <c r="CH478" s="37"/>
      <c r="CI478" s="37"/>
      <c r="CJ478" s="37"/>
      <c r="CK478" s="37"/>
      <c r="CL478" s="37"/>
      <c r="CM478" s="37"/>
      <c r="CN478" s="37"/>
      <c r="CO478" s="37"/>
      <c r="CP478" s="37"/>
      <c r="CQ478" s="37"/>
      <c r="CR478" s="37"/>
      <c r="CS478" s="37"/>
      <c r="CT478" s="37"/>
      <c r="CU478" s="37"/>
      <c r="CV478" s="37"/>
      <c r="CW478" s="37"/>
      <c r="CX478" s="37"/>
      <c r="CY478" s="37"/>
      <c r="CZ478" s="37"/>
      <c r="DA478" s="37"/>
      <c r="DB478" s="37"/>
      <c r="DC478" s="37"/>
      <c r="DD478" s="37"/>
      <c r="DE478" s="37"/>
      <c r="DF478" s="37"/>
      <c r="DG478" s="37"/>
      <c r="DH478" s="37"/>
      <c r="DI478" s="37"/>
      <c r="DJ478" s="37"/>
      <c r="DK478" s="37"/>
      <c r="DL478" s="37"/>
      <c r="DM478" s="37"/>
      <c r="DN478" s="37"/>
      <c r="DO478" s="37"/>
      <c r="DP478" s="37"/>
      <c r="DQ478" s="37"/>
      <c r="DR478" s="37"/>
      <c r="DS478" s="37"/>
      <c r="DT478" s="37"/>
      <c r="DU478" s="37"/>
      <c r="DV478" s="37"/>
      <c r="DW478" s="37"/>
      <c r="DX478" s="37"/>
      <c r="DY478" s="37"/>
      <c r="DZ478" s="37"/>
      <c r="EA478" s="37"/>
      <c r="EB478" s="37"/>
      <c r="EC478" s="37"/>
      <c r="ED478" s="37"/>
      <c r="EE478" s="37"/>
      <c r="EF478" s="37"/>
      <c r="EG478" s="37"/>
      <c r="EH478" s="37"/>
      <c r="EI478" s="37"/>
      <c r="EJ478" s="37"/>
      <c r="EK478" s="37"/>
      <c r="EL478" s="37"/>
      <c r="EM478" s="37"/>
      <c r="EN478" s="37"/>
      <c r="EO478" s="37"/>
      <c r="EP478" s="37"/>
      <c r="EQ478" s="37"/>
      <c r="ER478" s="37"/>
      <c r="ES478" s="37"/>
      <c r="ET478" s="37"/>
      <c r="EU478" s="37"/>
      <c r="EV478" s="37"/>
      <c r="EW478" s="37"/>
      <c r="EX478" s="37"/>
      <c r="EY478" s="37"/>
      <c r="EZ478" s="37"/>
      <c r="FA478" s="37"/>
      <c r="FB478" s="37"/>
      <c r="FC478" s="37"/>
      <c r="FD478" s="37"/>
      <c r="FE478" s="37"/>
      <c r="FF478" s="37"/>
      <c r="FG478" s="37"/>
      <c r="FH478" s="37"/>
      <c r="FI478" s="37"/>
      <c r="FJ478" s="37"/>
      <c r="FK478" s="37"/>
      <c r="FL478" s="37"/>
      <c r="FM478" s="37"/>
      <c r="FN478" s="37"/>
      <c r="FO478" s="37"/>
      <c r="FP478" s="37"/>
      <c r="FQ478" s="37"/>
      <c r="FR478" s="37"/>
      <c r="FS478" s="37"/>
    </row>
    <row r="479" spans="1:175" s="7" customFormat="1" ht="47.25" hidden="1">
      <c r="A479" s="24" t="s">
        <v>164</v>
      </c>
      <c r="B479" s="10" t="s">
        <v>240</v>
      </c>
      <c r="C479" s="10" t="s">
        <v>242</v>
      </c>
      <c r="D479" s="13" t="s">
        <v>847</v>
      </c>
      <c r="E479" s="13" t="s">
        <v>211</v>
      </c>
      <c r="F479" s="103">
        <f>SUM('3'!G826)</f>
        <v>0</v>
      </c>
      <c r="G479" s="103">
        <f>SUM('3'!H826)</f>
        <v>0</v>
      </c>
      <c r="H479" s="103"/>
      <c r="I479" s="216" t="e">
        <f t="shared" si="9"/>
        <v>#DIV/0!</v>
      </c>
      <c r="J479" s="210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  <c r="AR479" s="37"/>
      <c r="AS479" s="37"/>
      <c r="AT479" s="37"/>
      <c r="AU479" s="37"/>
      <c r="AV479" s="37"/>
      <c r="AW479" s="37"/>
      <c r="AX479" s="37"/>
      <c r="AY479" s="37"/>
      <c r="AZ479" s="37"/>
      <c r="BA479" s="37"/>
      <c r="BB479" s="37"/>
      <c r="BC479" s="37"/>
      <c r="BD479" s="37"/>
      <c r="BE479" s="37"/>
      <c r="BF479" s="37"/>
      <c r="BG479" s="37"/>
      <c r="BH479" s="37"/>
      <c r="BI479" s="37"/>
      <c r="BJ479" s="37"/>
      <c r="BK479" s="37"/>
      <c r="BL479" s="37"/>
      <c r="BM479" s="37"/>
      <c r="BN479" s="37"/>
      <c r="BO479" s="37"/>
      <c r="BP479" s="37"/>
      <c r="BQ479" s="37"/>
      <c r="BR479" s="37"/>
      <c r="BS479" s="37"/>
      <c r="BT479" s="37"/>
      <c r="BU479" s="37"/>
      <c r="BV479" s="37"/>
      <c r="BW479" s="37"/>
      <c r="BX479" s="37"/>
      <c r="BY479" s="37"/>
      <c r="BZ479" s="37"/>
      <c r="CA479" s="37"/>
      <c r="CB479" s="37"/>
      <c r="CC479" s="37"/>
      <c r="CD479" s="37"/>
      <c r="CE479" s="37"/>
      <c r="CF479" s="37"/>
      <c r="CG479" s="37"/>
      <c r="CH479" s="37"/>
      <c r="CI479" s="37"/>
      <c r="CJ479" s="37"/>
      <c r="CK479" s="37"/>
      <c r="CL479" s="37"/>
      <c r="CM479" s="37"/>
      <c r="CN479" s="37"/>
      <c r="CO479" s="37"/>
      <c r="CP479" s="37"/>
      <c r="CQ479" s="37"/>
      <c r="CR479" s="37"/>
      <c r="CS479" s="37"/>
      <c r="CT479" s="37"/>
      <c r="CU479" s="37"/>
      <c r="CV479" s="37"/>
      <c r="CW479" s="37"/>
      <c r="CX479" s="37"/>
      <c r="CY479" s="37"/>
      <c r="CZ479" s="37"/>
      <c r="DA479" s="37"/>
      <c r="DB479" s="37"/>
      <c r="DC479" s="37"/>
      <c r="DD479" s="37"/>
      <c r="DE479" s="37"/>
      <c r="DF479" s="37"/>
      <c r="DG479" s="37"/>
      <c r="DH479" s="37"/>
      <c r="DI479" s="37"/>
      <c r="DJ479" s="37"/>
      <c r="DK479" s="37"/>
      <c r="DL479" s="37"/>
      <c r="DM479" s="37"/>
      <c r="DN479" s="37"/>
      <c r="DO479" s="37"/>
      <c r="DP479" s="37"/>
      <c r="DQ479" s="37"/>
      <c r="DR479" s="37"/>
      <c r="DS479" s="37"/>
      <c r="DT479" s="37"/>
      <c r="DU479" s="37"/>
      <c r="DV479" s="37"/>
      <c r="DW479" s="37"/>
      <c r="DX479" s="37"/>
      <c r="DY479" s="37"/>
      <c r="DZ479" s="37"/>
      <c r="EA479" s="37"/>
      <c r="EB479" s="37"/>
      <c r="EC479" s="37"/>
      <c r="ED479" s="37"/>
      <c r="EE479" s="37"/>
      <c r="EF479" s="37"/>
      <c r="EG479" s="37"/>
      <c r="EH479" s="37"/>
      <c r="EI479" s="37"/>
      <c r="EJ479" s="37"/>
      <c r="EK479" s="37"/>
      <c r="EL479" s="37"/>
      <c r="EM479" s="37"/>
      <c r="EN479" s="37"/>
      <c r="EO479" s="37"/>
      <c r="EP479" s="37"/>
      <c r="EQ479" s="37"/>
      <c r="ER479" s="37"/>
      <c r="ES479" s="37"/>
      <c r="ET479" s="37"/>
      <c r="EU479" s="37"/>
      <c r="EV479" s="37"/>
      <c r="EW479" s="37"/>
      <c r="EX479" s="37"/>
      <c r="EY479" s="37"/>
      <c r="EZ479" s="37"/>
      <c r="FA479" s="37"/>
      <c r="FB479" s="37"/>
      <c r="FC479" s="37"/>
      <c r="FD479" s="37"/>
      <c r="FE479" s="37"/>
      <c r="FF479" s="37"/>
      <c r="FG479" s="37"/>
      <c r="FH479" s="37"/>
      <c r="FI479" s="37"/>
      <c r="FJ479" s="37"/>
      <c r="FK479" s="37"/>
      <c r="FL479" s="37"/>
      <c r="FM479" s="37"/>
      <c r="FN479" s="37"/>
      <c r="FO479" s="37"/>
      <c r="FP479" s="37"/>
      <c r="FQ479" s="37"/>
      <c r="FR479" s="37"/>
      <c r="FS479" s="37"/>
    </row>
    <row r="480" spans="1:175" s="7" customFormat="1" ht="126" hidden="1">
      <c r="A480" s="24" t="s">
        <v>542</v>
      </c>
      <c r="B480" s="12" t="s">
        <v>240</v>
      </c>
      <c r="C480" s="12" t="s">
        <v>242</v>
      </c>
      <c r="D480" s="13" t="s">
        <v>543</v>
      </c>
      <c r="E480" s="13"/>
      <c r="F480" s="103">
        <f>SUM(F483+F481+F482)</f>
        <v>479</v>
      </c>
      <c r="G480" s="103">
        <f>SUM(G483+G481+G482)</f>
        <v>0</v>
      </c>
      <c r="H480" s="103"/>
      <c r="I480" s="216" t="e">
        <f t="shared" si="9"/>
        <v>#DIV/0!</v>
      </c>
      <c r="J480" s="210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  <c r="AR480" s="37"/>
      <c r="AS480" s="37"/>
      <c r="AT480" s="37"/>
      <c r="AU480" s="37"/>
      <c r="AV480" s="37"/>
      <c r="AW480" s="37"/>
      <c r="AX480" s="37"/>
      <c r="AY480" s="37"/>
      <c r="AZ480" s="37"/>
      <c r="BA480" s="37"/>
      <c r="BB480" s="37"/>
      <c r="BC480" s="37"/>
      <c r="BD480" s="37"/>
      <c r="BE480" s="37"/>
      <c r="BF480" s="37"/>
      <c r="BG480" s="37"/>
      <c r="BH480" s="37"/>
      <c r="BI480" s="37"/>
      <c r="BJ480" s="37"/>
      <c r="BK480" s="37"/>
      <c r="BL480" s="37"/>
      <c r="BM480" s="37"/>
      <c r="BN480" s="37"/>
      <c r="BO480" s="37"/>
      <c r="BP480" s="37"/>
      <c r="BQ480" s="37"/>
      <c r="BR480" s="37"/>
      <c r="BS480" s="37"/>
      <c r="BT480" s="37"/>
      <c r="BU480" s="37"/>
      <c r="BV480" s="37"/>
      <c r="BW480" s="37"/>
      <c r="BX480" s="37"/>
      <c r="BY480" s="37"/>
      <c r="BZ480" s="37"/>
      <c r="CA480" s="37"/>
      <c r="CB480" s="37"/>
      <c r="CC480" s="37"/>
      <c r="CD480" s="37"/>
      <c r="CE480" s="37"/>
      <c r="CF480" s="37"/>
      <c r="CG480" s="37"/>
      <c r="CH480" s="37"/>
      <c r="CI480" s="37"/>
      <c r="CJ480" s="37"/>
      <c r="CK480" s="37"/>
      <c r="CL480" s="37"/>
      <c r="CM480" s="37"/>
      <c r="CN480" s="37"/>
      <c r="CO480" s="37"/>
      <c r="CP480" s="37"/>
      <c r="CQ480" s="37"/>
      <c r="CR480" s="37"/>
      <c r="CS480" s="37"/>
      <c r="CT480" s="37"/>
      <c r="CU480" s="37"/>
      <c r="CV480" s="37"/>
      <c r="CW480" s="37"/>
      <c r="CX480" s="37"/>
      <c r="CY480" s="37"/>
      <c r="CZ480" s="37"/>
      <c r="DA480" s="37"/>
      <c r="DB480" s="37"/>
      <c r="DC480" s="37"/>
      <c r="DD480" s="37"/>
      <c r="DE480" s="37"/>
      <c r="DF480" s="37"/>
      <c r="DG480" s="37"/>
      <c r="DH480" s="37"/>
      <c r="DI480" s="37"/>
      <c r="DJ480" s="37"/>
      <c r="DK480" s="37"/>
      <c r="DL480" s="37"/>
      <c r="DM480" s="37"/>
      <c r="DN480" s="37"/>
      <c r="DO480" s="37"/>
      <c r="DP480" s="37"/>
      <c r="DQ480" s="37"/>
      <c r="DR480" s="37"/>
      <c r="DS480" s="37"/>
      <c r="DT480" s="37"/>
      <c r="DU480" s="37"/>
      <c r="DV480" s="37"/>
      <c r="DW480" s="37"/>
      <c r="DX480" s="37"/>
      <c r="DY480" s="37"/>
      <c r="DZ480" s="37"/>
      <c r="EA480" s="37"/>
      <c r="EB480" s="37"/>
      <c r="EC480" s="37"/>
      <c r="ED480" s="37"/>
      <c r="EE480" s="37"/>
      <c r="EF480" s="37"/>
      <c r="EG480" s="37"/>
      <c r="EH480" s="37"/>
      <c r="EI480" s="37"/>
      <c r="EJ480" s="37"/>
      <c r="EK480" s="37"/>
      <c r="EL480" s="37"/>
      <c r="EM480" s="37"/>
      <c r="EN480" s="37"/>
      <c r="EO480" s="37"/>
      <c r="EP480" s="37"/>
      <c r="EQ480" s="37"/>
      <c r="ER480" s="37"/>
      <c r="ES480" s="37"/>
      <c r="ET480" s="37"/>
      <c r="EU480" s="37"/>
      <c r="EV480" s="37"/>
      <c r="EW480" s="37"/>
      <c r="EX480" s="37"/>
      <c r="EY480" s="37"/>
      <c r="EZ480" s="37"/>
      <c r="FA480" s="37"/>
      <c r="FB480" s="37"/>
      <c r="FC480" s="37"/>
      <c r="FD480" s="37"/>
      <c r="FE480" s="37"/>
      <c r="FF480" s="37"/>
      <c r="FG480" s="37"/>
      <c r="FH480" s="37"/>
      <c r="FI480" s="37"/>
      <c r="FJ480" s="37"/>
      <c r="FK480" s="37"/>
      <c r="FL480" s="37"/>
      <c r="FM480" s="37"/>
      <c r="FN480" s="37"/>
      <c r="FO480" s="37"/>
      <c r="FP480" s="37"/>
      <c r="FQ480" s="37"/>
      <c r="FR480" s="37"/>
      <c r="FS480" s="37"/>
    </row>
    <row r="481" spans="1:175" s="7" customFormat="1" ht="78.75" hidden="1">
      <c r="A481" s="23" t="s">
        <v>489</v>
      </c>
      <c r="B481" s="12" t="s">
        <v>240</v>
      </c>
      <c r="C481" s="12" t="s">
        <v>242</v>
      </c>
      <c r="D481" s="13" t="s">
        <v>543</v>
      </c>
      <c r="E481" s="13" t="s">
        <v>383</v>
      </c>
      <c r="F481" s="103">
        <f>SUM('3'!G314)</f>
        <v>0</v>
      </c>
      <c r="G481" s="103">
        <f>SUM('3'!H314)</f>
        <v>0</v>
      </c>
      <c r="H481" s="103"/>
      <c r="I481" s="216" t="e">
        <f t="shared" si="9"/>
        <v>#DIV/0!</v>
      </c>
      <c r="J481" s="210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  <c r="AR481" s="37"/>
      <c r="AS481" s="37"/>
      <c r="AT481" s="37"/>
      <c r="AU481" s="37"/>
      <c r="AV481" s="37"/>
      <c r="AW481" s="37"/>
      <c r="AX481" s="37"/>
      <c r="AY481" s="37"/>
      <c r="AZ481" s="37"/>
      <c r="BA481" s="37"/>
      <c r="BB481" s="37"/>
      <c r="BC481" s="37"/>
      <c r="BD481" s="37"/>
      <c r="BE481" s="37"/>
      <c r="BF481" s="37"/>
      <c r="BG481" s="37"/>
      <c r="BH481" s="37"/>
      <c r="BI481" s="37"/>
      <c r="BJ481" s="37"/>
      <c r="BK481" s="37"/>
      <c r="BL481" s="37"/>
      <c r="BM481" s="37"/>
      <c r="BN481" s="37"/>
      <c r="BO481" s="37"/>
      <c r="BP481" s="37"/>
      <c r="BQ481" s="37"/>
      <c r="BR481" s="37"/>
      <c r="BS481" s="37"/>
      <c r="BT481" s="37"/>
      <c r="BU481" s="37"/>
      <c r="BV481" s="37"/>
      <c r="BW481" s="37"/>
      <c r="BX481" s="37"/>
      <c r="BY481" s="37"/>
      <c r="BZ481" s="37"/>
      <c r="CA481" s="37"/>
      <c r="CB481" s="37"/>
      <c r="CC481" s="37"/>
      <c r="CD481" s="37"/>
      <c r="CE481" s="37"/>
      <c r="CF481" s="37"/>
      <c r="CG481" s="37"/>
      <c r="CH481" s="37"/>
      <c r="CI481" s="37"/>
      <c r="CJ481" s="37"/>
      <c r="CK481" s="37"/>
      <c r="CL481" s="37"/>
      <c r="CM481" s="37"/>
      <c r="CN481" s="37"/>
      <c r="CO481" s="37"/>
      <c r="CP481" s="37"/>
      <c r="CQ481" s="37"/>
      <c r="CR481" s="37"/>
      <c r="CS481" s="37"/>
      <c r="CT481" s="37"/>
      <c r="CU481" s="37"/>
      <c r="CV481" s="37"/>
      <c r="CW481" s="37"/>
      <c r="CX481" s="37"/>
      <c r="CY481" s="37"/>
      <c r="CZ481" s="37"/>
      <c r="DA481" s="37"/>
      <c r="DB481" s="37"/>
      <c r="DC481" s="37"/>
      <c r="DD481" s="37"/>
      <c r="DE481" s="37"/>
      <c r="DF481" s="37"/>
      <c r="DG481" s="37"/>
      <c r="DH481" s="37"/>
      <c r="DI481" s="37"/>
      <c r="DJ481" s="37"/>
      <c r="DK481" s="37"/>
      <c r="DL481" s="37"/>
      <c r="DM481" s="37"/>
      <c r="DN481" s="37"/>
      <c r="DO481" s="37"/>
      <c r="DP481" s="37"/>
      <c r="DQ481" s="37"/>
      <c r="DR481" s="37"/>
      <c r="DS481" s="37"/>
      <c r="DT481" s="37"/>
      <c r="DU481" s="37"/>
      <c r="DV481" s="37"/>
      <c r="DW481" s="37"/>
      <c r="DX481" s="37"/>
      <c r="DY481" s="37"/>
      <c r="DZ481" s="37"/>
      <c r="EA481" s="37"/>
      <c r="EB481" s="37"/>
      <c r="EC481" s="37"/>
      <c r="ED481" s="37"/>
      <c r="EE481" s="37"/>
      <c r="EF481" s="37"/>
      <c r="EG481" s="37"/>
      <c r="EH481" s="37"/>
      <c r="EI481" s="37"/>
      <c r="EJ481" s="37"/>
      <c r="EK481" s="37"/>
      <c r="EL481" s="37"/>
      <c r="EM481" s="37"/>
      <c r="EN481" s="37"/>
      <c r="EO481" s="37"/>
      <c r="EP481" s="37"/>
      <c r="EQ481" s="37"/>
      <c r="ER481" s="37"/>
      <c r="ES481" s="37"/>
      <c r="ET481" s="37"/>
      <c r="EU481" s="37"/>
      <c r="EV481" s="37"/>
      <c r="EW481" s="37"/>
      <c r="EX481" s="37"/>
      <c r="EY481" s="37"/>
      <c r="EZ481" s="37"/>
      <c r="FA481" s="37"/>
      <c r="FB481" s="37"/>
      <c r="FC481" s="37"/>
      <c r="FD481" s="37"/>
      <c r="FE481" s="37"/>
      <c r="FF481" s="37"/>
      <c r="FG481" s="37"/>
      <c r="FH481" s="37"/>
      <c r="FI481" s="37"/>
      <c r="FJ481" s="37"/>
      <c r="FK481" s="37"/>
      <c r="FL481" s="37"/>
      <c r="FM481" s="37"/>
      <c r="FN481" s="37"/>
      <c r="FO481" s="37"/>
      <c r="FP481" s="37"/>
      <c r="FQ481" s="37"/>
      <c r="FR481" s="37"/>
      <c r="FS481" s="37"/>
    </row>
    <row r="482" spans="1:175" s="7" customFormat="1" ht="31.5" hidden="1">
      <c r="A482" s="23" t="s">
        <v>494</v>
      </c>
      <c r="B482" s="12" t="s">
        <v>240</v>
      </c>
      <c r="C482" s="12" t="s">
        <v>242</v>
      </c>
      <c r="D482" s="13" t="s">
        <v>543</v>
      </c>
      <c r="E482" s="13" t="s">
        <v>491</v>
      </c>
      <c r="F482" s="103">
        <f>SUM('3'!G315)</f>
        <v>479</v>
      </c>
      <c r="G482" s="103">
        <f>SUM('3'!H315)</f>
        <v>0</v>
      </c>
      <c r="H482" s="103"/>
      <c r="I482" s="216" t="e">
        <f t="shared" si="9"/>
        <v>#DIV/0!</v>
      </c>
      <c r="J482" s="210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  <c r="AR482" s="37"/>
      <c r="AS482" s="37"/>
      <c r="AT482" s="37"/>
      <c r="AU482" s="37"/>
      <c r="AV482" s="37"/>
      <c r="AW482" s="37"/>
      <c r="AX482" s="37"/>
      <c r="AY482" s="37"/>
      <c r="AZ482" s="37"/>
      <c r="BA482" s="37"/>
      <c r="BB482" s="37"/>
      <c r="BC482" s="37"/>
      <c r="BD482" s="37"/>
      <c r="BE482" s="37"/>
      <c r="BF482" s="37"/>
      <c r="BG482" s="37"/>
      <c r="BH482" s="37"/>
      <c r="BI482" s="37"/>
      <c r="BJ482" s="37"/>
      <c r="BK482" s="37"/>
      <c r="BL482" s="37"/>
      <c r="BM482" s="37"/>
      <c r="BN482" s="37"/>
      <c r="BO482" s="37"/>
      <c r="BP482" s="37"/>
      <c r="BQ482" s="37"/>
      <c r="BR482" s="37"/>
      <c r="BS482" s="37"/>
      <c r="BT482" s="37"/>
      <c r="BU482" s="37"/>
      <c r="BV482" s="37"/>
      <c r="BW482" s="37"/>
      <c r="BX482" s="37"/>
      <c r="BY482" s="37"/>
      <c r="BZ482" s="37"/>
      <c r="CA482" s="37"/>
      <c r="CB482" s="37"/>
      <c r="CC482" s="37"/>
      <c r="CD482" s="37"/>
      <c r="CE482" s="37"/>
      <c r="CF482" s="37"/>
      <c r="CG482" s="37"/>
      <c r="CH482" s="37"/>
      <c r="CI482" s="37"/>
      <c r="CJ482" s="37"/>
      <c r="CK482" s="37"/>
      <c r="CL482" s="37"/>
      <c r="CM482" s="37"/>
      <c r="CN482" s="37"/>
      <c r="CO482" s="37"/>
      <c r="CP482" s="37"/>
      <c r="CQ482" s="37"/>
      <c r="CR482" s="37"/>
      <c r="CS482" s="37"/>
      <c r="CT482" s="37"/>
      <c r="CU482" s="37"/>
      <c r="CV482" s="37"/>
      <c r="CW482" s="37"/>
      <c r="CX482" s="37"/>
      <c r="CY482" s="37"/>
      <c r="CZ482" s="37"/>
      <c r="DA482" s="37"/>
      <c r="DB482" s="37"/>
      <c r="DC482" s="37"/>
      <c r="DD482" s="37"/>
      <c r="DE482" s="37"/>
      <c r="DF482" s="37"/>
      <c r="DG482" s="37"/>
      <c r="DH482" s="37"/>
      <c r="DI482" s="37"/>
      <c r="DJ482" s="37"/>
      <c r="DK482" s="37"/>
      <c r="DL482" s="37"/>
      <c r="DM482" s="37"/>
      <c r="DN482" s="37"/>
      <c r="DO482" s="37"/>
      <c r="DP482" s="37"/>
      <c r="DQ482" s="37"/>
      <c r="DR482" s="37"/>
      <c r="DS482" s="37"/>
      <c r="DT482" s="37"/>
      <c r="DU482" s="37"/>
      <c r="DV482" s="37"/>
      <c r="DW482" s="37"/>
      <c r="DX482" s="37"/>
      <c r="DY482" s="37"/>
      <c r="DZ482" s="37"/>
      <c r="EA482" s="37"/>
      <c r="EB482" s="37"/>
      <c r="EC482" s="37"/>
      <c r="ED482" s="37"/>
      <c r="EE482" s="37"/>
      <c r="EF482" s="37"/>
      <c r="EG482" s="37"/>
      <c r="EH482" s="37"/>
      <c r="EI482" s="37"/>
      <c r="EJ482" s="37"/>
      <c r="EK482" s="37"/>
      <c r="EL482" s="37"/>
      <c r="EM482" s="37"/>
      <c r="EN482" s="37"/>
      <c r="EO482" s="37"/>
      <c r="EP482" s="37"/>
      <c r="EQ482" s="37"/>
      <c r="ER482" s="37"/>
      <c r="ES482" s="37"/>
      <c r="ET482" s="37"/>
      <c r="EU482" s="37"/>
      <c r="EV482" s="37"/>
      <c r="EW482" s="37"/>
      <c r="EX482" s="37"/>
      <c r="EY482" s="37"/>
      <c r="EZ482" s="37"/>
      <c r="FA482" s="37"/>
      <c r="FB482" s="37"/>
      <c r="FC482" s="37"/>
      <c r="FD482" s="37"/>
      <c r="FE482" s="37"/>
      <c r="FF482" s="37"/>
      <c r="FG482" s="37"/>
      <c r="FH482" s="37"/>
      <c r="FI482" s="37"/>
      <c r="FJ482" s="37"/>
      <c r="FK482" s="37"/>
      <c r="FL482" s="37"/>
      <c r="FM482" s="37"/>
      <c r="FN482" s="37"/>
      <c r="FO482" s="37"/>
      <c r="FP482" s="37"/>
      <c r="FQ482" s="37"/>
      <c r="FR482" s="37"/>
      <c r="FS482" s="37"/>
    </row>
    <row r="483" spans="1:175" s="7" customFormat="1" ht="47.25" hidden="1">
      <c r="A483" s="24" t="s">
        <v>164</v>
      </c>
      <c r="B483" s="12" t="s">
        <v>240</v>
      </c>
      <c r="C483" s="12" t="s">
        <v>242</v>
      </c>
      <c r="D483" s="13" t="s">
        <v>543</v>
      </c>
      <c r="E483" s="13" t="s">
        <v>211</v>
      </c>
      <c r="F483" s="103">
        <f>SUM('3'!G822)</f>
        <v>0</v>
      </c>
      <c r="G483" s="103">
        <f>SUM('3'!H822)</f>
        <v>0</v>
      </c>
      <c r="H483" s="103"/>
      <c r="I483" s="216" t="e">
        <f t="shared" si="9"/>
        <v>#DIV/0!</v>
      </c>
      <c r="J483" s="210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  <c r="BG483" s="37"/>
      <c r="BH483" s="37"/>
      <c r="BI483" s="37"/>
      <c r="BJ483" s="37"/>
      <c r="BK483" s="37"/>
      <c r="BL483" s="37"/>
      <c r="BM483" s="37"/>
      <c r="BN483" s="37"/>
      <c r="BO483" s="37"/>
      <c r="BP483" s="37"/>
      <c r="BQ483" s="37"/>
      <c r="BR483" s="37"/>
      <c r="BS483" s="37"/>
      <c r="BT483" s="37"/>
      <c r="BU483" s="37"/>
      <c r="BV483" s="37"/>
      <c r="BW483" s="37"/>
      <c r="BX483" s="37"/>
      <c r="BY483" s="37"/>
      <c r="BZ483" s="37"/>
      <c r="CA483" s="37"/>
      <c r="CB483" s="37"/>
      <c r="CC483" s="37"/>
      <c r="CD483" s="37"/>
      <c r="CE483" s="37"/>
      <c r="CF483" s="37"/>
      <c r="CG483" s="37"/>
      <c r="CH483" s="37"/>
      <c r="CI483" s="37"/>
      <c r="CJ483" s="37"/>
      <c r="CK483" s="37"/>
      <c r="CL483" s="37"/>
      <c r="CM483" s="37"/>
      <c r="CN483" s="37"/>
      <c r="CO483" s="37"/>
      <c r="CP483" s="37"/>
      <c r="CQ483" s="37"/>
      <c r="CR483" s="37"/>
      <c r="CS483" s="37"/>
      <c r="CT483" s="37"/>
      <c r="CU483" s="37"/>
      <c r="CV483" s="37"/>
      <c r="CW483" s="37"/>
      <c r="CX483" s="37"/>
      <c r="CY483" s="37"/>
      <c r="CZ483" s="37"/>
      <c r="DA483" s="37"/>
      <c r="DB483" s="37"/>
      <c r="DC483" s="37"/>
      <c r="DD483" s="37"/>
      <c r="DE483" s="37"/>
      <c r="DF483" s="37"/>
      <c r="DG483" s="37"/>
      <c r="DH483" s="37"/>
      <c r="DI483" s="37"/>
      <c r="DJ483" s="37"/>
      <c r="DK483" s="37"/>
      <c r="DL483" s="37"/>
      <c r="DM483" s="37"/>
      <c r="DN483" s="37"/>
      <c r="DO483" s="37"/>
      <c r="DP483" s="37"/>
      <c r="DQ483" s="37"/>
      <c r="DR483" s="37"/>
      <c r="DS483" s="37"/>
      <c r="DT483" s="37"/>
      <c r="DU483" s="37"/>
      <c r="DV483" s="37"/>
      <c r="DW483" s="37"/>
      <c r="DX483" s="37"/>
      <c r="DY483" s="37"/>
      <c r="DZ483" s="37"/>
      <c r="EA483" s="37"/>
      <c r="EB483" s="37"/>
      <c r="EC483" s="37"/>
      <c r="ED483" s="37"/>
      <c r="EE483" s="37"/>
      <c r="EF483" s="37"/>
      <c r="EG483" s="37"/>
      <c r="EH483" s="37"/>
      <c r="EI483" s="37"/>
      <c r="EJ483" s="37"/>
      <c r="EK483" s="37"/>
      <c r="EL483" s="37"/>
      <c r="EM483" s="37"/>
      <c r="EN483" s="37"/>
      <c r="EO483" s="37"/>
      <c r="EP483" s="37"/>
      <c r="EQ483" s="37"/>
      <c r="ER483" s="37"/>
      <c r="ES483" s="37"/>
      <c r="ET483" s="37"/>
      <c r="EU483" s="37"/>
      <c r="EV483" s="37"/>
      <c r="EW483" s="37"/>
      <c r="EX483" s="37"/>
      <c r="EY483" s="37"/>
      <c r="EZ483" s="37"/>
      <c r="FA483" s="37"/>
      <c r="FB483" s="37"/>
      <c r="FC483" s="37"/>
      <c r="FD483" s="37"/>
      <c r="FE483" s="37"/>
      <c r="FF483" s="37"/>
      <c r="FG483" s="37"/>
      <c r="FH483" s="37"/>
      <c r="FI483" s="37"/>
      <c r="FJ483" s="37"/>
      <c r="FK483" s="37"/>
      <c r="FL483" s="37"/>
      <c r="FM483" s="37"/>
      <c r="FN483" s="37"/>
      <c r="FO483" s="37"/>
      <c r="FP483" s="37"/>
      <c r="FQ483" s="37"/>
      <c r="FR483" s="37"/>
      <c r="FS483" s="37"/>
    </row>
    <row r="484" spans="1:175" s="7" customFormat="1" ht="47.25" hidden="1">
      <c r="A484" s="23" t="s">
        <v>906</v>
      </c>
      <c r="B484" s="10" t="s">
        <v>240</v>
      </c>
      <c r="C484" s="10" t="s">
        <v>242</v>
      </c>
      <c r="D484" s="13" t="s">
        <v>908</v>
      </c>
      <c r="E484" s="13"/>
      <c r="F484" s="103">
        <f>SUM(F485)</f>
        <v>1399.4095500000001</v>
      </c>
      <c r="G484" s="103">
        <f>SUM(G485)</f>
        <v>0</v>
      </c>
      <c r="H484" s="103"/>
      <c r="I484" s="216" t="e">
        <f t="shared" si="9"/>
        <v>#DIV/0!</v>
      </c>
      <c r="J484" s="210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  <c r="AR484" s="37"/>
      <c r="AS484" s="37"/>
      <c r="AT484" s="37"/>
      <c r="AU484" s="37"/>
      <c r="AV484" s="37"/>
      <c r="AW484" s="37"/>
      <c r="AX484" s="37"/>
      <c r="AY484" s="37"/>
      <c r="AZ484" s="37"/>
      <c r="BA484" s="37"/>
      <c r="BB484" s="37"/>
      <c r="BC484" s="37"/>
      <c r="BD484" s="37"/>
      <c r="BE484" s="37"/>
      <c r="BF484" s="37"/>
      <c r="BG484" s="37"/>
      <c r="BH484" s="37"/>
      <c r="BI484" s="37"/>
      <c r="BJ484" s="37"/>
      <c r="BK484" s="37"/>
      <c r="BL484" s="37"/>
      <c r="BM484" s="37"/>
      <c r="BN484" s="37"/>
      <c r="BO484" s="37"/>
      <c r="BP484" s="37"/>
      <c r="BQ484" s="37"/>
      <c r="BR484" s="37"/>
      <c r="BS484" s="37"/>
      <c r="BT484" s="37"/>
      <c r="BU484" s="37"/>
      <c r="BV484" s="37"/>
      <c r="BW484" s="37"/>
      <c r="BX484" s="37"/>
      <c r="BY484" s="37"/>
      <c r="BZ484" s="37"/>
      <c r="CA484" s="37"/>
      <c r="CB484" s="37"/>
      <c r="CC484" s="37"/>
      <c r="CD484" s="37"/>
      <c r="CE484" s="37"/>
      <c r="CF484" s="37"/>
      <c r="CG484" s="37"/>
      <c r="CH484" s="37"/>
      <c r="CI484" s="37"/>
      <c r="CJ484" s="37"/>
      <c r="CK484" s="37"/>
      <c r="CL484" s="37"/>
      <c r="CM484" s="37"/>
      <c r="CN484" s="37"/>
      <c r="CO484" s="37"/>
      <c r="CP484" s="37"/>
      <c r="CQ484" s="37"/>
      <c r="CR484" s="37"/>
      <c r="CS484" s="37"/>
      <c r="CT484" s="37"/>
      <c r="CU484" s="37"/>
      <c r="CV484" s="37"/>
      <c r="CW484" s="37"/>
      <c r="CX484" s="37"/>
      <c r="CY484" s="37"/>
      <c r="CZ484" s="37"/>
      <c r="DA484" s="37"/>
      <c r="DB484" s="37"/>
      <c r="DC484" s="37"/>
      <c r="DD484" s="37"/>
      <c r="DE484" s="37"/>
      <c r="DF484" s="37"/>
      <c r="DG484" s="37"/>
      <c r="DH484" s="37"/>
      <c r="DI484" s="37"/>
      <c r="DJ484" s="37"/>
      <c r="DK484" s="37"/>
      <c r="DL484" s="37"/>
      <c r="DM484" s="37"/>
      <c r="DN484" s="37"/>
      <c r="DO484" s="37"/>
      <c r="DP484" s="37"/>
      <c r="DQ484" s="37"/>
      <c r="DR484" s="37"/>
      <c r="DS484" s="37"/>
      <c r="DT484" s="37"/>
      <c r="DU484" s="37"/>
      <c r="DV484" s="37"/>
      <c r="DW484" s="37"/>
      <c r="DX484" s="37"/>
      <c r="DY484" s="37"/>
      <c r="DZ484" s="37"/>
      <c r="EA484" s="37"/>
      <c r="EB484" s="37"/>
      <c r="EC484" s="37"/>
      <c r="ED484" s="37"/>
      <c r="EE484" s="37"/>
      <c r="EF484" s="37"/>
      <c r="EG484" s="37"/>
      <c r="EH484" s="37"/>
      <c r="EI484" s="37"/>
      <c r="EJ484" s="37"/>
      <c r="EK484" s="37"/>
      <c r="EL484" s="37"/>
      <c r="EM484" s="37"/>
      <c r="EN484" s="37"/>
      <c r="EO484" s="37"/>
      <c r="EP484" s="37"/>
      <c r="EQ484" s="37"/>
      <c r="ER484" s="37"/>
      <c r="ES484" s="37"/>
      <c r="ET484" s="37"/>
      <c r="EU484" s="37"/>
      <c r="EV484" s="37"/>
      <c r="EW484" s="37"/>
      <c r="EX484" s="37"/>
      <c r="EY484" s="37"/>
      <c r="EZ484" s="37"/>
      <c r="FA484" s="37"/>
      <c r="FB484" s="37"/>
      <c r="FC484" s="37"/>
      <c r="FD484" s="37"/>
      <c r="FE484" s="37"/>
      <c r="FF484" s="37"/>
      <c r="FG484" s="37"/>
      <c r="FH484" s="37"/>
      <c r="FI484" s="37"/>
      <c r="FJ484" s="37"/>
      <c r="FK484" s="37"/>
      <c r="FL484" s="37"/>
      <c r="FM484" s="37"/>
      <c r="FN484" s="37"/>
      <c r="FO484" s="37"/>
      <c r="FP484" s="37"/>
      <c r="FQ484" s="37"/>
      <c r="FR484" s="37"/>
      <c r="FS484" s="37"/>
    </row>
    <row r="485" spans="1:175" s="7" customFormat="1" hidden="1">
      <c r="A485" s="24" t="s">
        <v>9</v>
      </c>
      <c r="B485" s="10" t="s">
        <v>240</v>
      </c>
      <c r="C485" s="10" t="s">
        <v>242</v>
      </c>
      <c r="D485" s="13" t="s">
        <v>908</v>
      </c>
      <c r="E485" s="13" t="s">
        <v>495</v>
      </c>
      <c r="F485" s="103">
        <f>SUM('3'!G324)</f>
        <v>1399.4095500000001</v>
      </c>
      <c r="G485" s="103">
        <f>SUM('3'!H324)</f>
        <v>0</v>
      </c>
      <c r="H485" s="103"/>
      <c r="I485" s="216" t="e">
        <f t="shared" si="9"/>
        <v>#DIV/0!</v>
      </c>
      <c r="J485" s="210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  <c r="AR485" s="37"/>
      <c r="AS485" s="37"/>
      <c r="AT485" s="37"/>
      <c r="AU485" s="37"/>
      <c r="AV485" s="37"/>
      <c r="AW485" s="37"/>
      <c r="AX485" s="37"/>
      <c r="AY485" s="37"/>
      <c r="AZ485" s="37"/>
      <c r="BA485" s="37"/>
      <c r="BB485" s="37"/>
      <c r="BC485" s="37"/>
      <c r="BD485" s="37"/>
      <c r="BE485" s="37"/>
      <c r="BF485" s="37"/>
      <c r="BG485" s="37"/>
      <c r="BH485" s="37"/>
      <c r="BI485" s="37"/>
      <c r="BJ485" s="37"/>
      <c r="BK485" s="37"/>
      <c r="BL485" s="37"/>
      <c r="BM485" s="37"/>
      <c r="BN485" s="37"/>
      <c r="BO485" s="37"/>
      <c r="BP485" s="37"/>
      <c r="BQ485" s="37"/>
      <c r="BR485" s="37"/>
      <c r="BS485" s="37"/>
      <c r="BT485" s="37"/>
      <c r="BU485" s="37"/>
      <c r="BV485" s="37"/>
      <c r="BW485" s="37"/>
      <c r="BX485" s="37"/>
      <c r="BY485" s="37"/>
      <c r="BZ485" s="37"/>
      <c r="CA485" s="37"/>
      <c r="CB485" s="37"/>
      <c r="CC485" s="37"/>
      <c r="CD485" s="37"/>
      <c r="CE485" s="37"/>
      <c r="CF485" s="37"/>
      <c r="CG485" s="37"/>
      <c r="CH485" s="37"/>
      <c r="CI485" s="37"/>
      <c r="CJ485" s="37"/>
      <c r="CK485" s="37"/>
      <c r="CL485" s="37"/>
      <c r="CM485" s="37"/>
      <c r="CN485" s="37"/>
      <c r="CO485" s="37"/>
      <c r="CP485" s="37"/>
      <c r="CQ485" s="37"/>
      <c r="CR485" s="37"/>
      <c r="CS485" s="37"/>
      <c r="CT485" s="37"/>
      <c r="CU485" s="37"/>
      <c r="CV485" s="37"/>
      <c r="CW485" s="37"/>
      <c r="CX485" s="37"/>
      <c r="CY485" s="37"/>
      <c r="CZ485" s="37"/>
      <c r="DA485" s="37"/>
      <c r="DB485" s="37"/>
      <c r="DC485" s="37"/>
      <c r="DD485" s="37"/>
      <c r="DE485" s="37"/>
      <c r="DF485" s="37"/>
      <c r="DG485" s="37"/>
      <c r="DH485" s="37"/>
      <c r="DI485" s="37"/>
      <c r="DJ485" s="37"/>
      <c r="DK485" s="37"/>
      <c r="DL485" s="37"/>
      <c r="DM485" s="37"/>
      <c r="DN485" s="37"/>
      <c r="DO485" s="37"/>
      <c r="DP485" s="37"/>
      <c r="DQ485" s="37"/>
      <c r="DR485" s="37"/>
      <c r="DS485" s="37"/>
      <c r="DT485" s="37"/>
      <c r="DU485" s="37"/>
      <c r="DV485" s="37"/>
      <c r="DW485" s="37"/>
      <c r="DX485" s="37"/>
      <c r="DY485" s="37"/>
      <c r="DZ485" s="37"/>
      <c r="EA485" s="37"/>
      <c r="EB485" s="37"/>
      <c r="EC485" s="37"/>
      <c r="ED485" s="37"/>
      <c r="EE485" s="37"/>
      <c r="EF485" s="37"/>
      <c r="EG485" s="37"/>
      <c r="EH485" s="37"/>
      <c r="EI485" s="37"/>
      <c r="EJ485" s="37"/>
      <c r="EK485" s="37"/>
      <c r="EL485" s="37"/>
      <c r="EM485" s="37"/>
      <c r="EN485" s="37"/>
      <c r="EO485" s="37"/>
      <c r="EP485" s="37"/>
      <c r="EQ485" s="37"/>
      <c r="ER485" s="37"/>
      <c r="ES485" s="37"/>
      <c r="ET485" s="37"/>
      <c r="EU485" s="37"/>
      <c r="EV485" s="37"/>
      <c r="EW485" s="37"/>
      <c r="EX485" s="37"/>
      <c r="EY485" s="37"/>
      <c r="EZ485" s="37"/>
      <c r="FA485" s="37"/>
      <c r="FB485" s="37"/>
      <c r="FC485" s="37"/>
      <c r="FD485" s="37"/>
      <c r="FE485" s="37"/>
      <c r="FF485" s="37"/>
      <c r="FG485" s="37"/>
      <c r="FH485" s="37"/>
      <c r="FI485" s="37"/>
      <c r="FJ485" s="37"/>
      <c r="FK485" s="37"/>
      <c r="FL485" s="37"/>
      <c r="FM485" s="37"/>
      <c r="FN485" s="37"/>
      <c r="FO485" s="37"/>
      <c r="FP485" s="37"/>
      <c r="FQ485" s="37"/>
      <c r="FR485" s="37"/>
      <c r="FS485" s="37"/>
    </row>
    <row r="486" spans="1:175" s="7" customFormat="1" ht="78.75" hidden="1">
      <c r="A486" s="23" t="s">
        <v>907</v>
      </c>
      <c r="B486" s="10" t="s">
        <v>240</v>
      </c>
      <c r="C486" s="10" t="s">
        <v>242</v>
      </c>
      <c r="D486" s="13" t="s">
        <v>909</v>
      </c>
      <c r="E486" s="13"/>
      <c r="F486" s="103">
        <f>SUM(F487)</f>
        <v>14.135450000000001</v>
      </c>
      <c r="G486" s="103">
        <f>SUM(G487)</f>
        <v>0</v>
      </c>
      <c r="H486" s="103"/>
      <c r="I486" s="216" t="e">
        <f t="shared" si="9"/>
        <v>#DIV/0!</v>
      </c>
      <c r="J486" s="210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  <c r="AR486" s="37"/>
      <c r="AS486" s="37"/>
      <c r="AT486" s="37"/>
      <c r="AU486" s="37"/>
      <c r="AV486" s="37"/>
      <c r="AW486" s="37"/>
      <c r="AX486" s="37"/>
      <c r="AY486" s="37"/>
      <c r="AZ486" s="37"/>
      <c r="BA486" s="37"/>
      <c r="BB486" s="37"/>
      <c r="BC486" s="37"/>
      <c r="BD486" s="37"/>
      <c r="BE486" s="37"/>
      <c r="BF486" s="37"/>
      <c r="BG486" s="37"/>
      <c r="BH486" s="37"/>
      <c r="BI486" s="37"/>
      <c r="BJ486" s="37"/>
      <c r="BK486" s="37"/>
      <c r="BL486" s="37"/>
      <c r="BM486" s="37"/>
      <c r="BN486" s="37"/>
      <c r="BO486" s="37"/>
      <c r="BP486" s="37"/>
      <c r="BQ486" s="37"/>
      <c r="BR486" s="37"/>
      <c r="BS486" s="37"/>
      <c r="BT486" s="37"/>
      <c r="BU486" s="37"/>
      <c r="BV486" s="37"/>
      <c r="BW486" s="37"/>
      <c r="BX486" s="37"/>
      <c r="BY486" s="37"/>
      <c r="BZ486" s="37"/>
      <c r="CA486" s="37"/>
      <c r="CB486" s="37"/>
      <c r="CC486" s="37"/>
      <c r="CD486" s="37"/>
      <c r="CE486" s="37"/>
      <c r="CF486" s="37"/>
      <c r="CG486" s="37"/>
      <c r="CH486" s="37"/>
      <c r="CI486" s="37"/>
      <c r="CJ486" s="37"/>
      <c r="CK486" s="37"/>
      <c r="CL486" s="37"/>
      <c r="CM486" s="37"/>
      <c r="CN486" s="37"/>
      <c r="CO486" s="37"/>
      <c r="CP486" s="37"/>
      <c r="CQ486" s="37"/>
      <c r="CR486" s="37"/>
      <c r="CS486" s="37"/>
      <c r="CT486" s="37"/>
      <c r="CU486" s="37"/>
      <c r="CV486" s="37"/>
      <c r="CW486" s="37"/>
      <c r="CX486" s="37"/>
      <c r="CY486" s="37"/>
      <c r="CZ486" s="37"/>
      <c r="DA486" s="37"/>
      <c r="DB486" s="37"/>
      <c r="DC486" s="37"/>
      <c r="DD486" s="37"/>
      <c r="DE486" s="37"/>
      <c r="DF486" s="37"/>
      <c r="DG486" s="37"/>
      <c r="DH486" s="37"/>
      <c r="DI486" s="37"/>
      <c r="DJ486" s="37"/>
      <c r="DK486" s="37"/>
      <c r="DL486" s="37"/>
      <c r="DM486" s="37"/>
      <c r="DN486" s="37"/>
      <c r="DO486" s="37"/>
      <c r="DP486" s="37"/>
      <c r="DQ486" s="37"/>
      <c r="DR486" s="37"/>
      <c r="DS486" s="37"/>
      <c r="DT486" s="37"/>
      <c r="DU486" s="37"/>
      <c r="DV486" s="37"/>
      <c r="DW486" s="37"/>
      <c r="DX486" s="37"/>
      <c r="DY486" s="37"/>
      <c r="DZ486" s="37"/>
      <c r="EA486" s="37"/>
      <c r="EB486" s="37"/>
      <c r="EC486" s="37"/>
      <c r="ED486" s="37"/>
      <c r="EE486" s="37"/>
      <c r="EF486" s="37"/>
      <c r="EG486" s="37"/>
      <c r="EH486" s="37"/>
      <c r="EI486" s="37"/>
      <c r="EJ486" s="37"/>
      <c r="EK486" s="37"/>
      <c r="EL486" s="37"/>
      <c r="EM486" s="37"/>
      <c r="EN486" s="37"/>
      <c r="EO486" s="37"/>
      <c r="EP486" s="37"/>
      <c r="EQ486" s="37"/>
      <c r="ER486" s="37"/>
      <c r="ES486" s="37"/>
      <c r="ET486" s="37"/>
      <c r="EU486" s="37"/>
      <c r="EV486" s="37"/>
      <c r="EW486" s="37"/>
      <c r="EX486" s="37"/>
      <c r="EY486" s="37"/>
      <c r="EZ486" s="37"/>
      <c r="FA486" s="37"/>
      <c r="FB486" s="37"/>
      <c r="FC486" s="37"/>
      <c r="FD486" s="37"/>
      <c r="FE486" s="37"/>
      <c r="FF486" s="37"/>
      <c r="FG486" s="37"/>
      <c r="FH486" s="37"/>
      <c r="FI486" s="37"/>
      <c r="FJ486" s="37"/>
      <c r="FK486" s="37"/>
      <c r="FL486" s="37"/>
      <c r="FM486" s="37"/>
      <c r="FN486" s="37"/>
      <c r="FO486" s="37"/>
      <c r="FP486" s="37"/>
      <c r="FQ486" s="37"/>
      <c r="FR486" s="37"/>
      <c r="FS486" s="37"/>
    </row>
    <row r="487" spans="1:175" s="7" customFormat="1" hidden="1">
      <c r="A487" s="24" t="s">
        <v>9</v>
      </c>
      <c r="B487" s="10" t="s">
        <v>240</v>
      </c>
      <c r="C487" s="10" t="s">
        <v>242</v>
      </c>
      <c r="D487" s="13" t="s">
        <v>909</v>
      </c>
      <c r="E487" s="13" t="s">
        <v>495</v>
      </c>
      <c r="F487" s="103">
        <f>SUM('3'!G326)</f>
        <v>14.135450000000001</v>
      </c>
      <c r="G487" s="103">
        <f>SUM('3'!H326)</f>
        <v>0</v>
      </c>
      <c r="H487" s="103"/>
      <c r="I487" s="216" t="e">
        <f t="shared" si="9"/>
        <v>#DIV/0!</v>
      </c>
      <c r="J487" s="210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  <c r="AR487" s="37"/>
      <c r="AS487" s="37"/>
      <c r="AT487" s="37"/>
      <c r="AU487" s="37"/>
      <c r="AV487" s="37"/>
      <c r="AW487" s="37"/>
      <c r="AX487" s="37"/>
      <c r="AY487" s="37"/>
      <c r="AZ487" s="37"/>
      <c r="BA487" s="37"/>
      <c r="BB487" s="37"/>
      <c r="BC487" s="37"/>
      <c r="BD487" s="37"/>
      <c r="BE487" s="37"/>
      <c r="BF487" s="37"/>
      <c r="BG487" s="37"/>
      <c r="BH487" s="37"/>
      <c r="BI487" s="37"/>
      <c r="BJ487" s="37"/>
      <c r="BK487" s="37"/>
      <c r="BL487" s="37"/>
      <c r="BM487" s="37"/>
      <c r="BN487" s="37"/>
      <c r="BO487" s="37"/>
      <c r="BP487" s="37"/>
      <c r="BQ487" s="37"/>
      <c r="BR487" s="37"/>
      <c r="BS487" s="37"/>
      <c r="BT487" s="37"/>
      <c r="BU487" s="37"/>
      <c r="BV487" s="37"/>
      <c r="BW487" s="37"/>
      <c r="BX487" s="37"/>
      <c r="BY487" s="37"/>
      <c r="BZ487" s="37"/>
      <c r="CA487" s="37"/>
      <c r="CB487" s="37"/>
      <c r="CC487" s="37"/>
      <c r="CD487" s="37"/>
      <c r="CE487" s="37"/>
      <c r="CF487" s="37"/>
      <c r="CG487" s="37"/>
      <c r="CH487" s="37"/>
      <c r="CI487" s="37"/>
      <c r="CJ487" s="37"/>
      <c r="CK487" s="37"/>
      <c r="CL487" s="37"/>
      <c r="CM487" s="37"/>
      <c r="CN487" s="37"/>
      <c r="CO487" s="37"/>
      <c r="CP487" s="37"/>
      <c r="CQ487" s="37"/>
      <c r="CR487" s="37"/>
      <c r="CS487" s="37"/>
      <c r="CT487" s="37"/>
      <c r="CU487" s="37"/>
      <c r="CV487" s="37"/>
      <c r="CW487" s="37"/>
      <c r="CX487" s="37"/>
      <c r="CY487" s="37"/>
      <c r="CZ487" s="37"/>
      <c r="DA487" s="37"/>
      <c r="DB487" s="37"/>
      <c r="DC487" s="37"/>
      <c r="DD487" s="37"/>
      <c r="DE487" s="37"/>
      <c r="DF487" s="37"/>
      <c r="DG487" s="37"/>
      <c r="DH487" s="37"/>
      <c r="DI487" s="37"/>
      <c r="DJ487" s="37"/>
      <c r="DK487" s="37"/>
      <c r="DL487" s="37"/>
      <c r="DM487" s="37"/>
      <c r="DN487" s="37"/>
      <c r="DO487" s="37"/>
      <c r="DP487" s="37"/>
      <c r="DQ487" s="37"/>
      <c r="DR487" s="37"/>
      <c r="DS487" s="37"/>
      <c r="DT487" s="37"/>
      <c r="DU487" s="37"/>
      <c r="DV487" s="37"/>
      <c r="DW487" s="37"/>
      <c r="DX487" s="37"/>
      <c r="DY487" s="37"/>
      <c r="DZ487" s="37"/>
      <c r="EA487" s="37"/>
      <c r="EB487" s="37"/>
      <c r="EC487" s="37"/>
      <c r="ED487" s="37"/>
      <c r="EE487" s="37"/>
      <c r="EF487" s="37"/>
      <c r="EG487" s="37"/>
      <c r="EH487" s="37"/>
      <c r="EI487" s="37"/>
      <c r="EJ487" s="37"/>
      <c r="EK487" s="37"/>
      <c r="EL487" s="37"/>
      <c r="EM487" s="37"/>
      <c r="EN487" s="37"/>
      <c r="EO487" s="37"/>
      <c r="EP487" s="37"/>
      <c r="EQ487" s="37"/>
      <c r="ER487" s="37"/>
      <c r="ES487" s="37"/>
      <c r="ET487" s="37"/>
      <c r="EU487" s="37"/>
      <c r="EV487" s="37"/>
      <c r="EW487" s="37"/>
      <c r="EX487" s="37"/>
      <c r="EY487" s="37"/>
      <c r="EZ487" s="37"/>
      <c r="FA487" s="37"/>
      <c r="FB487" s="37"/>
      <c r="FC487" s="37"/>
      <c r="FD487" s="37"/>
      <c r="FE487" s="37"/>
      <c r="FF487" s="37"/>
      <c r="FG487" s="37"/>
      <c r="FH487" s="37"/>
      <c r="FI487" s="37"/>
      <c r="FJ487" s="37"/>
      <c r="FK487" s="37"/>
      <c r="FL487" s="37"/>
      <c r="FM487" s="37"/>
      <c r="FN487" s="37"/>
      <c r="FO487" s="37"/>
      <c r="FP487" s="37"/>
      <c r="FQ487" s="37"/>
      <c r="FR487" s="37"/>
      <c r="FS487" s="37"/>
    </row>
    <row r="488" spans="1:175" s="7" customFormat="1" ht="141.75" hidden="1">
      <c r="A488" s="24" t="s">
        <v>648</v>
      </c>
      <c r="B488" s="12" t="s">
        <v>240</v>
      </c>
      <c r="C488" s="12" t="s">
        <v>242</v>
      </c>
      <c r="D488" s="13" t="s">
        <v>149</v>
      </c>
      <c r="E488" s="10"/>
      <c r="F488" s="103">
        <f>SUM(F489+F490)</f>
        <v>0</v>
      </c>
      <c r="G488" s="103">
        <f>SUM(G489+G490)</f>
        <v>0</v>
      </c>
      <c r="H488" s="103"/>
      <c r="I488" s="216" t="e">
        <f t="shared" si="9"/>
        <v>#DIV/0!</v>
      </c>
      <c r="J488" s="210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  <c r="AR488" s="37"/>
      <c r="AS488" s="37"/>
      <c r="AT488" s="37"/>
      <c r="AU488" s="37"/>
      <c r="AV488" s="37"/>
      <c r="AW488" s="37"/>
      <c r="AX488" s="37"/>
      <c r="AY488" s="37"/>
      <c r="AZ488" s="37"/>
      <c r="BA488" s="37"/>
      <c r="BB488" s="37"/>
      <c r="BC488" s="37"/>
      <c r="BD488" s="37"/>
      <c r="BE488" s="37"/>
      <c r="BF488" s="37"/>
      <c r="BG488" s="37"/>
      <c r="BH488" s="37"/>
      <c r="BI488" s="37"/>
      <c r="BJ488" s="37"/>
      <c r="BK488" s="37"/>
      <c r="BL488" s="37"/>
      <c r="BM488" s="37"/>
      <c r="BN488" s="37"/>
      <c r="BO488" s="37"/>
      <c r="BP488" s="37"/>
      <c r="BQ488" s="37"/>
      <c r="BR488" s="37"/>
      <c r="BS488" s="37"/>
      <c r="BT488" s="37"/>
      <c r="BU488" s="37"/>
      <c r="BV488" s="37"/>
      <c r="BW488" s="37"/>
      <c r="BX488" s="37"/>
      <c r="BY488" s="37"/>
      <c r="BZ488" s="37"/>
      <c r="CA488" s="37"/>
      <c r="CB488" s="37"/>
      <c r="CC488" s="37"/>
      <c r="CD488" s="37"/>
      <c r="CE488" s="37"/>
      <c r="CF488" s="37"/>
      <c r="CG488" s="37"/>
      <c r="CH488" s="37"/>
      <c r="CI488" s="37"/>
      <c r="CJ488" s="37"/>
      <c r="CK488" s="37"/>
      <c r="CL488" s="37"/>
      <c r="CM488" s="37"/>
      <c r="CN488" s="37"/>
      <c r="CO488" s="37"/>
      <c r="CP488" s="37"/>
      <c r="CQ488" s="37"/>
      <c r="CR488" s="37"/>
      <c r="CS488" s="37"/>
      <c r="CT488" s="37"/>
      <c r="CU488" s="37"/>
      <c r="CV488" s="37"/>
      <c r="CW488" s="37"/>
      <c r="CX488" s="37"/>
      <c r="CY488" s="37"/>
      <c r="CZ488" s="37"/>
      <c r="DA488" s="37"/>
      <c r="DB488" s="37"/>
      <c r="DC488" s="37"/>
      <c r="DD488" s="37"/>
      <c r="DE488" s="37"/>
      <c r="DF488" s="37"/>
      <c r="DG488" s="37"/>
      <c r="DH488" s="37"/>
      <c r="DI488" s="37"/>
      <c r="DJ488" s="37"/>
      <c r="DK488" s="37"/>
      <c r="DL488" s="37"/>
      <c r="DM488" s="37"/>
      <c r="DN488" s="37"/>
      <c r="DO488" s="37"/>
      <c r="DP488" s="37"/>
      <c r="DQ488" s="37"/>
      <c r="DR488" s="37"/>
      <c r="DS488" s="37"/>
      <c r="DT488" s="37"/>
      <c r="DU488" s="37"/>
      <c r="DV488" s="37"/>
      <c r="DW488" s="37"/>
      <c r="DX488" s="37"/>
      <c r="DY488" s="37"/>
      <c r="DZ488" s="37"/>
      <c r="EA488" s="37"/>
      <c r="EB488" s="37"/>
      <c r="EC488" s="37"/>
      <c r="ED488" s="37"/>
      <c r="EE488" s="37"/>
      <c r="EF488" s="37"/>
      <c r="EG488" s="37"/>
      <c r="EH488" s="37"/>
      <c r="EI488" s="37"/>
      <c r="EJ488" s="37"/>
      <c r="EK488" s="37"/>
      <c r="EL488" s="37"/>
      <c r="EM488" s="37"/>
      <c r="EN488" s="37"/>
      <c r="EO488" s="37"/>
      <c r="EP488" s="37"/>
      <c r="EQ488" s="37"/>
      <c r="ER488" s="37"/>
      <c r="ES488" s="37"/>
      <c r="ET488" s="37"/>
      <c r="EU488" s="37"/>
      <c r="EV488" s="37"/>
      <c r="EW488" s="37"/>
      <c r="EX488" s="37"/>
      <c r="EY488" s="37"/>
      <c r="EZ488" s="37"/>
      <c r="FA488" s="37"/>
      <c r="FB488" s="37"/>
      <c r="FC488" s="37"/>
      <c r="FD488" s="37"/>
      <c r="FE488" s="37"/>
      <c r="FF488" s="37"/>
      <c r="FG488" s="37"/>
      <c r="FH488" s="37"/>
      <c r="FI488" s="37"/>
      <c r="FJ488" s="37"/>
      <c r="FK488" s="37"/>
      <c r="FL488" s="37"/>
      <c r="FM488" s="37"/>
      <c r="FN488" s="37"/>
      <c r="FO488" s="37"/>
      <c r="FP488" s="37"/>
      <c r="FQ488" s="37"/>
      <c r="FR488" s="37"/>
      <c r="FS488" s="37"/>
    </row>
    <row r="489" spans="1:175" s="7" customFormat="1" ht="31.5" hidden="1">
      <c r="A489" s="23" t="s">
        <v>494</v>
      </c>
      <c r="B489" s="12" t="s">
        <v>240</v>
      </c>
      <c r="C489" s="12" t="s">
        <v>242</v>
      </c>
      <c r="D489" s="13" t="s">
        <v>149</v>
      </c>
      <c r="E489" s="13" t="s">
        <v>491</v>
      </c>
      <c r="F489" s="103">
        <f>SUM('3'!G317)</f>
        <v>0</v>
      </c>
      <c r="G489" s="103">
        <f>SUM('3'!H317)</f>
        <v>0</v>
      </c>
      <c r="H489" s="103"/>
      <c r="I489" s="216" t="e">
        <f t="shared" si="9"/>
        <v>#DIV/0!</v>
      </c>
      <c r="J489" s="210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  <c r="AR489" s="37"/>
      <c r="AS489" s="37"/>
      <c r="AT489" s="37"/>
      <c r="AU489" s="37"/>
      <c r="AV489" s="37"/>
      <c r="AW489" s="37"/>
      <c r="AX489" s="37"/>
      <c r="AY489" s="37"/>
      <c r="AZ489" s="37"/>
      <c r="BA489" s="37"/>
      <c r="BB489" s="37"/>
      <c r="BC489" s="37"/>
      <c r="BD489" s="37"/>
      <c r="BE489" s="37"/>
      <c r="BF489" s="37"/>
      <c r="BG489" s="37"/>
      <c r="BH489" s="37"/>
      <c r="BI489" s="37"/>
      <c r="BJ489" s="37"/>
      <c r="BK489" s="37"/>
      <c r="BL489" s="37"/>
      <c r="BM489" s="37"/>
      <c r="BN489" s="37"/>
      <c r="BO489" s="37"/>
      <c r="BP489" s="37"/>
      <c r="BQ489" s="37"/>
      <c r="BR489" s="37"/>
      <c r="BS489" s="37"/>
      <c r="BT489" s="37"/>
      <c r="BU489" s="37"/>
      <c r="BV489" s="37"/>
      <c r="BW489" s="37"/>
      <c r="BX489" s="37"/>
      <c r="BY489" s="37"/>
      <c r="BZ489" s="37"/>
      <c r="CA489" s="37"/>
      <c r="CB489" s="37"/>
      <c r="CC489" s="37"/>
      <c r="CD489" s="37"/>
      <c r="CE489" s="37"/>
      <c r="CF489" s="37"/>
      <c r="CG489" s="37"/>
      <c r="CH489" s="37"/>
      <c r="CI489" s="37"/>
      <c r="CJ489" s="37"/>
      <c r="CK489" s="37"/>
      <c r="CL489" s="37"/>
      <c r="CM489" s="37"/>
      <c r="CN489" s="37"/>
      <c r="CO489" s="37"/>
      <c r="CP489" s="37"/>
      <c r="CQ489" s="37"/>
      <c r="CR489" s="37"/>
      <c r="CS489" s="37"/>
      <c r="CT489" s="37"/>
      <c r="CU489" s="37"/>
      <c r="CV489" s="37"/>
      <c r="CW489" s="37"/>
      <c r="CX489" s="37"/>
      <c r="CY489" s="37"/>
      <c r="CZ489" s="37"/>
      <c r="DA489" s="37"/>
      <c r="DB489" s="37"/>
      <c r="DC489" s="37"/>
      <c r="DD489" s="37"/>
      <c r="DE489" s="37"/>
      <c r="DF489" s="37"/>
      <c r="DG489" s="37"/>
      <c r="DH489" s="37"/>
      <c r="DI489" s="37"/>
      <c r="DJ489" s="37"/>
      <c r="DK489" s="37"/>
      <c r="DL489" s="37"/>
      <c r="DM489" s="37"/>
      <c r="DN489" s="37"/>
      <c r="DO489" s="37"/>
      <c r="DP489" s="37"/>
      <c r="DQ489" s="37"/>
      <c r="DR489" s="37"/>
      <c r="DS489" s="37"/>
      <c r="DT489" s="37"/>
      <c r="DU489" s="37"/>
      <c r="DV489" s="37"/>
      <c r="DW489" s="37"/>
      <c r="DX489" s="37"/>
      <c r="DY489" s="37"/>
      <c r="DZ489" s="37"/>
      <c r="EA489" s="37"/>
      <c r="EB489" s="37"/>
      <c r="EC489" s="37"/>
      <c r="ED489" s="37"/>
      <c r="EE489" s="37"/>
      <c r="EF489" s="37"/>
      <c r="EG489" s="37"/>
      <c r="EH489" s="37"/>
      <c r="EI489" s="37"/>
      <c r="EJ489" s="37"/>
      <c r="EK489" s="37"/>
      <c r="EL489" s="37"/>
      <c r="EM489" s="37"/>
      <c r="EN489" s="37"/>
      <c r="EO489" s="37"/>
      <c r="EP489" s="37"/>
      <c r="EQ489" s="37"/>
      <c r="ER489" s="37"/>
      <c r="ES489" s="37"/>
      <c r="ET489" s="37"/>
      <c r="EU489" s="37"/>
      <c r="EV489" s="37"/>
      <c r="EW489" s="37"/>
      <c r="EX489" s="37"/>
      <c r="EY489" s="37"/>
      <c r="EZ489" s="37"/>
      <c r="FA489" s="37"/>
      <c r="FB489" s="37"/>
      <c r="FC489" s="37"/>
      <c r="FD489" s="37"/>
      <c r="FE489" s="37"/>
      <c r="FF489" s="37"/>
      <c r="FG489" s="37"/>
      <c r="FH489" s="37"/>
      <c r="FI489" s="37"/>
      <c r="FJ489" s="37"/>
      <c r="FK489" s="37"/>
      <c r="FL489" s="37"/>
      <c r="FM489" s="37"/>
      <c r="FN489" s="37"/>
      <c r="FO489" s="37"/>
      <c r="FP489" s="37"/>
      <c r="FQ489" s="37"/>
      <c r="FR489" s="37"/>
      <c r="FS489" s="37"/>
    </row>
    <row r="490" spans="1:175" s="7" customFormat="1" ht="47.25" hidden="1">
      <c r="A490" s="24" t="s">
        <v>212</v>
      </c>
      <c r="B490" s="12" t="s">
        <v>240</v>
      </c>
      <c r="C490" s="12" t="s">
        <v>242</v>
      </c>
      <c r="D490" s="13" t="s">
        <v>149</v>
      </c>
      <c r="E490" s="13" t="s">
        <v>211</v>
      </c>
      <c r="F490" s="103">
        <f>SUM('3'!G828)</f>
        <v>0</v>
      </c>
      <c r="G490" s="103">
        <f>SUM('3'!H828)</f>
        <v>0</v>
      </c>
      <c r="H490" s="103"/>
      <c r="I490" s="216" t="e">
        <f t="shared" si="9"/>
        <v>#DIV/0!</v>
      </c>
      <c r="J490" s="210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  <c r="AR490" s="37"/>
      <c r="AS490" s="37"/>
      <c r="AT490" s="37"/>
      <c r="AU490" s="37"/>
      <c r="AV490" s="37"/>
      <c r="AW490" s="37"/>
      <c r="AX490" s="37"/>
      <c r="AY490" s="37"/>
      <c r="AZ490" s="37"/>
      <c r="BA490" s="37"/>
      <c r="BB490" s="37"/>
      <c r="BC490" s="37"/>
      <c r="BD490" s="37"/>
      <c r="BE490" s="37"/>
      <c r="BF490" s="37"/>
      <c r="BG490" s="37"/>
      <c r="BH490" s="37"/>
      <c r="BI490" s="37"/>
      <c r="BJ490" s="37"/>
      <c r="BK490" s="37"/>
      <c r="BL490" s="37"/>
      <c r="BM490" s="37"/>
      <c r="BN490" s="37"/>
      <c r="BO490" s="37"/>
      <c r="BP490" s="37"/>
      <c r="BQ490" s="37"/>
      <c r="BR490" s="37"/>
      <c r="BS490" s="37"/>
      <c r="BT490" s="37"/>
      <c r="BU490" s="37"/>
      <c r="BV490" s="37"/>
      <c r="BW490" s="37"/>
      <c r="BX490" s="37"/>
      <c r="BY490" s="37"/>
      <c r="BZ490" s="37"/>
      <c r="CA490" s="37"/>
      <c r="CB490" s="37"/>
      <c r="CC490" s="37"/>
      <c r="CD490" s="37"/>
      <c r="CE490" s="37"/>
      <c r="CF490" s="37"/>
      <c r="CG490" s="37"/>
      <c r="CH490" s="37"/>
      <c r="CI490" s="37"/>
      <c r="CJ490" s="37"/>
      <c r="CK490" s="37"/>
      <c r="CL490" s="37"/>
      <c r="CM490" s="37"/>
      <c r="CN490" s="37"/>
      <c r="CO490" s="37"/>
      <c r="CP490" s="37"/>
      <c r="CQ490" s="37"/>
      <c r="CR490" s="37"/>
      <c r="CS490" s="37"/>
      <c r="CT490" s="37"/>
      <c r="CU490" s="37"/>
      <c r="CV490" s="37"/>
      <c r="CW490" s="37"/>
      <c r="CX490" s="37"/>
      <c r="CY490" s="37"/>
      <c r="CZ490" s="37"/>
      <c r="DA490" s="37"/>
      <c r="DB490" s="37"/>
      <c r="DC490" s="37"/>
      <c r="DD490" s="37"/>
      <c r="DE490" s="37"/>
      <c r="DF490" s="37"/>
      <c r="DG490" s="37"/>
      <c r="DH490" s="37"/>
      <c r="DI490" s="37"/>
      <c r="DJ490" s="37"/>
      <c r="DK490" s="37"/>
      <c r="DL490" s="37"/>
      <c r="DM490" s="37"/>
      <c r="DN490" s="37"/>
      <c r="DO490" s="37"/>
      <c r="DP490" s="37"/>
      <c r="DQ490" s="37"/>
      <c r="DR490" s="37"/>
      <c r="DS490" s="37"/>
      <c r="DT490" s="37"/>
      <c r="DU490" s="37"/>
      <c r="DV490" s="37"/>
      <c r="DW490" s="37"/>
      <c r="DX490" s="37"/>
      <c r="DY490" s="37"/>
      <c r="DZ490" s="37"/>
      <c r="EA490" s="37"/>
      <c r="EB490" s="37"/>
      <c r="EC490" s="37"/>
      <c r="ED490" s="37"/>
      <c r="EE490" s="37"/>
      <c r="EF490" s="37"/>
      <c r="EG490" s="37"/>
      <c r="EH490" s="37"/>
      <c r="EI490" s="37"/>
      <c r="EJ490" s="37"/>
      <c r="EK490" s="37"/>
      <c r="EL490" s="37"/>
      <c r="EM490" s="37"/>
      <c r="EN490" s="37"/>
      <c r="EO490" s="37"/>
      <c r="EP490" s="37"/>
      <c r="EQ490" s="37"/>
      <c r="ER490" s="37"/>
      <c r="ES490" s="37"/>
      <c r="ET490" s="37"/>
      <c r="EU490" s="37"/>
      <c r="EV490" s="37"/>
      <c r="EW490" s="37"/>
      <c r="EX490" s="37"/>
      <c r="EY490" s="37"/>
      <c r="EZ490" s="37"/>
      <c r="FA490" s="37"/>
      <c r="FB490" s="37"/>
      <c r="FC490" s="37"/>
      <c r="FD490" s="37"/>
      <c r="FE490" s="37"/>
      <c r="FF490" s="37"/>
      <c r="FG490" s="37"/>
      <c r="FH490" s="37"/>
      <c r="FI490" s="37"/>
      <c r="FJ490" s="37"/>
      <c r="FK490" s="37"/>
      <c r="FL490" s="37"/>
      <c r="FM490" s="37"/>
      <c r="FN490" s="37"/>
      <c r="FO490" s="37"/>
      <c r="FP490" s="37"/>
      <c r="FQ490" s="37"/>
      <c r="FR490" s="37"/>
      <c r="FS490" s="37"/>
    </row>
    <row r="491" spans="1:175" s="7" customFormat="1" ht="173.25" hidden="1">
      <c r="A491" s="24" t="s">
        <v>649</v>
      </c>
      <c r="B491" s="12" t="s">
        <v>240</v>
      </c>
      <c r="C491" s="12" t="s">
        <v>242</v>
      </c>
      <c r="D491" s="13" t="s">
        <v>175</v>
      </c>
      <c r="E491" s="10"/>
      <c r="F491" s="103">
        <f>SUM(F492)</f>
        <v>0</v>
      </c>
      <c r="G491" s="103">
        <f>SUM(G492)</f>
        <v>0</v>
      </c>
      <c r="H491" s="103"/>
      <c r="I491" s="216" t="e">
        <f t="shared" si="9"/>
        <v>#DIV/0!</v>
      </c>
      <c r="J491" s="210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  <c r="AR491" s="37"/>
      <c r="AS491" s="37"/>
      <c r="AT491" s="37"/>
      <c r="AU491" s="37"/>
      <c r="AV491" s="37"/>
      <c r="AW491" s="37"/>
      <c r="AX491" s="37"/>
      <c r="AY491" s="37"/>
      <c r="AZ491" s="37"/>
      <c r="BA491" s="37"/>
      <c r="BB491" s="37"/>
      <c r="BC491" s="37"/>
      <c r="BD491" s="37"/>
      <c r="BE491" s="37"/>
      <c r="BF491" s="37"/>
      <c r="BG491" s="37"/>
      <c r="BH491" s="37"/>
      <c r="BI491" s="37"/>
      <c r="BJ491" s="37"/>
      <c r="BK491" s="37"/>
      <c r="BL491" s="37"/>
      <c r="BM491" s="37"/>
      <c r="BN491" s="37"/>
      <c r="BO491" s="37"/>
      <c r="BP491" s="37"/>
      <c r="BQ491" s="37"/>
      <c r="BR491" s="37"/>
      <c r="BS491" s="37"/>
      <c r="BT491" s="37"/>
      <c r="BU491" s="37"/>
      <c r="BV491" s="37"/>
      <c r="BW491" s="37"/>
      <c r="BX491" s="37"/>
      <c r="BY491" s="37"/>
      <c r="BZ491" s="37"/>
      <c r="CA491" s="37"/>
      <c r="CB491" s="37"/>
      <c r="CC491" s="37"/>
      <c r="CD491" s="37"/>
      <c r="CE491" s="37"/>
      <c r="CF491" s="37"/>
      <c r="CG491" s="37"/>
      <c r="CH491" s="37"/>
      <c r="CI491" s="37"/>
      <c r="CJ491" s="37"/>
      <c r="CK491" s="37"/>
      <c r="CL491" s="37"/>
      <c r="CM491" s="37"/>
      <c r="CN491" s="37"/>
      <c r="CO491" s="37"/>
      <c r="CP491" s="37"/>
      <c r="CQ491" s="37"/>
      <c r="CR491" s="37"/>
      <c r="CS491" s="37"/>
      <c r="CT491" s="37"/>
      <c r="CU491" s="37"/>
      <c r="CV491" s="37"/>
      <c r="CW491" s="37"/>
      <c r="CX491" s="37"/>
      <c r="CY491" s="37"/>
      <c r="CZ491" s="37"/>
      <c r="DA491" s="37"/>
      <c r="DB491" s="37"/>
      <c r="DC491" s="37"/>
      <c r="DD491" s="37"/>
      <c r="DE491" s="37"/>
      <c r="DF491" s="37"/>
      <c r="DG491" s="37"/>
      <c r="DH491" s="37"/>
      <c r="DI491" s="37"/>
      <c r="DJ491" s="37"/>
      <c r="DK491" s="37"/>
      <c r="DL491" s="37"/>
      <c r="DM491" s="37"/>
      <c r="DN491" s="37"/>
      <c r="DO491" s="37"/>
      <c r="DP491" s="37"/>
      <c r="DQ491" s="37"/>
      <c r="DR491" s="37"/>
      <c r="DS491" s="37"/>
      <c r="DT491" s="37"/>
      <c r="DU491" s="37"/>
      <c r="DV491" s="37"/>
      <c r="DW491" s="37"/>
      <c r="DX491" s="37"/>
      <c r="DY491" s="37"/>
      <c r="DZ491" s="37"/>
      <c r="EA491" s="37"/>
      <c r="EB491" s="37"/>
      <c r="EC491" s="37"/>
      <c r="ED491" s="37"/>
      <c r="EE491" s="37"/>
      <c r="EF491" s="37"/>
      <c r="EG491" s="37"/>
      <c r="EH491" s="37"/>
      <c r="EI491" s="37"/>
      <c r="EJ491" s="37"/>
      <c r="EK491" s="37"/>
      <c r="EL491" s="37"/>
      <c r="EM491" s="37"/>
      <c r="EN491" s="37"/>
      <c r="EO491" s="37"/>
      <c r="EP491" s="37"/>
      <c r="EQ491" s="37"/>
      <c r="ER491" s="37"/>
      <c r="ES491" s="37"/>
      <c r="ET491" s="37"/>
      <c r="EU491" s="37"/>
      <c r="EV491" s="37"/>
      <c r="EW491" s="37"/>
      <c r="EX491" s="37"/>
      <c r="EY491" s="37"/>
      <c r="EZ491" s="37"/>
      <c r="FA491" s="37"/>
      <c r="FB491" s="37"/>
      <c r="FC491" s="37"/>
      <c r="FD491" s="37"/>
      <c r="FE491" s="37"/>
      <c r="FF491" s="37"/>
      <c r="FG491" s="37"/>
      <c r="FH491" s="37"/>
      <c r="FI491" s="37"/>
      <c r="FJ491" s="37"/>
      <c r="FK491" s="37"/>
      <c r="FL491" s="37"/>
      <c r="FM491" s="37"/>
      <c r="FN491" s="37"/>
      <c r="FO491" s="37"/>
      <c r="FP491" s="37"/>
      <c r="FQ491" s="37"/>
      <c r="FR491" s="37"/>
      <c r="FS491" s="37"/>
    </row>
    <row r="492" spans="1:175" s="7" customFormat="1" ht="47.25" hidden="1">
      <c r="A492" s="24" t="s">
        <v>212</v>
      </c>
      <c r="B492" s="12" t="s">
        <v>240</v>
      </c>
      <c r="C492" s="12" t="s">
        <v>242</v>
      </c>
      <c r="D492" s="13" t="s">
        <v>175</v>
      </c>
      <c r="E492" s="10" t="s">
        <v>211</v>
      </c>
      <c r="F492" s="103">
        <f>SUM('3'!G830)</f>
        <v>0</v>
      </c>
      <c r="G492" s="103">
        <f>SUM('3'!H830)</f>
        <v>0</v>
      </c>
      <c r="H492" s="103"/>
      <c r="I492" s="216" t="e">
        <f t="shared" si="9"/>
        <v>#DIV/0!</v>
      </c>
      <c r="J492" s="210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  <c r="AR492" s="37"/>
      <c r="AS492" s="37"/>
      <c r="AT492" s="37"/>
      <c r="AU492" s="37"/>
      <c r="AV492" s="37"/>
      <c r="AW492" s="37"/>
      <c r="AX492" s="37"/>
      <c r="AY492" s="37"/>
      <c r="AZ492" s="37"/>
      <c r="BA492" s="37"/>
      <c r="BB492" s="37"/>
      <c r="BC492" s="37"/>
      <c r="BD492" s="37"/>
      <c r="BE492" s="37"/>
      <c r="BF492" s="37"/>
      <c r="BG492" s="37"/>
      <c r="BH492" s="37"/>
      <c r="BI492" s="37"/>
      <c r="BJ492" s="37"/>
      <c r="BK492" s="37"/>
      <c r="BL492" s="37"/>
      <c r="BM492" s="37"/>
      <c r="BN492" s="37"/>
      <c r="BO492" s="37"/>
      <c r="BP492" s="37"/>
      <c r="BQ492" s="37"/>
      <c r="BR492" s="37"/>
      <c r="BS492" s="37"/>
      <c r="BT492" s="37"/>
      <c r="BU492" s="37"/>
      <c r="BV492" s="37"/>
      <c r="BW492" s="37"/>
      <c r="BX492" s="37"/>
      <c r="BY492" s="37"/>
      <c r="BZ492" s="37"/>
      <c r="CA492" s="37"/>
      <c r="CB492" s="37"/>
      <c r="CC492" s="37"/>
      <c r="CD492" s="37"/>
      <c r="CE492" s="37"/>
      <c r="CF492" s="37"/>
      <c r="CG492" s="37"/>
      <c r="CH492" s="37"/>
      <c r="CI492" s="37"/>
      <c r="CJ492" s="37"/>
      <c r="CK492" s="37"/>
      <c r="CL492" s="37"/>
      <c r="CM492" s="37"/>
      <c r="CN492" s="37"/>
      <c r="CO492" s="37"/>
      <c r="CP492" s="37"/>
      <c r="CQ492" s="37"/>
      <c r="CR492" s="37"/>
      <c r="CS492" s="37"/>
      <c r="CT492" s="37"/>
      <c r="CU492" s="37"/>
      <c r="CV492" s="37"/>
      <c r="CW492" s="37"/>
      <c r="CX492" s="37"/>
      <c r="CY492" s="37"/>
      <c r="CZ492" s="37"/>
      <c r="DA492" s="37"/>
      <c r="DB492" s="37"/>
      <c r="DC492" s="37"/>
      <c r="DD492" s="37"/>
      <c r="DE492" s="37"/>
      <c r="DF492" s="37"/>
      <c r="DG492" s="37"/>
      <c r="DH492" s="37"/>
      <c r="DI492" s="37"/>
      <c r="DJ492" s="37"/>
      <c r="DK492" s="37"/>
      <c r="DL492" s="37"/>
      <c r="DM492" s="37"/>
      <c r="DN492" s="37"/>
      <c r="DO492" s="37"/>
      <c r="DP492" s="37"/>
      <c r="DQ492" s="37"/>
      <c r="DR492" s="37"/>
      <c r="DS492" s="37"/>
      <c r="DT492" s="37"/>
      <c r="DU492" s="37"/>
      <c r="DV492" s="37"/>
      <c r="DW492" s="37"/>
      <c r="DX492" s="37"/>
      <c r="DY492" s="37"/>
      <c r="DZ492" s="37"/>
      <c r="EA492" s="37"/>
      <c r="EB492" s="37"/>
      <c r="EC492" s="37"/>
      <c r="ED492" s="37"/>
      <c r="EE492" s="37"/>
      <c r="EF492" s="37"/>
      <c r="EG492" s="37"/>
      <c r="EH492" s="37"/>
      <c r="EI492" s="37"/>
      <c r="EJ492" s="37"/>
      <c r="EK492" s="37"/>
      <c r="EL492" s="37"/>
      <c r="EM492" s="37"/>
      <c r="EN492" s="37"/>
      <c r="EO492" s="37"/>
      <c r="EP492" s="37"/>
      <c r="EQ492" s="37"/>
      <c r="ER492" s="37"/>
      <c r="ES492" s="37"/>
      <c r="ET492" s="37"/>
      <c r="EU492" s="37"/>
      <c r="EV492" s="37"/>
      <c r="EW492" s="37"/>
      <c r="EX492" s="37"/>
      <c r="EY492" s="37"/>
      <c r="EZ492" s="37"/>
      <c r="FA492" s="37"/>
      <c r="FB492" s="37"/>
      <c r="FC492" s="37"/>
      <c r="FD492" s="37"/>
      <c r="FE492" s="37"/>
      <c r="FF492" s="37"/>
      <c r="FG492" s="37"/>
      <c r="FH492" s="37"/>
      <c r="FI492" s="37"/>
      <c r="FJ492" s="37"/>
      <c r="FK492" s="37"/>
      <c r="FL492" s="37"/>
      <c r="FM492" s="37"/>
      <c r="FN492" s="37"/>
      <c r="FO492" s="37"/>
      <c r="FP492" s="37"/>
      <c r="FQ492" s="37"/>
      <c r="FR492" s="37"/>
      <c r="FS492" s="37"/>
    </row>
    <row r="493" spans="1:175" s="7" customFormat="1" ht="136.5" hidden="1" customHeight="1">
      <c r="A493" s="45" t="s">
        <v>651</v>
      </c>
      <c r="B493" s="10" t="s">
        <v>240</v>
      </c>
      <c r="C493" s="10" t="s">
        <v>242</v>
      </c>
      <c r="D493" s="13" t="s">
        <v>186</v>
      </c>
      <c r="E493" s="13"/>
      <c r="F493" s="103">
        <f>SUM(F494+F495)</f>
        <v>30</v>
      </c>
      <c r="G493" s="103">
        <f>SUM(G494+G495)</f>
        <v>0</v>
      </c>
      <c r="H493" s="103"/>
      <c r="I493" s="216" t="e">
        <f t="shared" si="9"/>
        <v>#DIV/0!</v>
      </c>
      <c r="J493" s="210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  <c r="AR493" s="37"/>
      <c r="AS493" s="37"/>
      <c r="AT493" s="37"/>
      <c r="AU493" s="37"/>
      <c r="AV493" s="37"/>
      <c r="AW493" s="37"/>
      <c r="AX493" s="37"/>
      <c r="AY493" s="37"/>
      <c r="AZ493" s="37"/>
      <c r="BA493" s="37"/>
      <c r="BB493" s="37"/>
      <c r="BC493" s="37"/>
      <c r="BD493" s="37"/>
      <c r="BE493" s="37"/>
      <c r="BF493" s="37"/>
      <c r="BG493" s="37"/>
      <c r="BH493" s="37"/>
      <c r="BI493" s="37"/>
      <c r="BJ493" s="37"/>
      <c r="BK493" s="37"/>
      <c r="BL493" s="37"/>
      <c r="BM493" s="37"/>
      <c r="BN493" s="37"/>
      <c r="BO493" s="37"/>
      <c r="BP493" s="37"/>
      <c r="BQ493" s="37"/>
      <c r="BR493" s="37"/>
      <c r="BS493" s="37"/>
      <c r="BT493" s="37"/>
      <c r="BU493" s="37"/>
      <c r="BV493" s="37"/>
      <c r="BW493" s="37"/>
      <c r="BX493" s="37"/>
      <c r="BY493" s="37"/>
      <c r="BZ493" s="37"/>
      <c r="CA493" s="37"/>
      <c r="CB493" s="37"/>
      <c r="CC493" s="37"/>
      <c r="CD493" s="37"/>
      <c r="CE493" s="37"/>
      <c r="CF493" s="37"/>
      <c r="CG493" s="37"/>
      <c r="CH493" s="37"/>
      <c r="CI493" s="37"/>
      <c r="CJ493" s="37"/>
      <c r="CK493" s="37"/>
      <c r="CL493" s="37"/>
      <c r="CM493" s="37"/>
      <c r="CN493" s="37"/>
      <c r="CO493" s="37"/>
      <c r="CP493" s="37"/>
      <c r="CQ493" s="37"/>
      <c r="CR493" s="37"/>
      <c r="CS493" s="37"/>
      <c r="CT493" s="37"/>
      <c r="CU493" s="37"/>
      <c r="CV493" s="37"/>
      <c r="CW493" s="37"/>
      <c r="CX493" s="37"/>
      <c r="CY493" s="37"/>
      <c r="CZ493" s="37"/>
      <c r="DA493" s="37"/>
      <c r="DB493" s="37"/>
      <c r="DC493" s="37"/>
      <c r="DD493" s="37"/>
      <c r="DE493" s="37"/>
      <c r="DF493" s="37"/>
      <c r="DG493" s="37"/>
      <c r="DH493" s="37"/>
      <c r="DI493" s="37"/>
      <c r="DJ493" s="37"/>
      <c r="DK493" s="37"/>
      <c r="DL493" s="37"/>
      <c r="DM493" s="37"/>
      <c r="DN493" s="37"/>
      <c r="DO493" s="37"/>
      <c r="DP493" s="37"/>
      <c r="DQ493" s="37"/>
      <c r="DR493" s="37"/>
      <c r="DS493" s="37"/>
      <c r="DT493" s="37"/>
      <c r="DU493" s="37"/>
      <c r="DV493" s="37"/>
      <c r="DW493" s="37"/>
      <c r="DX493" s="37"/>
      <c r="DY493" s="37"/>
      <c r="DZ493" s="37"/>
      <c r="EA493" s="37"/>
      <c r="EB493" s="37"/>
      <c r="EC493" s="37"/>
      <c r="ED493" s="37"/>
      <c r="EE493" s="37"/>
      <c r="EF493" s="37"/>
      <c r="EG493" s="37"/>
      <c r="EH493" s="37"/>
      <c r="EI493" s="37"/>
      <c r="EJ493" s="37"/>
      <c r="EK493" s="37"/>
      <c r="EL493" s="37"/>
      <c r="EM493" s="37"/>
      <c r="EN493" s="37"/>
      <c r="EO493" s="37"/>
      <c r="EP493" s="37"/>
      <c r="EQ493" s="37"/>
      <c r="ER493" s="37"/>
      <c r="ES493" s="37"/>
      <c r="ET493" s="37"/>
      <c r="EU493" s="37"/>
      <c r="EV493" s="37"/>
      <c r="EW493" s="37"/>
      <c r="EX493" s="37"/>
      <c r="EY493" s="37"/>
      <c r="EZ493" s="37"/>
      <c r="FA493" s="37"/>
      <c r="FB493" s="37"/>
      <c r="FC493" s="37"/>
      <c r="FD493" s="37"/>
      <c r="FE493" s="37"/>
      <c r="FF493" s="37"/>
      <c r="FG493" s="37"/>
      <c r="FH493" s="37"/>
      <c r="FI493" s="37"/>
      <c r="FJ493" s="37"/>
      <c r="FK493" s="37"/>
      <c r="FL493" s="37"/>
      <c r="FM493" s="37"/>
      <c r="FN493" s="37"/>
      <c r="FO493" s="37"/>
      <c r="FP493" s="37"/>
      <c r="FQ493" s="37"/>
      <c r="FR493" s="37"/>
      <c r="FS493" s="37"/>
    </row>
    <row r="494" spans="1:175" s="7" customFormat="1" ht="31.5" hidden="1">
      <c r="A494" s="23" t="s">
        <v>494</v>
      </c>
      <c r="B494" s="10" t="s">
        <v>240</v>
      </c>
      <c r="C494" s="10" t="s">
        <v>242</v>
      </c>
      <c r="D494" s="13" t="s">
        <v>186</v>
      </c>
      <c r="E494" s="13" t="s">
        <v>491</v>
      </c>
      <c r="F494" s="103">
        <f>SUM('3'!G328)</f>
        <v>30</v>
      </c>
      <c r="G494" s="103">
        <f>SUM('3'!H328)</f>
        <v>0</v>
      </c>
      <c r="H494" s="103"/>
      <c r="I494" s="216" t="e">
        <f t="shared" si="9"/>
        <v>#DIV/0!</v>
      </c>
      <c r="J494" s="210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  <c r="AR494" s="37"/>
      <c r="AS494" s="37"/>
      <c r="AT494" s="37"/>
      <c r="AU494" s="37"/>
      <c r="AV494" s="37"/>
      <c r="AW494" s="37"/>
      <c r="AX494" s="37"/>
      <c r="AY494" s="37"/>
      <c r="AZ494" s="37"/>
      <c r="BA494" s="37"/>
      <c r="BB494" s="37"/>
      <c r="BC494" s="37"/>
      <c r="BD494" s="37"/>
      <c r="BE494" s="37"/>
      <c r="BF494" s="37"/>
      <c r="BG494" s="37"/>
      <c r="BH494" s="37"/>
      <c r="BI494" s="37"/>
      <c r="BJ494" s="37"/>
      <c r="BK494" s="37"/>
      <c r="BL494" s="37"/>
      <c r="BM494" s="37"/>
      <c r="BN494" s="37"/>
      <c r="BO494" s="37"/>
      <c r="BP494" s="37"/>
      <c r="BQ494" s="37"/>
      <c r="BR494" s="37"/>
      <c r="BS494" s="37"/>
      <c r="BT494" s="37"/>
      <c r="BU494" s="37"/>
      <c r="BV494" s="37"/>
      <c r="BW494" s="37"/>
      <c r="BX494" s="37"/>
      <c r="BY494" s="37"/>
      <c r="BZ494" s="37"/>
      <c r="CA494" s="37"/>
      <c r="CB494" s="37"/>
      <c r="CC494" s="37"/>
      <c r="CD494" s="37"/>
      <c r="CE494" s="37"/>
      <c r="CF494" s="37"/>
      <c r="CG494" s="37"/>
      <c r="CH494" s="37"/>
      <c r="CI494" s="37"/>
      <c r="CJ494" s="37"/>
      <c r="CK494" s="37"/>
      <c r="CL494" s="37"/>
      <c r="CM494" s="37"/>
      <c r="CN494" s="37"/>
      <c r="CO494" s="37"/>
      <c r="CP494" s="37"/>
      <c r="CQ494" s="37"/>
      <c r="CR494" s="37"/>
      <c r="CS494" s="37"/>
      <c r="CT494" s="37"/>
      <c r="CU494" s="37"/>
      <c r="CV494" s="37"/>
      <c r="CW494" s="37"/>
      <c r="CX494" s="37"/>
      <c r="CY494" s="37"/>
      <c r="CZ494" s="37"/>
      <c r="DA494" s="37"/>
      <c r="DB494" s="37"/>
      <c r="DC494" s="37"/>
      <c r="DD494" s="37"/>
      <c r="DE494" s="37"/>
      <c r="DF494" s="37"/>
      <c r="DG494" s="37"/>
      <c r="DH494" s="37"/>
      <c r="DI494" s="37"/>
      <c r="DJ494" s="37"/>
      <c r="DK494" s="37"/>
      <c r="DL494" s="37"/>
      <c r="DM494" s="37"/>
      <c r="DN494" s="37"/>
      <c r="DO494" s="37"/>
      <c r="DP494" s="37"/>
      <c r="DQ494" s="37"/>
      <c r="DR494" s="37"/>
      <c r="DS494" s="37"/>
      <c r="DT494" s="37"/>
      <c r="DU494" s="37"/>
      <c r="DV494" s="37"/>
      <c r="DW494" s="37"/>
      <c r="DX494" s="37"/>
      <c r="DY494" s="37"/>
      <c r="DZ494" s="37"/>
      <c r="EA494" s="37"/>
      <c r="EB494" s="37"/>
      <c r="EC494" s="37"/>
      <c r="ED494" s="37"/>
      <c r="EE494" s="37"/>
      <c r="EF494" s="37"/>
      <c r="EG494" s="37"/>
      <c r="EH494" s="37"/>
      <c r="EI494" s="37"/>
      <c r="EJ494" s="37"/>
      <c r="EK494" s="37"/>
      <c r="EL494" s="37"/>
      <c r="EM494" s="37"/>
      <c r="EN494" s="37"/>
      <c r="EO494" s="37"/>
      <c r="EP494" s="37"/>
      <c r="EQ494" s="37"/>
      <c r="ER494" s="37"/>
      <c r="ES494" s="37"/>
      <c r="ET494" s="37"/>
      <c r="EU494" s="37"/>
      <c r="EV494" s="37"/>
      <c r="EW494" s="37"/>
      <c r="EX494" s="37"/>
      <c r="EY494" s="37"/>
      <c r="EZ494" s="37"/>
      <c r="FA494" s="37"/>
      <c r="FB494" s="37"/>
      <c r="FC494" s="37"/>
      <c r="FD494" s="37"/>
      <c r="FE494" s="37"/>
      <c r="FF494" s="37"/>
      <c r="FG494" s="37"/>
      <c r="FH494" s="37"/>
      <c r="FI494" s="37"/>
      <c r="FJ494" s="37"/>
      <c r="FK494" s="37"/>
      <c r="FL494" s="37"/>
      <c r="FM494" s="37"/>
      <c r="FN494" s="37"/>
      <c r="FO494" s="37"/>
      <c r="FP494" s="37"/>
      <c r="FQ494" s="37"/>
      <c r="FR494" s="37"/>
      <c r="FS494" s="37"/>
    </row>
    <row r="495" spans="1:175" s="7" customFormat="1" ht="47.25" hidden="1">
      <c r="A495" s="24" t="s">
        <v>212</v>
      </c>
      <c r="B495" s="10" t="s">
        <v>240</v>
      </c>
      <c r="C495" s="10" t="s">
        <v>242</v>
      </c>
      <c r="D495" s="13" t="s">
        <v>186</v>
      </c>
      <c r="E495" s="13" t="s">
        <v>211</v>
      </c>
      <c r="F495" s="103">
        <f>SUM('3'!G873)</f>
        <v>0</v>
      </c>
      <c r="G495" s="103">
        <f>SUM('3'!H873)</f>
        <v>0</v>
      </c>
      <c r="H495" s="103"/>
      <c r="I495" s="216" t="e">
        <f t="shared" si="9"/>
        <v>#DIV/0!</v>
      </c>
      <c r="J495" s="210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  <c r="AR495" s="37"/>
      <c r="AS495" s="37"/>
      <c r="AT495" s="37"/>
      <c r="AU495" s="37"/>
      <c r="AV495" s="37"/>
      <c r="AW495" s="37"/>
      <c r="AX495" s="37"/>
      <c r="AY495" s="37"/>
      <c r="AZ495" s="37"/>
      <c r="BA495" s="37"/>
      <c r="BB495" s="37"/>
      <c r="BC495" s="37"/>
      <c r="BD495" s="37"/>
      <c r="BE495" s="37"/>
      <c r="BF495" s="37"/>
      <c r="BG495" s="37"/>
      <c r="BH495" s="37"/>
      <c r="BI495" s="37"/>
      <c r="BJ495" s="37"/>
      <c r="BK495" s="37"/>
      <c r="BL495" s="37"/>
      <c r="BM495" s="37"/>
      <c r="BN495" s="37"/>
      <c r="BO495" s="37"/>
      <c r="BP495" s="37"/>
      <c r="BQ495" s="37"/>
      <c r="BR495" s="37"/>
      <c r="BS495" s="37"/>
      <c r="BT495" s="37"/>
      <c r="BU495" s="37"/>
      <c r="BV495" s="37"/>
      <c r="BW495" s="37"/>
      <c r="BX495" s="37"/>
      <c r="BY495" s="37"/>
      <c r="BZ495" s="37"/>
      <c r="CA495" s="37"/>
      <c r="CB495" s="37"/>
      <c r="CC495" s="37"/>
      <c r="CD495" s="37"/>
      <c r="CE495" s="37"/>
      <c r="CF495" s="37"/>
      <c r="CG495" s="37"/>
      <c r="CH495" s="37"/>
      <c r="CI495" s="37"/>
      <c r="CJ495" s="37"/>
      <c r="CK495" s="37"/>
      <c r="CL495" s="37"/>
      <c r="CM495" s="37"/>
      <c r="CN495" s="37"/>
      <c r="CO495" s="37"/>
      <c r="CP495" s="37"/>
      <c r="CQ495" s="37"/>
      <c r="CR495" s="37"/>
      <c r="CS495" s="37"/>
      <c r="CT495" s="37"/>
      <c r="CU495" s="37"/>
      <c r="CV495" s="37"/>
      <c r="CW495" s="37"/>
      <c r="CX495" s="37"/>
      <c r="CY495" s="37"/>
      <c r="CZ495" s="37"/>
      <c r="DA495" s="37"/>
      <c r="DB495" s="37"/>
      <c r="DC495" s="37"/>
      <c r="DD495" s="37"/>
      <c r="DE495" s="37"/>
      <c r="DF495" s="37"/>
      <c r="DG495" s="37"/>
      <c r="DH495" s="37"/>
      <c r="DI495" s="37"/>
      <c r="DJ495" s="37"/>
      <c r="DK495" s="37"/>
      <c r="DL495" s="37"/>
      <c r="DM495" s="37"/>
      <c r="DN495" s="37"/>
      <c r="DO495" s="37"/>
      <c r="DP495" s="37"/>
      <c r="DQ495" s="37"/>
      <c r="DR495" s="37"/>
      <c r="DS495" s="37"/>
      <c r="DT495" s="37"/>
      <c r="DU495" s="37"/>
      <c r="DV495" s="37"/>
      <c r="DW495" s="37"/>
      <c r="DX495" s="37"/>
      <c r="DY495" s="37"/>
      <c r="DZ495" s="37"/>
      <c r="EA495" s="37"/>
      <c r="EB495" s="37"/>
      <c r="EC495" s="37"/>
      <c r="ED495" s="37"/>
      <c r="EE495" s="37"/>
      <c r="EF495" s="37"/>
      <c r="EG495" s="37"/>
      <c r="EH495" s="37"/>
      <c r="EI495" s="37"/>
      <c r="EJ495" s="37"/>
      <c r="EK495" s="37"/>
      <c r="EL495" s="37"/>
      <c r="EM495" s="37"/>
      <c r="EN495" s="37"/>
      <c r="EO495" s="37"/>
      <c r="EP495" s="37"/>
      <c r="EQ495" s="37"/>
      <c r="ER495" s="37"/>
      <c r="ES495" s="37"/>
      <c r="ET495" s="37"/>
      <c r="EU495" s="37"/>
      <c r="EV495" s="37"/>
      <c r="EW495" s="37"/>
      <c r="EX495" s="37"/>
      <c r="EY495" s="37"/>
      <c r="EZ495" s="37"/>
      <c r="FA495" s="37"/>
      <c r="FB495" s="37"/>
      <c r="FC495" s="37"/>
      <c r="FD495" s="37"/>
      <c r="FE495" s="37"/>
      <c r="FF495" s="37"/>
      <c r="FG495" s="37"/>
      <c r="FH495" s="37"/>
      <c r="FI495" s="37"/>
      <c r="FJ495" s="37"/>
      <c r="FK495" s="37"/>
      <c r="FL495" s="37"/>
      <c r="FM495" s="37"/>
      <c r="FN495" s="37"/>
      <c r="FO495" s="37"/>
      <c r="FP495" s="37"/>
      <c r="FQ495" s="37"/>
      <c r="FR495" s="37"/>
      <c r="FS495" s="37"/>
    </row>
    <row r="496" spans="1:175" s="7" customFormat="1" ht="138.75" hidden="1" customHeight="1">
      <c r="A496" s="23" t="s">
        <v>652</v>
      </c>
      <c r="B496" s="10" t="s">
        <v>240</v>
      </c>
      <c r="C496" s="10" t="s">
        <v>242</v>
      </c>
      <c r="D496" s="13" t="s">
        <v>34</v>
      </c>
      <c r="E496" s="13"/>
      <c r="F496" s="103">
        <f>SUM(F497:F498)</f>
        <v>14</v>
      </c>
      <c r="G496" s="103">
        <f>SUM(G497:G498)</f>
        <v>3.4790000000000001</v>
      </c>
      <c r="H496" s="103"/>
      <c r="I496" s="216">
        <f t="shared" si="9"/>
        <v>0</v>
      </c>
      <c r="J496" s="210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  <c r="AR496" s="37"/>
      <c r="AS496" s="37"/>
      <c r="AT496" s="37"/>
      <c r="AU496" s="37"/>
      <c r="AV496" s="37"/>
      <c r="AW496" s="37"/>
      <c r="AX496" s="37"/>
      <c r="AY496" s="37"/>
      <c r="AZ496" s="37"/>
      <c r="BA496" s="37"/>
      <c r="BB496" s="37"/>
      <c r="BC496" s="37"/>
      <c r="BD496" s="37"/>
      <c r="BE496" s="37"/>
      <c r="BF496" s="37"/>
      <c r="BG496" s="37"/>
      <c r="BH496" s="37"/>
      <c r="BI496" s="37"/>
      <c r="BJ496" s="37"/>
      <c r="BK496" s="37"/>
      <c r="BL496" s="37"/>
      <c r="BM496" s="37"/>
      <c r="BN496" s="37"/>
      <c r="BO496" s="37"/>
      <c r="BP496" s="37"/>
      <c r="BQ496" s="37"/>
      <c r="BR496" s="37"/>
      <c r="BS496" s="37"/>
      <c r="BT496" s="37"/>
      <c r="BU496" s="37"/>
      <c r="BV496" s="37"/>
      <c r="BW496" s="37"/>
      <c r="BX496" s="37"/>
      <c r="BY496" s="37"/>
      <c r="BZ496" s="37"/>
      <c r="CA496" s="37"/>
      <c r="CB496" s="37"/>
      <c r="CC496" s="37"/>
      <c r="CD496" s="37"/>
      <c r="CE496" s="37"/>
      <c r="CF496" s="37"/>
      <c r="CG496" s="37"/>
      <c r="CH496" s="37"/>
      <c r="CI496" s="37"/>
      <c r="CJ496" s="37"/>
      <c r="CK496" s="37"/>
      <c r="CL496" s="37"/>
      <c r="CM496" s="37"/>
      <c r="CN496" s="37"/>
      <c r="CO496" s="37"/>
      <c r="CP496" s="37"/>
      <c r="CQ496" s="37"/>
      <c r="CR496" s="37"/>
      <c r="CS496" s="37"/>
      <c r="CT496" s="37"/>
      <c r="CU496" s="37"/>
      <c r="CV496" s="37"/>
      <c r="CW496" s="37"/>
      <c r="CX496" s="37"/>
      <c r="CY496" s="37"/>
      <c r="CZ496" s="37"/>
      <c r="DA496" s="37"/>
      <c r="DB496" s="37"/>
      <c r="DC496" s="37"/>
      <c r="DD496" s="37"/>
      <c r="DE496" s="37"/>
      <c r="DF496" s="37"/>
      <c r="DG496" s="37"/>
      <c r="DH496" s="37"/>
      <c r="DI496" s="37"/>
      <c r="DJ496" s="37"/>
      <c r="DK496" s="37"/>
      <c r="DL496" s="37"/>
      <c r="DM496" s="37"/>
      <c r="DN496" s="37"/>
      <c r="DO496" s="37"/>
      <c r="DP496" s="37"/>
      <c r="DQ496" s="37"/>
      <c r="DR496" s="37"/>
      <c r="DS496" s="37"/>
      <c r="DT496" s="37"/>
      <c r="DU496" s="37"/>
      <c r="DV496" s="37"/>
      <c r="DW496" s="37"/>
      <c r="DX496" s="37"/>
      <c r="DY496" s="37"/>
      <c r="DZ496" s="37"/>
      <c r="EA496" s="37"/>
      <c r="EB496" s="37"/>
      <c r="EC496" s="37"/>
      <c r="ED496" s="37"/>
      <c r="EE496" s="37"/>
      <c r="EF496" s="37"/>
      <c r="EG496" s="37"/>
      <c r="EH496" s="37"/>
      <c r="EI496" s="37"/>
      <c r="EJ496" s="37"/>
      <c r="EK496" s="37"/>
      <c r="EL496" s="37"/>
      <c r="EM496" s="37"/>
      <c r="EN496" s="37"/>
      <c r="EO496" s="37"/>
      <c r="EP496" s="37"/>
      <c r="EQ496" s="37"/>
      <c r="ER496" s="37"/>
      <c r="ES496" s="37"/>
      <c r="ET496" s="37"/>
      <c r="EU496" s="37"/>
      <c r="EV496" s="37"/>
      <c r="EW496" s="37"/>
      <c r="EX496" s="37"/>
      <c r="EY496" s="37"/>
      <c r="EZ496" s="37"/>
      <c r="FA496" s="37"/>
      <c r="FB496" s="37"/>
      <c r="FC496" s="37"/>
      <c r="FD496" s="37"/>
      <c r="FE496" s="37"/>
      <c r="FF496" s="37"/>
      <c r="FG496" s="37"/>
      <c r="FH496" s="37"/>
      <c r="FI496" s="37"/>
      <c r="FJ496" s="37"/>
      <c r="FK496" s="37"/>
      <c r="FL496" s="37"/>
      <c r="FM496" s="37"/>
      <c r="FN496" s="37"/>
      <c r="FO496" s="37"/>
      <c r="FP496" s="37"/>
      <c r="FQ496" s="37"/>
      <c r="FR496" s="37"/>
      <c r="FS496" s="37"/>
    </row>
    <row r="497" spans="1:175" s="7" customFormat="1" ht="31.5" hidden="1">
      <c r="A497" s="23" t="s">
        <v>494</v>
      </c>
      <c r="B497" s="10" t="s">
        <v>240</v>
      </c>
      <c r="C497" s="10" t="s">
        <v>242</v>
      </c>
      <c r="D497" s="13" t="s">
        <v>34</v>
      </c>
      <c r="E497" s="13" t="s">
        <v>491</v>
      </c>
      <c r="F497" s="103">
        <f>SUM('3'!G330)</f>
        <v>14</v>
      </c>
      <c r="G497" s="103">
        <f>SUM('3'!H330)</f>
        <v>3.4790000000000001</v>
      </c>
      <c r="H497" s="103"/>
      <c r="I497" s="216">
        <f t="shared" si="9"/>
        <v>0</v>
      </c>
      <c r="J497" s="210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  <c r="AR497" s="37"/>
      <c r="AS497" s="37"/>
      <c r="AT497" s="37"/>
      <c r="AU497" s="37"/>
      <c r="AV497" s="37"/>
      <c r="AW497" s="37"/>
      <c r="AX497" s="37"/>
      <c r="AY497" s="37"/>
      <c r="AZ497" s="37"/>
      <c r="BA497" s="37"/>
      <c r="BB497" s="37"/>
      <c r="BC497" s="37"/>
      <c r="BD497" s="37"/>
      <c r="BE497" s="37"/>
      <c r="BF497" s="37"/>
      <c r="BG497" s="37"/>
      <c r="BH497" s="37"/>
      <c r="BI497" s="37"/>
      <c r="BJ497" s="37"/>
      <c r="BK497" s="37"/>
      <c r="BL497" s="37"/>
      <c r="BM497" s="37"/>
      <c r="BN497" s="37"/>
      <c r="BO497" s="37"/>
      <c r="BP497" s="37"/>
      <c r="BQ497" s="37"/>
      <c r="BR497" s="37"/>
      <c r="BS497" s="37"/>
      <c r="BT497" s="37"/>
      <c r="BU497" s="37"/>
      <c r="BV497" s="37"/>
      <c r="BW497" s="37"/>
      <c r="BX497" s="37"/>
      <c r="BY497" s="37"/>
      <c r="BZ497" s="37"/>
      <c r="CA497" s="37"/>
      <c r="CB497" s="37"/>
      <c r="CC497" s="37"/>
      <c r="CD497" s="37"/>
      <c r="CE497" s="37"/>
      <c r="CF497" s="37"/>
      <c r="CG497" s="37"/>
      <c r="CH497" s="37"/>
      <c r="CI497" s="37"/>
      <c r="CJ497" s="37"/>
      <c r="CK497" s="37"/>
      <c r="CL497" s="37"/>
      <c r="CM497" s="37"/>
      <c r="CN497" s="37"/>
      <c r="CO497" s="37"/>
      <c r="CP497" s="37"/>
      <c r="CQ497" s="37"/>
      <c r="CR497" s="37"/>
      <c r="CS497" s="37"/>
      <c r="CT497" s="37"/>
      <c r="CU497" s="37"/>
      <c r="CV497" s="37"/>
      <c r="CW497" s="37"/>
      <c r="CX497" s="37"/>
      <c r="CY497" s="37"/>
      <c r="CZ497" s="37"/>
      <c r="DA497" s="37"/>
      <c r="DB497" s="37"/>
      <c r="DC497" s="37"/>
      <c r="DD497" s="37"/>
      <c r="DE497" s="37"/>
      <c r="DF497" s="37"/>
      <c r="DG497" s="37"/>
      <c r="DH497" s="37"/>
      <c r="DI497" s="37"/>
      <c r="DJ497" s="37"/>
      <c r="DK497" s="37"/>
      <c r="DL497" s="37"/>
      <c r="DM497" s="37"/>
      <c r="DN497" s="37"/>
      <c r="DO497" s="37"/>
      <c r="DP497" s="37"/>
      <c r="DQ497" s="37"/>
      <c r="DR497" s="37"/>
      <c r="DS497" s="37"/>
      <c r="DT497" s="37"/>
      <c r="DU497" s="37"/>
      <c r="DV497" s="37"/>
      <c r="DW497" s="37"/>
      <c r="DX497" s="37"/>
      <c r="DY497" s="37"/>
      <c r="DZ497" s="37"/>
      <c r="EA497" s="37"/>
      <c r="EB497" s="37"/>
      <c r="EC497" s="37"/>
      <c r="ED497" s="37"/>
      <c r="EE497" s="37"/>
      <c r="EF497" s="37"/>
      <c r="EG497" s="37"/>
      <c r="EH497" s="37"/>
      <c r="EI497" s="37"/>
      <c r="EJ497" s="37"/>
      <c r="EK497" s="37"/>
      <c r="EL497" s="37"/>
      <c r="EM497" s="37"/>
      <c r="EN497" s="37"/>
      <c r="EO497" s="37"/>
      <c r="EP497" s="37"/>
      <c r="EQ497" s="37"/>
      <c r="ER497" s="37"/>
      <c r="ES497" s="37"/>
      <c r="ET497" s="37"/>
      <c r="EU497" s="37"/>
      <c r="EV497" s="37"/>
      <c r="EW497" s="37"/>
      <c r="EX497" s="37"/>
      <c r="EY497" s="37"/>
      <c r="EZ497" s="37"/>
      <c r="FA497" s="37"/>
      <c r="FB497" s="37"/>
      <c r="FC497" s="37"/>
      <c r="FD497" s="37"/>
      <c r="FE497" s="37"/>
      <c r="FF497" s="37"/>
      <c r="FG497" s="37"/>
      <c r="FH497" s="37"/>
      <c r="FI497" s="37"/>
      <c r="FJ497" s="37"/>
      <c r="FK497" s="37"/>
      <c r="FL497" s="37"/>
      <c r="FM497" s="37"/>
      <c r="FN497" s="37"/>
      <c r="FO497" s="37"/>
      <c r="FP497" s="37"/>
      <c r="FQ497" s="37"/>
      <c r="FR497" s="37"/>
      <c r="FS497" s="37"/>
    </row>
    <row r="498" spans="1:175" s="7" customFormat="1" ht="47.25" hidden="1">
      <c r="A498" s="24" t="s">
        <v>212</v>
      </c>
      <c r="B498" s="10" t="s">
        <v>240</v>
      </c>
      <c r="C498" s="10" t="s">
        <v>242</v>
      </c>
      <c r="D498" s="13" t="s">
        <v>34</v>
      </c>
      <c r="E498" s="13" t="s">
        <v>211</v>
      </c>
      <c r="F498" s="103">
        <f>SUM('3'!G834+'3'!G869+'3'!G674)</f>
        <v>0</v>
      </c>
      <c r="G498" s="103">
        <f>SUM('3'!H834+'3'!H869+'3'!H674)</f>
        <v>0</v>
      </c>
      <c r="H498" s="103"/>
      <c r="I498" s="216" t="e">
        <f t="shared" si="9"/>
        <v>#DIV/0!</v>
      </c>
      <c r="J498" s="210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  <c r="AR498" s="37"/>
      <c r="AS498" s="37"/>
      <c r="AT498" s="37"/>
      <c r="AU498" s="37"/>
      <c r="AV498" s="37"/>
      <c r="AW498" s="37"/>
      <c r="AX498" s="37"/>
      <c r="AY498" s="37"/>
      <c r="AZ498" s="37"/>
      <c r="BA498" s="37"/>
      <c r="BB498" s="37"/>
      <c r="BC498" s="37"/>
      <c r="BD498" s="37"/>
      <c r="BE498" s="37"/>
      <c r="BF498" s="37"/>
      <c r="BG498" s="37"/>
      <c r="BH498" s="37"/>
      <c r="BI498" s="37"/>
      <c r="BJ498" s="37"/>
      <c r="BK498" s="37"/>
      <c r="BL498" s="37"/>
      <c r="BM498" s="37"/>
      <c r="BN498" s="37"/>
      <c r="BO498" s="37"/>
      <c r="BP498" s="37"/>
      <c r="BQ498" s="37"/>
      <c r="BR498" s="37"/>
      <c r="BS498" s="37"/>
      <c r="BT498" s="37"/>
      <c r="BU498" s="37"/>
      <c r="BV498" s="37"/>
      <c r="BW498" s="37"/>
      <c r="BX498" s="37"/>
      <c r="BY498" s="37"/>
      <c r="BZ498" s="37"/>
      <c r="CA498" s="37"/>
      <c r="CB498" s="37"/>
      <c r="CC498" s="37"/>
      <c r="CD498" s="37"/>
      <c r="CE498" s="37"/>
      <c r="CF498" s="37"/>
      <c r="CG498" s="37"/>
      <c r="CH498" s="37"/>
      <c r="CI498" s="37"/>
      <c r="CJ498" s="37"/>
      <c r="CK498" s="37"/>
      <c r="CL498" s="37"/>
      <c r="CM498" s="37"/>
      <c r="CN498" s="37"/>
      <c r="CO498" s="37"/>
      <c r="CP498" s="37"/>
      <c r="CQ498" s="37"/>
      <c r="CR498" s="37"/>
      <c r="CS498" s="37"/>
      <c r="CT498" s="37"/>
      <c r="CU498" s="37"/>
      <c r="CV498" s="37"/>
      <c r="CW498" s="37"/>
      <c r="CX498" s="37"/>
      <c r="CY498" s="37"/>
      <c r="CZ498" s="37"/>
      <c r="DA498" s="37"/>
      <c r="DB498" s="37"/>
      <c r="DC498" s="37"/>
      <c r="DD498" s="37"/>
      <c r="DE498" s="37"/>
      <c r="DF498" s="37"/>
      <c r="DG498" s="37"/>
      <c r="DH498" s="37"/>
      <c r="DI498" s="37"/>
      <c r="DJ498" s="37"/>
      <c r="DK498" s="37"/>
      <c r="DL498" s="37"/>
      <c r="DM498" s="37"/>
      <c r="DN498" s="37"/>
      <c r="DO498" s="37"/>
      <c r="DP498" s="37"/>
      <c r="DQ498" s="37"/>
      <c r="DR498" s="37"/>
      <c r="DS498" s="37"/>
      <c r="DT498" s="37"/>
      <c r="DU498" s="37"/>
      <c r="DV498" s="37"/>
      <c r="DW498" s="37"/>
      <c r="DX498" s="37"/>
      <c r="DY498" s="37"/>
      <c r="DZ498" s="37"/>
      <c r="EA498" s="37"/>
      <c r="EB498" s="37"/>
      <c r="EC498" s="37"/>
      <c r="ED498" s="37"/>
      <c r="EE498" s="37"/>
      <c r="EF498" s="37"/>
      <c r="EG498" s="37"/>
      <c r="EH498" s="37"/>
      <c r="EI498" s="37"/>
      <c r="EJ498" s="37"/>
      <c r="EK498" s="37"/>
      <c r="EL498" s="37"/>
      <c r="EM498" s="37"/>
      <c r="EN498" s="37"/>
      <c r="EO498" s="37"/>
      <c r="EP498" s="37"/>
      <c r="EQ498" s="37"/>
      <c r="ER498" s="37"/>
      <c r="ES498" s="37"/>
      <c r="ET498" s="37"/>
      <c r="EU498" s="37"/>
      <c r="EV498" s="37"/>
      <c r="EW498" s="37"/>
      <c r="EX498" s="37"/>
      <c r="EY498" s="37"/>
      <c r="EZ498" s="37"/>
      <c r="FA498" s="37"/>
      <c r="FB498" s="37"/>
      <c r="FC498" s="37"/>
      <c r="FD498" s="37"/>
      <c r="FE498" s="37"/>
      <c r="FF498" s="37"/>
      <c r="FG498" s="37"/>
      <c r="FH498" s="37"/>
      <c r="FI498" s="37"/>
      <c r="FJ498" s="37"/>
      <c r="FK498" s="37"/>
      <c r="FL498" s="37"/>
      <c r="FM498" s="37"/>
      <c r="FN498" s="37"/>
      <c r="FO498" s="37"/>
      <c r="FP498" s="37"/>
      <c r="FQ498" s="37"/>
      <c r="FR498" s="37"/>
      <c r="FS498" s="37"/>
    </row>
    <row r="499" spans="1:175" s="7" customFormat="1" ht="131.25" hidden="1" customHeight="1">
      <c r="A499" s="23" t="s">
        <v>653</v>
      </c>
      <c r="B499" s="10" t="s">
        <v>240</v>
      </c>
      <c r="C499" s="10" t="s">
        <v>242</v>
      </c>
      <c r="D499" s="13" t="s">
        <v>38</v>
      </c>
      <c r="E499" s="13"/>
      <c r="F499" s="103">
        <f>SUM(F500+F501+F502)</f>
        <v>80</v>
      </c>
      <c r="G499" s="103">
        <f>SUM(G500+G501+G502)</f>
        <v>51.423000000000002</v>
      </c>
      <c r="H499" s="103"/>
      <c r="I499" s="216">
        <f t="shared" si="9"/>
        <v>0</v>
      </c>
      <c r="J499" s="210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  <c r="AR499" s="37"/>
      <c r="AS499" s="37"/>
      <c r="AT499" s="37"/>
      <c r="AU499" s="37"/>
      <c r="AV499" s="37"/>
      <c r="AW499" s="37"/>
      <c r="AX499" s="37"/>
      <c r="AY499" s="37"/>
      <c r="AZ499" s="37"/>
      <c r="BA499" s="37"/>
      <c r="BB499" s="37"/>
      <c r="BC499" s="37"/>
      <c r="BD499" s="37"/>
      <c r="BE499" s="37"/>
      <c r="BF499" s="37"/>
      <c r="BG499" s="37"/>
      <c r="BH499" s="37"/>
      <c r="BI499" s="37"/>
      <c r="BJ499" s="37"/>
      <c r="BK499" s="37"/>
      <c r="BL499" s="37"/>
      <c r="BM499" s="37"/>
      <c r="BN499" s="37"/>
      <c r="BO499" s="37"/>
      <c r="BP499" s="37"/>
      <c r="BQ499" s="37"/>
      <c r="BR499" s="37"/>
      <c r="BS499" s="37"/>
      <c r="BT499" s="37"/>
      <c r="BU499" s="37"/>
      <c r="BV499" s="37"/>
      <c r="BW499" s="37"/>
      <c r="BX499" s="37"/>
      <c r="BY499" s="37"/>
      <c r="BZ499" s="37"/>
      <c r="CA499" s="37"/>
      <c r="CB499" s="37"/>
      <c r="CC499" s="37"/>
      <c r="CD499" s="37"/>
      <c r="CE499" s="37"/>
      <c r="CF499" s="37"/>
      <c r="CG499" s="37"/>
      <c r="CH499" s="37"/>
      <c r="CI499" s="37"/>
      <c r="CJ499" s="37"/>
      <c r="CK499" s="37"/>
      <c r="CL499" s="37"/>
      <c r="CM499" s="37"/>
      <c r="CN499" s="37"/>
      <c r="CO499" s="37"/>
      <c r="CP499" s="37"/>
      <c r="CQ499" s="37"/>
      <c r="CR499" s="37"/>
      <c r="CS499" s="37"/>
      <c r="CT499" s="37"/>
      <c r="CU499" s="37"/>
      <c r="CV499" s="37"/>
      <c r="CW499" s="37"/>
      <c r="CX499" s="37"/>
      <c r="CY499" s="37"/>
      <c r="CZ499" s="37"/>
      <c r="DA499" s="37"/>
      <c r="DB499" s="37"/>
      <c r="DC499" s="37"/>
      <c r="DD499" s="37"/>
      <c r="DE499" s="37"/>
      <c r="DF499" s="37"/>
      <c r="DG499" s="37"/>
      <c r="DH499" s="37"/>
      <c r="DI499" s="37"/>
      <c r="DJ499" s="37"/>
      <c r="DK499" s="37"/>
      <c r="DL499" s="37"/>
      <c r="DM499" s="37"/>
      <c r="DN499" s="37"/>
      <c r="DO499" s="37"/>
      <c r="DP499" s="37"/>
      <c r="DQ499" s="37"/>
      <c r="DR499" s="37"/>
      <c r="DS499" s="37"/>
      <c r="DT499" s="37"/>
      <c r="DU499" s="37"/>
      <c r="DV499" s="37"/>
      <c r="DW499" s="37"/>
      <c r="DX499" s="37"/>
      <c r="DY499" s="37"/>
      <c r="DZ499" s="37"/>
      <c r="EA499" s="37"/>
      <c r="EB499" s="37"/>
      <c r="EC499" s="37"/>
      <c r="ED499" s="37"/>
      <c r="EE499" s="37"/>
      <c r="EF499" s="37"/>
      <c r="EG499" s="37"/>
      <c r="EH499" s="37"/>
      <c r="EI499" s="37"/>
      <c r="EJ499" s="37"/>
      <c r="EK499" s="37"/>
      <c r="EL499" s="37"/>
      <c r="EM499" s="37"/>
      <c r="EN499" s="37"/>
      <c r="EO499" s="37"/>
      <c r="EP499" s="37"/>
      <c r="EQ499" s="37"/>
      <c r="ER499" s="37"/>
      <c r="ES499" s="37"/>
      <c r="ET499" s="37"/>
      <c r="EU499" s="37"/>
      <c r="EV499" s="37"/>
      <c r="EW499" s="37"/>
      <c r="EX499" s="37"/>
      <c r="EY499" s="37"/>
      <c r="EZ499" s="37"/>
      <c r="FA499" s="37"/>
      <c r="FB499" s="37"/>
      <c r="FC499" s="37"/>
      <c r="FD499" s="37"/>
      <c r="FE499" s="37"/>
      <c r="FF499" s="37"/>
      <c r="FG499" s="37"/>
      <c r="FH499" s="37"/>
      <c r="FI499" s="37"/>
      <c r="FJ499" s="37"/>
      <c r="FK499" s="37"/>
      <c r="FL499" s="37"/>
      <c r="FM499" s="37"/>
      <c r="FN499" s="37"/>
      <c r="FO499" s="37"/>
      <c r="FP499" s="37"/>
      <c r="FQ499" s="37"/>
      <c r="FR499" s="37"/>
      <c r="FS499" s="37"/>
    </row>
    <row r="500" spans="1:175" s="7" customFormat="1" ht="31.5" hidden="1">
      <c r="A500" s="23" t="s">
        <v>494</v>
      </c>
      <c r="B500" s="10" t="s">
        <v>240</v>
      </c>
      <c r="C500" s="10" t="s">
        <v>242</v>
      </c>
      <c r="D500" s="13" t="s">
        <v>38</v>
      </c>
      <c r="E500" s="13" t="s">
        <v>491</v>
      </c>
      <c r="F500" s="103">
        <f>SUM('3'!G332)</f>
        <v>39</v>
      </c>
      <c r="G500" s="103">
        <f>SUM('3'!H332)</f>
        <v>10.423</v>
      </c>
      <c r="H500" s="103"/>
      <c r="I500" s="216">
        <f t="shared" si="9"/>
        <v>0</v>
      </c>
      <c r="J500" s="210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  <c r="AW500" s="37"/>
      <c r="AX500" s="37"/>
      <c r="AY500" s="37"/>
      <c r="AZ500" s="37"/>
      <c r="BA500" s="37"/>
      <c r="BB500" s="37"/>
      <c r="BC500" s="37"/>
      <c r="BD500" s="37"/>
      <c r="BE500" s="37"/>
      <c r="BF500" s="37"/>
      <c r="BG500" s="37"/>
      <c r="BH500" s="37"/>
      <c r="BI500" s="37"/>
      <c r="BJ500" s="37"/>
      <c r="BK500" s="37"/>
      <c r="BL500" s="37"/>
      <c r="BM500" s="37"/>
      <c r="BN500" s="37"/>
      <c r="BO500" s="37"/>
      <c r="BP500" s="37"/>
      <c r="BQ500" s="37"/>
      <c r="BR500" s="37"/>
      <c r="BS500" s="37"/>
      <c r="BT500" s="37"/>
      <c r="BU500" s="37"/>
      <c r="BV500" s="37"/>
      <c r="BW500" s="37"/>
      <c r="BX500" s="37"/>
      <c r="BY500" s="37"/>
      <c r="BZ500" s="37"/>
      <c r="CA500" s="37"/>
      <c r="CB500" s="37"/>
      <c r="CC500" s="37"/>
      <c r="CD500" s="37"/>
      <c r="CE500" s="37"/>
      <c r="CF500" s="37"/>
      <c r="CG500" s="37"/>
      <c r="CH500" s="37"/>
      <c r="CI500" s="37"/>
      <c r="CJ500" s="37"/>
      <c r="CK500" s="37"/>
      <c r="CL500" s="37"/>
      <c r="CM500" s="37"/>
      <c r="CN500" s="37"/>
      <c r="CO500" s="37"/>
      <c r="CP500" s="37"/>
      <c r="CQ500" s="37"/>
      <c r="CR500" s="37"/>
      <c r="CS500" s="37"/>
      <c r="CT500" s="37"/>
      <c r="CU500" s="37"/>
      <c r="CV500" s="37"/>
      <c r="CW500" s="37"/>
      <c r="CX500" s="37"/>
      <c r="CY500" s="37"/>
      <c r="CZ500" s="37"/>
      <c r="DA500" s="37"/>
      <c r="DB500" s="37"/>
      <c r="DC500" s="37"/>
      <c r="DD500" s="37"/>
      <c r="DE500" s="37"/>
      <c r="DF500" s="37"/>
      <c r="DG500" s="37"/>
      <c r="DH500" s="37"/>
      <c r="DI500" s="37"/>
      <c r="DJ500" s="37"/>
      <c r="DK500" s="37"/>
      <c r="DL500" s="37"/>
      <c r="DM500" s="37"/>
      <c r="DN500" s="37"/>
      <c r="DO500" s="37"/>
      <c r="DP500" s="37"/>
      <c r="DQ500" s="37"/>
      <c r="DR500" s="37"/>
      <c r="DS500" s="37"/>
      <c r="DT500" s="37"/>
      <c r="DU500" s="37"/>
      <c r="DV500" s="37"/>
      <c r="DW500" s="37"/>
      <c r="DX500" s="37"/>
      <c r="DY500" s="37"/>
      <c r="DZ500" s="37"/>
      <c r="EA500" s="37"/>
      <c r="EB500" s="37"/>
      <c r="EC500" s="37"/>
      <c r="ED500" s="37"/>
      <c r="EE500" s="37"/>
      <c r="EF500" s="37"/>
      <c r="EG500" s="37"/>
      <c r="EH500" s="37"/>
      <c r="EI500" s="37"/>
      <c r="EJ500" s="37"/>
      <c r="EK500" s="37"/>
      <c r="EL500" s="37"/>
      <c r="EM500" s="37"/>
      <c r="EN500" s="37"/>
      <c r="EO500" s="37"/>
      <c r="EP500" s="37"/>
      <c r="EQ500" s="37"/>
      <c r="ER500" s="37"/>
      <c r="ES500" s="37"/>
      <c r="ET500" s="37"/>
      <c r="EU500" s="37"/>
      <c r="EV500" s="37"/>
      <c r="EW500" s="37"/>
      <c r="EX500" s="37"/>
      <c r="EY500" s="37"/>
      <c r="EZ500" s="37"/>
      <c r="FA500" s="37"/>
      <c r="FB500" s="37"/>
      <c r="FC500" s="37"/>
      <c r="FD500" s="37"/>
      <c r="FE500" s="37"/>
      <c r="FF500" s="37"/>
      <c r="FG500" s="37"/>
      <c r="FH500" s="37"/>
      <c r="FI500" s="37"/>
      <c r="FJ500" s="37"/>
      <c r="FK500" s="37"/>
      <c r="FL500" s="37"/>
      <c r="FM500" s="37"/>
      <c r="FN500" s="37"/>
      <c r="FO500" s="37"/>
      <c r="FP500" s="37"/>
      <c r="FQ500" s="37"/>
      <c r="FR500" s="37"/>
      <c r="FS500" s="37"/>
    </row>
    <row r="501" spans="1:175" s="7" customFormat="1" ht="31.5" hidden="1">
      <c r="A501" s="23" t="s">
        <v>493</v>
      </c>
      <c r="B501" s="10" t="s">
        <v>240</v>
      </c>
      <c r="C501" s="10" t="s">
        <v>242</v>
      </c>
      <c r="D501" s="13" t="s">
        <v>38</v>
      </c>
      <c r="E501" s="13" t="s">
        <v>268</v>
      </c>
      <c r="F501" s="103">
        <f>SUM('3'!G333)</f>
        <v>41</v>
      </c>
      <c r="G501" s="103">
        <f>SUM('3'!H333)</f>
        <v>41</v>
      </c>
      <c r="H501" s="103"/>
      <c r="I501" s="216">
        <f t="shared" si="9"/>
        <v>0</v>
      </c>
      <c r="J501" s="210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  <c r="AR501" s="37"/>
      <c r="AS501" s="37"/>
      <c r="AT501" s="37"/>
      <c r="AU501" s="37"/>
      <c r="AV501" s="37"/>
      <c r="AW501" s="37"/>
      <c r="AX501" s="37"/>
      <c r="AY501" s="37"/>
      <c r="AZ501" s="37"/>
      <c r="BA501" s="37"/>
      <c r="BB501" s="37"/>
      <c r="BC501" s="37"/>
      <c r="BD501" s="37"/>
      <c r="BE501" s="37"/>
      <c r="BF501" s="37"/>
      <c r="BG501" s="37"/>
      <c r="BH501" s="37"/>
      <c r="BI501" s="37"/>
      <c r="BJ501" s="37"/>
      <c r="BK501" s="37"/>
      <c r="BL501" s="37"/>
      <c r="BM501" s="37"/>
      <c r="BN501" s="37"/>
      <c r="BO501" s="37"/>
      <c r="BP501" s="37"/>
      <c r="BQ501" s="37"/>
      <c r="BR501" s="37"/>
      <c r="BS501" s="37"/>
      <c r="BT501" s="37"/>
      <c r="BU501" s="37"/>
      <c r="BV501" s="37"/>
      <c r="BW501" s="37"/>
      <c r="BX501" s="37"/>
      <c r="BY501" s="37"/>
      <c r="BZ501" s="37"/>
      <c r="CA501" s="37"/>
      <c r="CB501" s="37"/>
      <c r="CC501" s="37"/>
      <c r="CD501" s="37"/>
      <c r="CE501" s="37"/>
      <c r="CF501" s="37"/>
      <c r="CG501" s="37"/>
      <c r="CH501" s="37"/>
      <c r="CI501" s="37"/>
      <c r="CJ501" s="37"/>
      <c r="CK501" s="37"/>
      <c r="CL501" s="37"/>
      <c r="CM501" s="37"/>
      <c r="CN501" s="37"/>
      <c r="CO501" s="37"/>
      <c r="CP501" s="37"/>
      <c r="CQ501" s="37"/>
      <c r="CR501" s="37"/>
      <c r="CS501" s="37"/>
      <c r="CT501" s="37"/>
      <c r="CU501" s="37"/>
      <c r="CV501" s="37"/>
      <c r="CW501" s="37"/>
      <c r="CX501" s="37"/>
      <c r="CY501" s="37"/>
      <c r="CZ501" s="37"/>
      <c r="DA501" s="37"/>
      <c r="DB501" s="37"/>
      <c r="DC501" s="37"/>
      <c r="DD501" s="37"/>
      <c r="DE501" s="37"/>
      <c r="DF501" s="37"/>
      <c r="DG501" s="37"/>
      <c r="DH501" s="37"/>
      <c r="DI501" s="37"/>
      <c r="DJ501" s="37"/>
      <c r="DK501" s="37"/>
      <c r="DL501" s="37"/>
      <c r="DM501" s="37"/>
      <c r="DN501" s="37"/>
      <c r="DO501" s="37"/>
      <c r="DP501" s="37"/>
      <c r="DQ501" s="37"/>
      <c r="DR501" s="37"/>
      <c r="DS501" s="37"/>
      <c r="DT501" s="37"/>
      <c r="DU501" s="37"/>
      <c r="DV501" s="37"/>
      <c r="DW501" s="37"/>
      <c r="DX501" s="37"/>
      <c r="DY501" s="37"/>
      <c r="DZ501" s="37"/>
      <c r="EA501" s="37"/>
      <c r="EB501" s="37"/>
      <c r="EC501" s="37"/>
      <c r="ED501" s="37"/>
      <c r="EE501" s="37"/>
      <c r="EF501" s="37"/>
      <c r="EG501" s="37"/>
      <c r="EH501" s="37"/>
      <c r="EI501" s="37"/>
      <c r="EJ501" s="37"/>
      <c r="EK501" s="37"/>
      <c r="EL501" s="37"/>
      <c r="EM501" s="37"/>
      <c r="EN501" s="37"/>
      <c r="EO501" s="37"/>
      <c r="EP501" s="37"/>
      <c r="EQ501" s="37"/>
      <c r="ER501" s="37"/>
      <c r="ES501" s="37"/>
      <c r="ET501" s="37"/>
      <c r="EU501" s="37"/>
      <c r="EV501" s="37"/>
      <c r="EW501" s="37"/>
      <c r="EX501" s="37"/>
      <c r="EY501" s="37"/>
      <c r="EZ501" s="37"/>
      <c r="FA501" s="37"/>
      <c r="FB501" s="37"/>
      <c r="FC501" s="37"/>
      <c r="FD501" s="37"/>
      <c r="FE501" s="37"/>
      <c r="FF501" s="37"/>
      <c r="FG501" s="37"/>
      <c r="FH501" s="37"/>
      <c r="FI501" s="37"/>
      <c r="FJ501" s="37"/>
      <c r="FK501" s="37"/>
      <c r="FL501" s="37"/>
      <c r="FM501" s="37"/>
      <c r="FN501" s="37"/>
      <c r="FO501" s="37"/>
      <c r="FP501" s="37"/>
      <c r="FQ501" s="37"/>
      <c r="FR501" s="37"/>
      <c r="FS501" s="37"/>
    </row>
    <row r="502" spans="1:175" s="7" customFormat="1" ht="47.25" hidden="1">
      <c r="A502" s="24" t="s">
        <v>212</v>
      </c>
      <c r="B502" s="10" t="s">
        <v>240</v>
      </c>
      <c r="C502" s="10" t="s">
        <v>242</v>
      </c>
      <c r="D502" s="13" t="s">
        <v>38</v>
      </c>
      <c r="E502" s="13" t="s">
        <v>211</v>
      </c>
      <c r="F502" s="103">
        <f>SUM('3'!G871)</f>
        <v>0</v>
      </c>
      <c r="G502" s="103">
        <f>SUM('3'!H871)</f>
        <v>0</v>
      </c>
      <c r="H502" s="103"/>
      <c r="I502" s="216" t="e">
        <f t="shared" si="9"/>
        <v>#DIV/0!</v>
      </c>
      <c r="J502" s="210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  <c r="AR502" s="37"/>
      <c r="AS502" s="37"/>
      <c r="AT502" s="37"/>
      <c r="AU502" s="37"/>
      <c r="AV502" s="37"/>
      <c r="AW502" s="37"/>
      <c r="AX502" s="37"/>
      <c r="AY502" s="37"/>
      <c r="AZ502" s="37"/>
      <c r="BA502" s="37"/>
      <c r="BB502" s="37"/>
      <c r="BC502" s="37"/>
      <c r="BD502" s="37"/>
      <c r="BE502" s="37"/>
      <c r="BF502" s="37"/>
      <c r="BG502" s="37"/>
      <c r="BH502" s="37"/>
      <c r="BI502" s="37"/>
      <c r="BJ502" s="37"/>
      <c r="BK502" s="37"/>
      <c r="BL502" s="37"/>
      <c r="BM502" s="37"/>
      <c r="BN502" s="37"/>
      <c r="BO502" s="37"/>
      <c r="BP502" s="37"/>
      <c r="BQ502" s="37"/>
      <c r="BR502" s="37"/>
      <c r="BS502" s="37"/>
      <c r="BT502" s="37"/>
      <c r="BU502" s="37"/>
      <c r="BV502" s="37"/>
      <c r="BW502" s="37"/>
      <c r="BX502" s="37"/>
      <c r="BY502" s="37"/>
      <c r="BZ502" s="37"/>
      <c r="CA502" s="37"/>
      <c r="CB502" s="37"/>
      <c r="CC502" s="37"/>
      <c r="CD502" s="37"/>
      <c r="CE502" s="37"/>
      <c r="CF502" s="37"/>
      <c r="CG502" s="37"/>
      <c r="CH502" s="37"/>
      <c r="CI502" s="37"/>
      <c r="CJ502" s="37"/>
      <c r="CK502" s="37"/>
      <c r="CL502" s="37"/>
      <c r="CM502" s="37"/>
      <c r="CN502" s="37"/>
      <c r="CO502" s="37"/>
      <c r="CP502" s="37"/>
      <c r="CQ502" s="37"/>
      <c r="CR502" s="37"/>
      <c r="CS502" s="37"/>
      <c r="CT502" s="37"/>
      <c r="CU502" s="37"/>
      <c r="CV502" s="37"/>
      <c r="CW502" s="37"/>
      <c r="CX502" s="37"/>
      <c r="CY502" s="37"/>
      <c r="CZ502" s="37"/>
      <c r="DA502" s="37"/>
      <c r="DB502" s="37"/>
      <c r="DC502" s="37"/>
      <c r="DD502" s="37"/>
      <c r="DE502" s="37"/>
      <c r="DF502" s="37"/>
      <c r="DG502" s="37"/>
      <c r="DH502" s="37"/>
      <c r="DI502" s="37"/>
      <c r="DJ502" s="37"/>
      <c r="DK502" s="37"/>
      <c r="DL502" s="37"/>
      <c r="DM502" s="37"/>
      <c r="DN502" s="37"/>
      <c r="DO502" s="37"/>
      <c r="DP502" s="37"/>
      <c r="DQ502" s="37"/>
      <c r="DR502" s="37"/>
      <c r="DS502" s="37"/>
      <c r="DT502" s="37"/>
      <c r="DU502" s="37"/>
      <c r="DV502" s="37"/>
      <c r="DW502" s="37"/>
      <c r="DX502" s="37"/>
      <c r="DY502" s="37"/>
      <c r="DZ502" s="37"/>
      <c r="EA502" s="37"/>
      <c r="EB502" s="37"/>
      <c r="EC502" s="37"/>
      <c r="ED502" s="37"/>
      <c r="EE502" s="37"/>
      <c r="EF502" s="37"/>
      <c r="EG502" s="37"/>
      <c r="EH502" s="37"/>
      <c r="EI502" s="37"/>
      <c r="EJ502" s="37"/>
      <c r="EK502" s="37"/>
      <c r="EL502" s="37"/>
      <c r="EM502" s="37"/>
      <c r="EN502" s="37"/>
      <c r="EO502" s="37"/>
      <c r="EP502" s="37"/>
      <c r="EQ502" s="37"/>
      <c r="ER502" s="37"/>
      <c r="ES502" s="37"/>
      <c r="ET502" s="37"/>
      <c r="EU502" s="37"/>
      <c r="EV502" s="37"/>
      <c r="EW502" s="37"/>
      <c r="EX502" s="37"/>
      <c r="EY502" s="37"/>
      <c r="EZ502" s="37"/>
      <c r="FA502" s="37"/>
      <c r="FB502" s="37"/>
      <c r="FC502" s="37"/>
      <c r="FD502" s="37"/>
      <c r="FE502" s="37"/>
      <c r="FF502" s="37"/>
      <c r="FG502" s="37"/>
      <c r="FH502" s="37"/>
      <c r="FI502" s="37"/>
      <c r="FJ502" s="37"/>
      <c r="FK502" s="37"/>
      <c r="FL502" s="37"/>
      <c r="FM502" s="37"/>
      <c r="FN502" s="37"/>
      <c r="FO502" s="37"/>
      <c r="FP502" s="37"/>
      <c r="FQ502" s="37"/>
      <c r="FR502" s="37"/>
      <c r="FS502" s="37"/>
    </row>
    <row r="503" spans="1:175" s="7" customFormat="1" ht="141.75" hidden="1">
      <c r="A503" s="23" t="s">
        <v>654</v>
      </c>
      <c r="B503" s="10" t="s">
        <v>240</v>
      </c>
      <c r="C503" s="10" t="s">
        <v>242</v>
      </c>
      <c r="D503" s="13" t="s">
        <v>95</v>
      </c>
      <c r="E503" s="13"/>
      <c r="F503" s="103">
        <f>SUM(F504)</f>
        <v>61</v>
      </c>
      <c r="G503" s="103">
        <f>SUM(G504)</f>
        <v>60.96</v>
      </c>
      <c r="H503" s="103"/>
      <c r="I503" s="216">
        <f t="shared" si="9"/>
        <v>0</v>
      </c>
      <c r="J503" s="210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  <c r="AR503" s="37"/>
      <c r="AS503" s="37"/>
      <c r="AT503" s="37"/>
      <c r="AU503" s="37"/>
      <c r="AV503" s="37"/>
      <c r="AW503" s="37"/>
      <c r="AX503" s="37"/>
      <c r="AY503" s="37"/>
      <c r="AZ503" s="37"/>
      <c r="BA503" s="37"/>
      <c r="BB503" s="37"/>
      <c r="BC503" s="37"/>
      <c r="BD503" s="37"/>
      <c r="BE503" s="37"/>
      <c r="BF503" s="37"/>
      <c r="BG503" s="37"/>
      <c r="BH503" s="37"/>
      <c r="BI503" s="37"/>
      <c r="BJ503" s="37"/>
      <c r="BK503" s="37"/>
      <c r="BL503" s="37"/>
      <c r="BM503" s="37"/>
      <c r="BN503" s="37"/>
      <c r="BO503" s="37"/>
      <c r="BP503" s="37"/>
      <c r="BQ503" s="37"/>
      <c r="BR503" s="37"/>
      <c r="BS503" s="37"/>
      <c r="BT503" s="37"/>
      <c r="BU503" s="37"/>
      <c r="BV503" s="37"/>
      <c r="BW503" s="37"/>
      <c r="BX503" s="37"/>
      <c r="BY503" s="37"/>
      <c r="BZ503" s="37"/>
      <c r="CA503" s="37"/>
      <c r="CB503" s="37"/>
      <c r="CC503" s="37"/>
      <c r="CD503" s="37"/>
      <c r="CE503" s="37"/>
      <c r="CF503" s="37"/>
      <c r="CG503" s="37"/>
      <c r="CH503" s="37"/>
      <c r="CI503" s="37"/>
      <c r="CJ503" s="37"/>
      <c r="CK503" s="37"/>
      <c r="CL503" s="37"/>
      <c r="CM503" s="37"/>
      <c r="CN503" s="37"/>
      <c r="CO503" s="37"/>
      <c r="CP503" s="37"/>
      <c r="CQ503" s="37"/>
      <c r="CR503" s="37"/>
      <c r="CS503" s="37"/>
      <c r="CT503" s="37"/>
      <c r="CU503" s="37"/>
      <c r="CV503" s="37"/>
      <c r="CW503" s="37"/>
      <c r="CX503" s="37"/>
      <c r="CY503" s="37"/>
      <c r="CZ503" s="37"/>
      <c r="DA503" s="37"/>
      <c r="DB503" s="37"/>
      <c r="DC503" s="37"/>
      <c r="DD503" s="37"/>
      <c r="DE503" s="37"/>
      <c r="DF503" s="37"/>
      <c r="DG503" s="37"/>
      <c r="DH503" s="37"/>
      <c r="DI503" s="37"/>
      <c r="DJ503" s="37"/>
      <c r="DK503" s="37"/>
      <c r="DL503" s="37"/>
      <c r="DM503" s="37"/>
      <c r="DN503" s="37"/>
      <c r="DO503" s="37"/>
      <c r="DP503" s="37"/>
      <c r="DQ503" s="37"/>
      <c r="DR503" s="37"/>
      <c r="DS503" s="37"/>
      <c r="DT503" s="37"/>
      <c r="DU503" s="37"/>
      <c r="DV503" s="37"/>
      <c r="DW503" s="37"/>
      <c r="DX503" s="37"/>
      <c r="DY503" s="37"/>
      <c r="DZ503" s="37"/>
      <c r="EA503" s="37"/>
      <c r="EB503" s="37"/>
      <c r="EC503" s="37"/>
      <c r="ED503" s="37"/>
      <c r="EE503" s="37"/>
      <c r="EF503" s="37"/>
      <c r="EG503" s="37"/>
      <c r="EH503" s="37"/>
      <c r="EI503" s="37"/>
      <c r="EJ503" s="37"/>
      <c r="EK503" s="37"/>
      <c r="EL503" s="37"/>
      <c r="EM503" s="37"/>
      <c r="EN503" s="37"/>
      <c r="EO503" s="37"/>
      <c r="EP503" s="37"/>
      <c r="EQ503" s="37"/>
      <c r="ER503" s="37"/>
      <c r="ES503" s="37"/>
      <c r="ET503" s="37"/>
      <c r="EU503" s="37"/>
      <c r="EV503" s="37"/>
      <c r="EW503" s="37"/>
      <c r="EX503" s="37"/>
      <c r="EY503" s="37"/>
      <c r="EZ503" s="37"/>
      <c r="FA503" s="37"/>
      <c r="FB503" s="37"/>
      <c r="FC503" s="37"/>
      <c r="FD503" s="37"/>
      <c r="FE503" s="37"/>
      <c r="FF503" s="37"/>
      <c r="FG503" s="37"/>
      <c r="FH503" s="37"/>
      <c r="FI503" s="37"/>
      <c r="FJ503" s="37"/>
      <c r="FK503" s="37"/>
      <c r="FL503" s="37"/>
      <c r="FM503" s="37"/>
      <c r="FN503" s="37"/>
      <c r="FO503" s="37"/>
      <c r="FP503" s="37"/>
      <c r="FQ503" s="37"/>
      <c r="FR503" s="37"/>
      <c r="FS503" s="37"/>
    </row>
    <row r="504" spans="1:175" s="7" customFormat="1" ht="31.5" hidden="1">
      <c r="A504" s="23" t="s">
        <v>494</v>
      </c>
      <c r="B504" s="10" t="s">
        <v>240</v>
      </c>
      <c r="C504" s="10" t="s">
        <v>242</v>
      </c>
      <c r="D504" s="13" t="s">
        <v>95</v>
      </c>
      <c r="E504" s="13" t="s">
        <v>491</v>
      </c>
      <c r="F504" s="103">
        <f>SUM('3'!G335+'3'!G832)</f>
        <v>61</v>
      </c>
      <c r="G504" s="103">
        <f>SUM('3'!H335+'3'!H832)</f>
        <v>60.96</v>
      </c>
      <c r="H504" s="103"/>
      <c r="I504" s="216">
        <f t="shared" si="9"/>
        <v>0</v>
      </c>
      <c r="J504" s="210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  <c r="AR504" s="37"/>
      <c r="AS504" s="37"/>
      <c r="AT504" s="37"/>
      <c r="AU504" s="37"/>
      <c r="AV504" s="37"/>
      <c r="AW504" s="37"/>
      <c r="AX504" s="37"/>
      <c r="AY504" s="37"/>
      <c r="AZ504" s="37"/>
      <c r="BA504" s="37"/>
      <c r="BB504" s="37"/>
      <c r="BC504" s="37"/>
      <c r="BD504" s="37"/>
      <c r="BE504" s="37"/>
      <c r="BF504" s="37"/>
      <c r="BG504" s="37"/>
      <c r="BH504" s="37"/>
      <c r="BI504" s="37"/>
      <c r="BJ504" s="37"/>
      <c r="BK504" s="37"/>
      <c r="BL504" s="37"/>
      <c r="BM504" s="37"/>
      <c r="BN504" s="37"/>
      <c r="BO504" s="37"/>
      <c r="BP504" s="37"/>
      <c r="BQ504" s="37"/>
      <c r="BR504" s="37"/>
      <c r="BS504" s="37"/>
      <c r="BT504" s="37"/>
      <c r="BU504" s="37"/>
      <c r="BV504" s="37"/>
      <c r="BW504" s="37"/>
      <c r="BX504" s="37"/>
      <c r="BY504" s="37"/>
      <c r="BZ504" s="37"/>
      <c r="CA504" s="37"/>
      <c r="CB504" s="37"/>
      <c r="CC504" s="37"/>
      <c r="CD504" s="37"/>
      <c r="CE504" s="37"/>
      <c r="CF504" s="37"/>
      <c r="CG504" s="37"/>
      <c r="CH504" s="37"/>
      <c r="CI504" s="37"/>
      <c r="CJ504" s="37"/>
      <c r="CK504" s="37"/>
      <c r="CL504" s="37"/>
      <c r="CM504" s="37"/>
      <c r="CN504" s="37"/>
      <c r="CO504" s="37"/>
      <c r="CP504" s="37"/>
      <c r="CQ504" s="37"/>
      <c r="CR504" s="37"/>
      <c r="CS504" s="37"/>
      <c r="CT504" s="37"/>
      <c r="CU504" s="37"/>
      <c r="CV504" s="37"/>
      <c r="CW504" s="37"/>
      <c r="CX504" s="37"/>
      <c r="CY504" s="37"/>
      <c r="CZ504" s="37"/>
      <c r="DA504" s="37"/>
      <c r="DB504" s="37"/>
      <c r="DC504" s="37"/>
      <c r="DD504" s="37"/>
      <c r="DE504" s="37"/>
      <c r="DF504" s="37"/>
      <c r="DG504" s="37"/>
      <c r="DH504" s="37"/>
      <c r="DI504" s="37"/>
      <c r="DJ504" s="37"/>
      <c r="DK504" s="37"/>
      <c r="DL504" s="37"/>
      <c r="DM504" s="37"/>
      <c r="DN504" s="37"/>
      <c r="DO504" s="37"/>
      <c r="DP504" s="37"/>
      <c r="DQ504" s="37"/>
      <c r="DR504" s="37"/>
      <c r="DS504" s="37"/>
      <c r="DT504" s="37"/>
      <c r="DU504" s="37"/>
      <c r="DV504" s="37"/>
      <c r="DW504" s="37"/>
      <c r="DX504" s="37"/>
      <c r="DY504" s="37"/>
      <c r="DZ504" s="37"/>
      <c r="EA504" s="37"/>
      <c r="EB504" s="37"/>
      <c r="EC504" s="37"/>
      <c r="ED504" s="37"/>
      <c r="EE504" s="37"/>
      <c r="EF504" s="37"/>
      <c r="EG504" s="37"/>
      <c r="EH504" s="37"/>
      <c r="EI504" s="37"/>
      <c r="EJ504" s="37"/>
      <c r="EK504" s="37"/>
      <c r="EL504" s="37"/>
      <c r="EM504" s="37"/>
      <c r="EN504" s="37"/>
      <c r="EO504" s="37"/>
      <c r="EP504" s="37"/>
      <c r="EQ504" s="37"/>
      <c r="ER504" s="37"/>
      <c r="ES504" s="37"/>
      <c r="ET504" s="37"/>
      <c r="EU504" s="37"/>
      <c r="EV504" s="37"/>
      <c r="EW504" s="37"/>
      <c r="EX504" s="37"/>
      <c r="EY504" s="37"/>
      <c r="EZ504" s="37"/>
      <c r="FA504" s="37"/>
      <c r="FB504" s="37"/>
      <c r="FC504" s="37"/>
      <c r="FD504" s="37"/>
      <c r="FE504" s="37"/>
      <c r="FF504" s="37"/>
      <c r="FG504" s="37"/>
      <c r="FH504" s="37"/>
      <c r="FI504" s="37"/>
      <c r="FJ504" s="37"/>
      <c r="FK504" s="37"/>
      <c r="FL504" s="37"/>
      <c r="FM504" s="37"/>
      <c r="FN504" s="37"/>
      <c r="FO504" s="37"/>
      <c r="FP504" s="37"/>
      <c r="FQ504" s="37"/>
      <c r="FR504" s="37"/>
      <c r="FS504" s="37"/>
    </row>
    <row r="505" spans="1:175" s="7" customFormat="1" ht="204.75" hidden="1">
      <c r="A505" s="23" t="s">
        <v>843</v>
      </c>
      <c r="B505" s="10" t="s">
        <v>240</v>
      </c>
      <c r="C505" s="10" t="s">
        <v>242</v>
      </c>
      <c r="D505" s="13" t="s">
        <v>845</v>
      </c>
      <c r="E505" s="13"/>
      <c r="F505" s="103">
        <f>SUM(F506)</f>
        <v>0</v>
      </c>
      <c r="G505" s="103">
        <f>SUM(G506)</f>
        <v>0</v>
      </c>
      <c r="H505" s="103"/>
      <c r="I505" s="216" t="e">
        <f t="shared" si="9"/>
        <v>#DIV/0!</v>
      </c>
      <c r="J505" s="210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  <c r="AR505" s="37"/>
      <c r="AS505" s="37"/>
      <c r="AT505" s="37"/>
      <c r="AU505" s="37"/>
      <c r="AV505" s="37"/>
      <c r="AW505" s="37"/>
      <c r="AX505" s="37"/>
      <c r="AY505" s="37"/>
      <c r="AZ505" s="37"/>
      <c r="BA505" s="37"/>
      <c r="BB505" s="37"/>
      <c r="BC505" s="37"/>
      <c r="BD505" s="37"/>
      <c r="BE505" s="37"/>
      <c r="BF505" s="37"/>
      <c r="BG505" s="37"/>
      <c r="BH505" s="37"/>
      <c r="BI505" s="37"/>
      <c r="BJ505" s="37"/>
      <c r="BK505" s="37"/>
      <c r="BL505" s="37"/>
      <c r="BM505" s="37"/>
      <c r="BN505" s="37"/>
      <c r="BO505" s="37"/>
      <c r="BP505" s="37"/>
      <c r="BQ505" s="37"/>
      <c r="BR505" s="37"/>
      <c r="BS505" s="37"/>
      <c r="BT505" s="37"/>
      <c r="BU505" s="37"/>
      <c r="BV505" s="37"/>
      <c r="BW505" s="37"/>
      <c r="BX505" s="37"/>
      <c r="BY505" s="37"/>
      <c r="BZ505" s="37"/>
      <c r="CA505" s="37"/>
      <c r="CB505" s="37"/>
      <c r="CC505" s="37"/>
      <c r="CD505" s="37"/>
      <c r="CE505" s="37"/>
      <c r="CF505" s="37"/>
      <c r="CG505" s="37"/>
      <c r="CH505" s="37"/>
      <c r="CI505" s="37"/>
      <c r="CJ505" s="37"/>
      <c r="CK505" s="37"/>
      <c r="CL505" s="37"/>
      <c r="CM505" s="37"/>
      <c r="CN505" s="37"/>
      <c r="CO505" s="37"/>
      <c r="CP505" s="37"/>
      <c r="CQ505" s="37"/>
      <c r="CR505" s="37"/>
      <c r="CS505" s="37"/>
      <c r="CT505" s="37"/>
      <c r="CU505" s="37"/>
      <c r="CV505" s="37"/>
      <c r="CW505" s="37"/>
      <c r="CX505" s="37"/>
      <c r="CY505" s="37"/>
      <c r="CZ505" s="37"/>
      <c r="DA505" s="37"/>
      <c r="DB505" s="37"/>
      <c r="DC505" s="37"/>
      <c r="DD505" s="37"/>
      <c r="DE505" s="37"/>
      <c r="DF505" s="37"/>
      <c r="DG505" s="37"/>
      <c r="DH505" s="37"/>
      <c r="DI505" s="37"/>
      <c r="DJ505" s="37"/>
      <c r="DK505" s="37"/>
      <c r="DL505" s="37"/>
      <c r="DM505" s="37"/>
      <c r="DN505" s="37"/>
      <c r="DO505" s="37"/>
      <c r="DP505" s="37"/>
      <c r="DQ505" s="37"/>
      <c r="DR505" s="37"/>
      <c r="DS505" s="37"/>
      <c r="DT505" s="37"/>
      <c r="DU505" s="37"/>
      <c r="DV505" s="37"/>
      <c r="DW505" s="37"/>
      <c r="DX505" s="37"/>
      <c r="DY505" s="37"/>
      <c r="DZ505" s="37"/>
      <c r="EA505" s="37"/>
      <c r="EB505" s="37"/>
      <c r="EC505" s="37"/>
      <c r="ED505" s="37"/>
      <c r="EE505" s="37"/>
      <c r="EF505" s="37"/>
      <c r="EG505" s="37"/>
      <c r="EH505" s="37"/>
      <c r="EI505" s="37"/>
      <c r="EJ505" s="37"/>
      <c r="EK505" s="37"/>
      <c r="EL505" s="37"/>
      <c r="EM505" s="37"/>
      <c r="EN505" s="37"/>
      <c r="EO505" s="37"/>
      <c r="EP505" s="37"/>
      <c r="EQ505" s="37"/>
      <c r="ER505" s="37"/>
      <c r="ES505" s="37"/>
      <c r="ET505" s="37"/>
      <c r="EU505" s="37"/>
      <c r="EV505" s="37"/>
      <c r="EW505" s="37"/>
      <c r="EX505" s="37"/>
      <c r="EY505" s="37"/>
      <c r="EZ505" s="37"/>
      <c r="FA505" s="37"/>
      <c r="FB505" s="37"/>
      <c r="FC505" s="37"/>
      <c r="FD505" s="37"/>
      <c r="FE505" s="37"/>
      <c r="FF505" s="37"/>
      <c r="FG505" s="37"/>
      <c r="FH505" s="37"/>
      <c r="FI505" s="37"/>
      <c r="FJ505" s="37"/>
      <c r="FK505" s="37"/>
      <c r="FL505" s="37"/>
      <c r="FM505" s="37"/>
      <c r="FN505" s="37"/>
      <c r="FO505" s="37"/>
      <c r="FP505" s="37"/>
      <c r="FQ505" s="37"/>
      <c r="FR505" s="37"/>
      <c r="FS505" s="37"/>
    </row>
    <row r="506" spans="1:175" s="7" customFormat="1" ht="47.25" hidden="1">
      <c r="A506" s="24" t="s">
        <v>164</v>
      </c>
      <c r="B506" s="10" t="s">
        <v>240</v>
      </c>
      <c r="C506" s="10" t="s">
        <v>242</v>
      </c>
      <c r="D506" s="13" t="s">
        <v>845</v>
      </c>
      <c r="E506" s="13" t="s">
        <v>211</v>
      </c>
      <c r="F506" s="103">
        <f>SUM('3'!G877)</f>
        <v>0</v>
      </c>
      <c r="G506" s="103">
        <f>SUM('3'!H877)</f>
        <v>0</v>
      </c>
      <c r="H506" s="103"/>
      <c r="I506" s="216" t="e">
        <f t="shared" si="9"/>
        <v>#DIV/0!</v>
      </c>
      <c r="J506" s="210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  <c r="BG506" s="37"/>
      <c r="BH506" s="37"/>
      <c r="BI506" s="37"/>
      <c r="BJ506" s="37"/>
      <c r="BK506" s="37"/>
      <c r="BL506" s="37"/>
      <c r="BM506" s="37"/>
      <c r="BN506" s="37"/>
      <c r="BO506" s="37"/>
      <c r="BP506" s="37"/>
      <c r="BQ506" s="37"/>
      <c r="BR506" s="37"/>
      <c r="BS506" s="37"/>
      <c r="BT506" s="37"/>
      <c r="BU506" s="37"/>
      <c r="BV506" s="37"/>
      <c r="BW506" s="37"/>
      <c r="BX506" s="37"/>
      <c r="BY506" s="37"/>
      <c r="BZ506" s="37"/>
      <c r="CA506" s="37"/>
      <c r="CB506" s="37"/>
      <c r="CC506" s="37"/>
      <c r="CD506" s="37"/>
      <c r="CE506" s="37"/>
      <c r="CF506" s="37"/>
      <c r="CG506" s="37"/>
      <c r="CH506" s="37"/>
      <c r="CI506" s="37"/>
      <c r="CJ506" s="37"/>
      <c r="CK506" s="37"/>
      <c r="CL506" s="37"/>
      <c r="CM506" s="37"/>
      <c r="CN506" s="37"/>
      <c r="CO506" s="37"/>
      <c r="CP506" s="37"/>
      <c r="CQ506" s="37"/>
      <c r="CR506" s="37"/>
      <c r="CS506" s="37"/>
      <c r="CT506" s="37"/>
      <c r="CU506" s="37"/>
      <c r="CV506" s="37"/>
      <c r="CW506" s="37"/>
      <c r="CX506" s="37"/>
      <c r="CY506" s="37"/>
      <c r="CZ506" s="37"/>
      <c r="DA506" s="37"/>
      <c r="DB506" s="37"/>
      <c r="DC506" s="37"/>
      <c r="DD506" s="37"/>
      <c r="DE506" s="37"/>
      <c r="DF506" s="37"/>
      <c r="DG506" s="37"/>
      <c r="DH506" s="37"/>
      <c r="DI506" s="37"/>
      <c r="DJ506" s="37"/>
      <c r="DK506" s="37"/>
      <c r="DL506" s="37"/>
      <c r="DM506" s="37"/>
      <c r="DN506" s="37"/>
      <c r="DO506" s="37"/>
      <c r="DP506" s="37"/>
      <c r="DQ506" s="37"/>
      <c r="DR506" s="37"/>
      <c r="DS506" s="37"/>
      <c r="DT506" s="37"/>
      <c r="DU506" s="37"/>
      <c r="DV506" s="37"/>
      <c r="DW506" s="37"/>
      <c r="DX506" s="37"/>
      <c r="DY506" s="37"/>
      <c r="DZ506" s="37"/>
      <c r="EA506" s="37"/>
      <c r="EB506" s="37"/>
      <c r="EC506" s="37"/>
      <c r="ED506" s="37"/>
      <c r="EE506" s="37"/>
      <c r="EF506" s="37"/>
      <c r="EG506" s="37"/>
      <c r="EH506" s="37"/>
      <c r="EI506" s="37"/>
      <c r="EJ506" s="37"/>
      <c r="EK506" s="37"/>
      <c r="EL506" s="37"/>
      <c r="EM506" s="37"/>
      <c r="EN506" s="37"/>
      <c r="EO506" s="37"/>
      <c r="EP506" s="37"/>
      <c r="EQ506" s="37"/>
      <c r="ER506" s="37"/>
      <c r="ES506" s="37"/>
      <c r="ET506" s="37"/>
      <c r="EU506" s="37"/>
      <c r="EV506" s="37"/>
      <c r="EW506" s="37"/>
      <c r="EX506" s="37"/>
      <c r="EY506" s="37"/>
      <c r="EZ506" s="37"/>
      <c r="FA506" s="37"/>
      <c r="FB506" s="37"/>
      <c r="FC506" s="37"/>
      <c r="FD506" s="37"/>
      <c r="FE506" s="37"/>
      <c r="FF506" s="37"/>
      <c r="FG506" s="37"/>
      <c r="FH506" s="37"/>
      <c r="FI506" s="37"/>
      <c r="FJ506" s="37"/>
      <c r="FK506" s="37"/>
      <c r="FL506" s="37"/>
      <c r="FM506" s="37"/>
      <c r="FN506" s="37"/>
      <c r="FO506" s="37"/>
      <c r="FP506" s="37"/>
      <c r="FQ506" s="37"/>
      <c r="FR506" s="37"/>
      <c r="FS506" s="37"/>
    </row>
    <row r="507" spans="1:175" s="7" customFormat="1" ht="94.5" hidden="1">
      <c r="A507" s="24" t="s">
        <v>848</v>
      </c>
      <c r="B507" s="10" t="s">
        <v>240</v>
      </c>
      <c r="C507" s="10" t="s">
        <v>242</v>
      </c>
      <c r="D507" s="13" t="s">
        <v>850</v>
      </c>
      <c r="E507" s="13"/>
      <c r="F507" s="103">
        <f>SUM(F508)</f>
        <v>0</v>
      </c>
      <c r="G507" s="103">
        <f>SUM(G508)</f>
        <v>0</v>
      </c>
      <c r="H507" s="103"/>
      <c r="I507" s="216" t="e">
        <f t="shared" si="9"/>
        <v>#DIV/0!</v>
      </c>
      <c r="J507" s="210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  <c r="AR507" s="37"/>
      <c r="AS507" s="37"/>
      <c r="AT507" s="37"/>
      <c r="AU507" s="37"/>
      <c r="AV507" s="37"/>
      <c r="AW507" s="37"/>
      <c r="AX507" s="37"/>
      <c r="AY507" s="37"/>
      <c r="AZ507" s="37"/>
      <c r="BA507" s="37"/>
      <c r="BB507" s="37"/>
      <c r="BC507" s="37"/>
      <c r="BD507" s="37"/>
      <c r="BE507" s="37"/>
      <c r="BF507" s="37"/>
      <c r="BG507" s="37"/>
      <c r="BH507" s="37"/>
      <c r="BI507" s="37"/>
      <c r="BJ507" s="37"/>
      <c r="BK507" s="37"/>
      <c r="BL507" s="37"/>
      <c r="BM507" s="37"/>
      <c r="BN507" s="37"/>
      <c r="BO507" s="37"/>
      <c r="BP507" s="37"/>
      <c r="BQ507" s="37"/>
      <c r="BR507" s="37"/>
      <c r="BS507" s="37"/>
      <c r="BT507" s="37"/>
      <c r="BU507" s="37"/>
      <c r="BV507" s="37"/>
      <c r="BW507" s="37"/>
      <c r="BX507" s="37"/>
      <c r="BY507" s="37"/>
      <c r="BZ507" s="37"/>
      <c r="CA507" s="37"/>
      <c r="CB507" s="37"/>
      <c r="CC507" s="37"/>
      <c r="CD507" s="37"/>
      <c r="CE507" s="37"/>
      <c r="CF507" s="37"/>
      <c r="CG507" s="37"/>
      <c r="CH507" s="37"/>
      <c r="CI507" s="37"/>
      <c r="CJ507" s="37"/>
      <c r="CK507" s="37"/>
      <c r="CL507" s="37"/>
      <c r="CM507" s="37"/>
      <c r="CN507" s="37"/>
      <c r="CO507" s="37"/>
      <c r="CP507" s="37"/>
      <c r="CQ507" s="37"/>
      <c r="CR507" s="37"/>
      <c r="CS507" s="37"/>
      <c r="CT507" s="37"/>
      <c r="CU507" s="37"/>
      <c r="CV507" s="37"/>
      <c r="CW507" s="37"/>
      <c r="CX507" s="37"/>
      <c r="CY507" s="37"/>
      <c r="CZ507" s="37"/>
      <c r="DA507" s="37"/>
      <c r="DB507" s="37"/>
      <c r="DC507" s="37"/>
      <c r="DD507" s="37"/>
      <c r="DE507" s="37"/>
      <c r="DF507" s="37"/>
      <c r="DG507" s="37"/>
      <c r="DH507" s="37"/>
      <c r="DI507" s="37"/>
      <c r="DJ507" s="37"/>
      <c r="DK507" s="37"/>
      <c r="DL507" s="37"/>
      <c r="DM507" s="37"/>
      <c r="DN507" s="37"/>
      <c r="DO507" s="37"/>
      <c r="DP507" s="37"/>
      <c r="DQ507" s="37"/>
      <c r="DR507" s="37"/>
      <c r="DS507" s="37"/>
      <c r="DT507" s="37"/>
      <c r="DU507" s="37"/>
      <c r="DV507" s="37"/>
      <c r="DW507" s="37"/>
      <c r="DX507" s="37"/>
      <c r="DY507" s="37"/>
      <c r="DZ507" s="37"/>
      <c r="EA507" s="37"/>
      <c r="EB507" s="37"/>
      <c r="EC507" s="37"/>
      <c r="ED507" s="37"/>
      <c r="EE507" s="37"/>
      <c r="EF507" s="37"/>
      <c r="EG507" s="37"/>
      <c r="EH507" s="37"/>
      <c r="EI507" s="37"/>
      <c r="EJ507" s="37"/>
      <c r="EK507" s="37"/>
      <c r="EL507" s="37"/>
      <c r="EM507" s="37"/>
      <c r="EN507" s="37"/>
      <c r="EO507" s="37"/>
      <c r="EP507" s="37"/>
      <c r="EQ507" s="37"/>
      <c r="ER507" s="37"/>
      <c r="ES507" s="37"/>
      <c r="ET507" s="37"/>
      <c r="EU507" s="37"/>
      <c r="EV507" s="37"/>
      <c r="EW507" s="37"/>
      <c r="EX507" s="37"/>
      <c r="EY507" s="37"/>
      <c r="EZ507" s="37"/>
      <c r="FA507" s="37"/>
      <c r="FB507" s="37"/>
      <c r="FC507" s="37"/>
      <c r="FD507" s="37"/>
      <c r="FE507" s="37"/>
      <c r="FF507" s="37"/>
      <c r="FG507" s="37"/>
      <c r="FH507" s="37"/>
      <c r="FI507" s="37"/>
      <c r="FJ507" s="37"/>
      <c r="FK507" s="37"/>
      <c r="FL507" s="37"/>
      <c r="FM507" s="37"/>
      <c r="FN507" s="37"/>
      <c r="FO507" s="37"/>
      <c r="FP507" s="37"/>
      <c r="FQ507" s="37"/>
      <c r="FR507" s="37"/>
      <c r="FS507" s="37"/>
    </row>
    <row r="508" spans="1:175" s="7" customFormat="1" ht="47.25" hidden="1">
      <c r="A508" s="24" t="s">
        <v>164</v>
      </c>
      <c r="B508" s="10" t="s">
        <v>240</v>
      </c>
      <c r="C508" s="10" t="s">
        <v>242</v>
      </c>
      <c r="D508" s="13" t="s">
        <v>850</v>
      </c>
      <c r="E508" s="13" t="s">
        <v>211</v>
      </c>
      <c r="F508" s="103">
        <f>SUM('3'!G879)</f>
        <v>0</v>
      </c>
      <c r="G508" s="103">
        <f>SUM('3'!H879)</f>
        <v>0</v>
      </c>
      <c r="H508" s="103"/>
      <c r="I508" s="216" t="e">
        <f t="shared" si="9"/>
        <v>#DIV/0!</v>
      </c>
      <c r="J508" s="210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  <c r="AR508" s="37"/>
      <c r="AS508" s="37"/>
      <c r="AT508" s="37"/>
      <c r="AU508" s="37"/>
      <c r="AV508" s="37"/>
      <c r="AW508" s="37"/>
      <c r="AX508" s="37"/>
      <c r="AY508" s="37"/>
      <c r="AZ508" s="37"/>
      <c r="BA508" s="37"/>
      <c r="BB508" s="37"/>
      <c r="BC508" s="37"/>
      <c r="BD508" s="37"/>
      <c r="BE508" s="37"/>
      <c r="BF508" s="37"/>
      <c r="BG508" s="37"/>
      <c r="BH508" s="37"/>
      <c r="BI508" s="37"/>
      <c r="BJ508" s="37"/>
      <c r="BK508" s="37"/>
      <c r="BL508" s="37"/>
      <c r="BM508" s="37"/>
      <c r="BN508" s="37"/>
      <c r="BO508" s="37"/>
      <c r="BP508" s="37"/>
      <c r="BQ508" s="37"/>
      <c r="BR508" s="37"/>
      <c r="BS508" s="37"/>
      <c r="BT508" s="37"/>
      <c r="BU508" s="37"/>
      <c r="BV508" s="37"/>
      <c r="BW508" s="37"/>
      <c r="BX508" s="37"/>
      <c r="BY508" s="37"/>
      <c r="BZ508" s="37"/>
      <c r="CA508" s="37"/>
      <c r="CB508" s="37"/>
      <c r="CC508" s="37"/>
      <c r="CD508" s="37"/>
      <c r="CE508" s="37"/>
      <c r="CF508" s="37"/>
      <c r="CG508" s="37"/>
      <c r="CH508" s="37"/>
      <c r="CI508" s="37"/>
      <c r="CJ508" s="37"/>
      <c r="CK508" s="37"/>
      <c r="CL508" s="37"/>
      <c r="CM508" s="37"/>
      <c r="CN508" s="37"/>
      <c r="CO508" s="37"/>
      <c r="CP508" s="37"/>
      <c r="CQ508" s="37"/>
      <c r="CR508" s="37"/>
      <c r="CS508" s="37"/>
      <c r="CT508" s="37"/>
      <c r="CU508" s="37"/>
      <c r="CV508" s="37"/>
      <c r="CW508" s="37"/>
      <c r="CX508" s="37"/>
      <c r="CY508" s="37"/>
      <c r="CZ508" s="37"/>
      <c r="DA508" s="37"/>
      <c r="DB508" s="37"/>
      <c r="DC508" s="37"/>
      <c r="DD508" s="37"/>
      <c r="DE508" s="37"/>
      <c r="DF508" s="37"/>
      <c r="DG508" s="37"/>
      <c r="DH508" s="37"/>
      <c r="DI508" s="37"/>
      <c r="DJ508" s="37"/>
      <c r="DK508" s="37"/>
      <c r="DL508" s="37"/>
      <c r="DM508" s="37"/>
      <c r="DN508" s="37"/>
      <c r="DO508" s="37"/>
      <c r="DP508" s="37"/>
      <c r="DQ508" s="37"/>
      <c r="DR508" s="37"/>
      <c r="DS508" s="37"/>
      <c r="DT508" s="37"/>
      <c r="DU508" s="37"/>
      <c r="DV508" s="37"/>
      <c r="DW508" s="37"/>
      <c r="DX508" s="37"/>
      <c r="DY508" s="37"/>
      <c r="DZ508" s="37"/>
      <c r="EA508" s="37"/>
      <c r="EB508" s="37"/>
      <c r="EC508" s="37"/>
      <c r="ED508" s="37"/>
      <c r="EE508" s="37"/>
      <c r="EF508" s="37"/>
      <c r="EG508" s="37"/>
      <c r="EH508" s="37"/>
      <c r="EI508" s="37"/>
      <c r="EJ508" s="37"/>
      <c r="EK508" s="37"/>
      <c r="EL508" s="37"/>
      <c r="EM508" s="37"/>
      <c r="EN508" s="37"/>
      <c r="EO508" s="37"/>
      <c r="EP508" s="37"/>
      <c r="EQ508" s="37"/>
      <c r="ER508" s="37"/>
      <c r="ES508" s="37"/>
      <c r="ET508" s="37"/>
      <c r="EU508" s="37"/>
      <c r="EV508" s="37"/>
      <c r="EW508" s="37"/>
      <c r="EX508" s="37"/>
      <c r="EY508" s="37"/>
      <c r="EZ508" s="37"/>
      <c r="FA508" s="37"/>
      <c r="FB508" s="37"/>
      <c r="FC508" s="37"/>
      <c r="FD508" s="37"/>
      <c r="FE508" s="37"/>
      <c r="FF508" s="37"/>
      <c r="FG508" s="37"/>
      <c r="FH508" s="37"/>
      <c r="FI508" s="37"/>
      <c r="FJ508" s="37"/>
      <c r="FK508" s="37"/>
      <c r="FL508" s="37"/>
      <c r="FM508" s="37"/>
      <c r="FN508" s="37"/>
      <c r="FO508" s="37"/>
      <c r="FP508" s="37"/>
      <c r="FQ508" s="37"/>
      <c r="FR508" s="37"/>
      <c r="FS508" s="37"/>
    </row>
    <row r="509" spans="1:175" s="7" customFormat="1" ht="157.5" hidden="1">
      <c r="A509" s="45" t="s">
        <v>650</v>
      </c>
      <c r="B509" s="10" t="s">
        <v>240</v>
      </c>
      <c r="C509" s="10" t="s">
        <v>242</v>
      </c>
      <c r="D509" s="13" t="s">
        <v>348</v>
      </c>
      <c r="E509" s="13"/>
      <c r="F509" s="103">
        <f>SUM(F510+F514)</f>
        <v>20</v>
      </c>
      <c r="G509" s="103">
        <f>SUM(G510+G514)</f>
        <v>3.36</v>
      </c>
      <c r="H509" s="103"/>
      <c r="I509" s="216">
        <f t="shared" si="9"/>
        <v>0</v>
      </c>
      <c r="J509" s="210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  <c r="AR509" s="37"/>
      <c r="AS509" s="37"/>
      <c r="AT509" s="37"/>
      <c r="AU509" s="37"/>
      <c r="AV509" s="37"/>
      <c r="AW509" s="37"/>
      <c r="AX509" s="37"/>
      <c r="AY509" s="37"/>
      <c r="AZ509" s="37"/>
      <c r="BA509" s="37"/>
      <c r="BB509" s="37"/>
      <c r="BC509" s="37"/>
      <c r="BD509" s="37"/>
      <c r="BE509" s="37"/>
      <c r="BF509" s="37"/>
      <c r="BG509" s="37"/>
      <c r="BH509" s="37"/>
      <c r="BI509" s="37"/>
      <c r="BJ509" s="37"/>
      <c r="BK509" s="37"/>
      <c r="BL509" s="37"/>
      <c r="BM509" s="37"/>
      <c r="BN509" s="37"/>
      <c r="BO509" s="37"/>
      <c r="BP509" s="37"/>
      <c r="BQ509" s="37"/>
      <c r="BR509" s="37"/>
      <c r="BS509" s="37"/>
      <c r="BT509" s="37"/>
      <c r="BU509" s="37"/>
      <c r="BV509" s="37"/>
      <c r="BW509" s="37"/>
      <c r="BX509" s="37"/>
      <c r="BY509" s="37"/>
      <c r="BZ509" s="37"/>
      <c r="CA509" s="37"/>
      <c r="CB509" s="37"/>
      <c r="CC509" s="37"/>
      <c r="CD509" s="37"/>
      <c r="CE509" s="37"/>
      <c r="CF509" s="37"/>
      <c r="CG509" s="37"/>
      <c r="CH509" s="37"/>
      <c r="CI509" s="37"/>
      <c r="CJ509" s="37"/>
      <c r="CK509" s="37"/>
      <c r="CL509" s="37"/>
      <c r="CM509" s="37"/>
      <c r="CN509" s="37"/>
      <c r="CO509" s="37"/>
      <c r="CP509" s="37"/>
      <c r="CQ509" s="37"/>
      <c r="CR509" s="37"/>
      <c r="CS509" s="37"/>
      <c r="CT509" s="37"/>
      <c r="CU509" s="37"/>
      <c r="CV509" s="37"/>
      <c r="CW509" s="37"/>
      <c r="CX509" s="37"/>
      <c r="CY509" s="37"/>
      <c r="CZ509" s="37"/>
      <c r="DA509" s="37"/>
      <c r="DB509" s="37"/>
      <c r="DC509" s="37"/>
      <c r="DD509" s="37"/>
      <c r="DE509" s="37"/>
      <c r="DF509" s="37"/>
      <c r="DG509" s="37"/>
      <c r="DH509" s="37"/>
      <c r="DI509" s="37"/>
      <c r="DJ509" s="37"/>
      <c r="DK509" s="37"/>
      <c r="DL509" s="37"/>
      <c r="DM509" s="37"/>
      <c r="DN509" s="37"/>
      <c r="DO509" s="37"/>
      <c r="DP509" s="37"/>
      <c r="DQ509" s="37"/>
      <c r="DR509" s="37"/>
      <c r="DS509" s="37"/>
      <c r="DT509" s="37"/>
      <c r="DU509" s="37"/>
      <c r="DV509" s="37"/>
      <c r="DW509" s="37"/>
      <c r="DX509" s="37"/>
      <c r="DY509" s="37"/>
      <c r="DZ509" s="37"/>
      <c r="EA509" s="37"/>
      <c r="EB509" s="37"/>
      <c r="EC509" s="37"/>
      <c r="ED509" s="37"/>
      <c r="EE509" s="37"/>
      <c r="EF509" s="37"/>
      <c r="EG509" s="37"/>
      <c r="EH509" s="37"/>
      <c r="EI509" s="37"/>
      <c r="EJ509" s="37"/>
      <c r="EK509" s="37"/>
      <c r="EL509" s="37"/>
      <c r="EM509" s="37"/>
      <c r="EN509" s="37"/>
      <c r="EO509" s="37"/>
      <c r="EP509" s="37"/>
      <c r="EQ509" s="37"/>
      <c r="ER509" s="37"/>
      <c r="ES509" s="37"/>
      <c r="ET509" s="37"/>
      <c r="EU509" s="37"/>
      <c r="EV509" s="37"/>
      <c r="EW509" s="37"/>
      <c r="EX509" s="37"/>
      <c r="EY509" s="37"/>
      <c r="EZ509" s="37"/>
      <c r="FA509" s="37"/>
      <c r="FB509" s="37"/>
      <c r="FC509" s="37"/>
      <c r="FD509" s="37"/>
      <c r="FE509" s="37"/>
      <c r="FF509" s="37"/>
      <c r="FG509" s="37"/>
      <c r="FH509" s="37"/>
      <c r="FI509" s="37"/>
      <c r="FJ509" s="37"/>
      <c r="FK509" s="37"/>
      <c r="FL509" s="37"/>
      <c r="FM509" s="37"/>
      <c r="FN509" s="37"/>
      <c r="FO509" s="37"/>
      <c r="FP509" s="37"/>
      <c r="FQ509" s="37"/>
      <c r="FR509" s="37"/>
      <c r="FS509" s="37"/>
    </row>
    <row r="510" spans="1:175" s="7" customFormat="1" ht="31.5" hidden="1">
      <c r="A510" s="24" t="s">
        <v>490</v>
      </c>
      <c r="B510" s="10" t="s">
        <v>240</v>
      </c>
      <c r="C510" s="10" t="s">
        <v>242</v>
      </c>
      <c r="D510" s="13" t="s">
        <v>348</v>
      </c>
      <c r="E510" s="13" t="s">
        <v>491</v>
      </c>
      <c r="F510" s="103">
        <f>SUM('3'!G321)</f>
        <v>20</v>
      </c>
      <c r="G510" s="103">
        <f>SUM('3'!H321)</f>
        <v>3.36</v>
      </c>
      <c r="H510" s="103"/>
      <c r="I510" s="216">
        <f t="shared" si="9"/>
        <v>0</v>
      </c>
      <c r="J510" s="210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  <c r="AR510" s="37"/>
      <c r="AS510" s="37"/>
      <c r="AT510" s="37"/>
      <c r="AU510" s="37"/>
      <c r="AV510" s="37"/>
      <c r="AW510" s="37"/>
      <c r="AX510" s="37"/>
      <c r="AY510" s="37"/>
      <c r="AZ510" s="37"/>
      <c r="BA510" s="37"/>
      <c r="BB510" s="37"/>
      <c r="BC510" s="37"/>
      <c r="BD510" s="37"/>
      <c r="BE510" s="37"/>
      <c r="BF510" s="37"/>
      <c r="BG510" s="37"/>
      <c r="BH510" s="37"/>
      <c r="BI510" s="37"/>
      <c r="BJ510" s="37"/>
      <c r="BK510" s="37"/>
      <c r="BL510" s="37"/>
      <c r="BM510" s="37"/>
      <c r="BN510" s="37"/>
      <c r="BO510" s="37"/>
      <c r="BP510" s="37"/>
      <c r="BQ510" s="37"/>
      <c r="BR510" s="37"/>
      <c r="BS510" s="37"/>
      <c r="BT510" s="37"/>
      <c r="BU510" s="37"/>
      <c r="BV510" s="37"/>
      <c r="BW510" s="37"/>
      <c r="BX510" s="37"/>
      <c r="BY510" s="37"/>
      <c r="BZ510" s="37"/>
      <c r="CA510" s="37"/>
      <c r="CB510" s="37"/>
      <c r="CC510" s="37"/>
      <c r="CD510" s="37"/>
      <c r="CE510" s="37"/>
      <c r="CF510" s="37"/>
      <c r="CG510" s="37"/>
      <c r="CH510" s="37"/>
      <c r="CI510" s="37"/>
      <c r="CJ510" s="37"/>
      <c r="CK510" s="37"/>
      <c r="CL510" s="37"/>
      <c r="CM510" s="37"/>
      <c r="CN510" s="37"/>
      <c r="CO510" s="37"/>
      <c r="CP510" s="37"/>
      <c r="CQ510" s="37"/>
      <c r="CR510" s="37"/>
      <c r="CS510" s="37"/>
      <c r="CT510" s="37"/>
      <c r="CU510" s="37"/>
      <c r="CV510" s="37"/>
      <c r="CW510" s="37"/>
      <c r="CX510" s="37"/>
      <c r="CY510" s="37"/>
      <c r="CZ510" s="37"/>
      <c r="DA510" s="37"/>
      <c r="DB510" s="37"/>
      <c r="DC510" s="37"/>
      <c r="DD510" s="37"/>
      <c r="DE510" s="37"/>
      <c r="DF510" s="37"/>
      <c r="DG510" s="37"/>
      <c r="DH510" s="37"/>
      <c r="DI510" s="37"/>
      <c r="DJ510" s="37"/>
      <c r="DK510" s="37"/>
      <c r="DL510" s="37"/>
      <c r="DM510" s="37"/>
      <c r="DN510" s="37"/>
      <c r="DO510" s="37"/>
      <c r="DP510" s="37"/>
      <c r="DQ510" s="37"/>
      <c r="DR510" s="37"/>
      <c r="DS510" s="37"/>
      <c r="DT510" s="37"/>
      <c r="DU510" s="37"/>
      <c r="DV510" s="37"/>
      <c r="DW510" s="37"/>
      <c r="DX510" s="37"/>
      <c r="DY510" s="37"/>
      <c r="DZ510" s="37"/>
      <c r="EA510" s="37"/>
      <c r="EB510" s="37"/>
      <c r="EC510" s="37"/>
      <c r="ED510" s="37"/>
      <c r="EE510" s="37"/>
      <c r="EF510" s="37"/>
      <c r="EG510" s="37"/>
      <c r="EH510" s="37"/>
      <c r="EI510" s="37"/>
      <c r="EJ510" s="37"/>
      <c r="EK510" s="37"/>
      <c r="EL510" s="37"/>
      <c r="EM510" s="37"/>
      <c r="EN510" s="37"/>
      <c r="EO510" s="37"/>
      <c r="EP510" s="37"/>
      <c r="EQ510" s="37"/>
      <c r="ER510" s="37"/>
      <c r="ES510" s="37"/>
      <c r="ET510" s="37"/>
      <c r="EU510" s="37"/>
      <c r="EV510" s="37"/>
      <c r="EW510" s="37"/>
      <c r="EX510" s="37"/>
      <c r="EY510" s="37"/>
      <c r="EZ510" s="37"/>
      <c r="FA510" s="37"/>
      <c r="FB510" s="37"/>
      <c r="FC510" s="37"/>
      <c r="FD510" s="37"/>
      <c r="FE510" s="37"/>
      <c r="FF510" s="37"/>
      <c r="FG510" s="37"/>
      <c r="FH510" s="37"/>
      <c r="FI510" s="37"/>
      <c r="FJ510" s="37"/>
      <c r="FK510" s="37"/>
      <c r="FL510" s="37"/>
      <c r="FM510" s="37"/>
      <c r="FN510" s="37"/>
      <c r="FO510" s="37"/>
      <c r="FP510" s="37"/>
      <c r="FQ510" s="37"/>
      <c r="FR510" s="37"/>
      <c r="FS510" s="37"/>
    </row>
    <row r="511" spans="1:175" s="7" customFormat="1" ht="31.5" hidden="1">
      <c r="A511" s="23" t="s">
        <v>493</v>
      </c>
      <c r="B511" s="10" t="s">
        <v>240</v>
      </c>
      <c r="C511" s="10" t="s">
        <v>242</v>
      </c>
      <c r="D511" s="13" t="s">
        <v>348</v>
      </c>
      <c r="E511" s="13" t="s">
        <v>268</v>
      </c>
      <c r="F511" s="103">
        <f>SUM('3'!G322)</f>
        <v>0</v>
      </c>
      <c r="G511" s="103">
        <f>SUM('3'!H322)</f>
        <v>0</v>
      </c>
      <c r="H511" s="103"/>
      <c r="I511" s="216" t="e">
        <f t="shared" si="9"/>
        <v>#DIV/0!</v>
      </c>
      <c r="J511" s="210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  <c r="AR511" s="37"/>
      <c r="AS511" s="37"/>
      <c r="AT511" s="37"/>
      <c r="AU511" s="37"/>
      <c r="AV511" s="37"/>
      <c r="AW511" s="37"/>
      <c r="AX511" s="37"/>
      <c r="AY511" s="37"/>
      <c r="AZ511" s="37"/>
      <c r="BA511" s="37"/>
      <c r="BB511" s="37"/>
      <c r="BC511" s="37"/>
      <c r="BD511" s="37"/>
      <c r="BE511" s="37"/>
      <c r="BF511" s="37"/>
      <c r="BG511" s="37"/>
      <c r="BH511" s="37"/>
      <c r="BI511" s="37"/>
      <c r="BJ511" s="37"/>
      <c r="BK511" s="37"/>
      <c r="BL511" s="37"/>
      <c r="BM511" s="37"/>
      <c r="BN511" s="37"/>
      <c r="BO511" s="37"/>
      <c r="BP511" s="37"/>
      <c r="BQ511" s="37"/>
      <c r="BR511" s="37"/>
      <c r="BS511" s="37"/>
      <c r="BT511" s="37"/>
      <c r="BU511" s="37"/>
      <c r="BV511" s="37"/>
      <c r="BW511" s="37"/>
      <c r="BX511" s="37"/>
      <c r="BY511" s="37"/>
      <c r="BZ511" s="37"/>
      <c r="CA511" s="37"/>
      <c r="CB511" s="37"/>
      <c r="CC511" s="37"/>
      <c r="CD511" s="37"/>
      <c r="CE511" s="37"/>
      <c r="CF511" s="37"/>
      <c r="CG511" s="37"/>
      <c r="CH511" s="37"/>
      <c r="CI511" s="37"/>
      <c r="CJ511" s="37"/>
      <c r="CK511" s="37"/>
      <c r="CL511" s="37"/>
      <c r="CM511" s="37"/>
      <c r="CN511" s="37"/>
      <c r="CO511" s="37"/>
      <c r="CP511" s="37"/>
      <c r="CQ511" s="37"/>
      <c r="CR511" s="37"/>
      <c r="CS511" s="37"/>
      <c r="CT511" s="37"/>
      <c r="CU511" s="37"/>
      <c r="CV511" s="37"/>
      <c r="CW511" s="37"/>
      <c r="CX511" s="37"/>
      <c r="CY511" s="37"/>
      <c r="CZ511" s="37"/>
      <c r="DA511" s="37"/>
      <c r="DB511" s="37"/>
      <c r="DC511" s="37"/>
      <c r="DD511" s="37"/>
      <c r="DE511" s="37"/>
      <c r="DF511" s="37"/>
      <c r="DG511" s="37"/>
      <c r="DH511" s="37"/>
      <c r="DI511" s="37"/>
      <c r="DJ511" s="37"/>
      <c r="DK511" s="37"/>
      <c r="DL511" s="37"/>
      <c r="DM511" s="37"/>
      <c r="DN511" s="37"/>
      <c r="DO511" s="37"/>
      <c r="DP511" s="37"/>
      <c r="DQ511" s="37"/>
      <c r="DR511" s="37"/>
      <c r="DS511" s="37"/>
      <c r="DT511" s="37"/>
      <c r="DU511" s="37"/>
      <c r="DV511" s="37"/>
      <c r="DW511" s="37"/>
      <c r="DX511" s="37"/>
      <c r="DY511" s="37"/>
      <c r="DZ511" s="37"/>
      <c r="EA511" s="37"/>
      <c r="EB511" s="37"/>
      <c r="EC511" s="37"/>
      <c r="ED511" s="37"/>
      <c r="EE511" s="37"/>
      <c r="EF511" s="37"/>
      <c r="EG511" s="37"/>
      <c r="EH511" s="37"/>
      <c r="EI511" s="37"/>
      <c r="EJ511" s="37"/>
      <c r="EK511" s="37"/>
      <c r="EL511" s="37"/>
      <c r="EM511" s="37"/>
      <c r="EN511" s="37"/>
      <c r="EO511" s="37"/>
      <c r="EP511" s="37"/>
      <c r="EQ511" s="37"/>
      <c r="ER511" s="37"/>
      <c r="ES511" s="37"/>
      <c r="ET511" s="37"/>
      <c r="EU511" s="37"/>
      <c r="EV511" s="37"/>
      <c r="EW511" s="37"/>
      <c r="EX511" s="37"/>
      <c r="EY511" s="37"/>
      <c r="EZ511" s="37"/>
      <c r="FA511" s="37"/>
      <c r="FB511" s="37"/>
      <c r="FC511" s="37"/>
      <c r="FD511" s="37"/>
      <c r="FE511" s="37"/>
      <c r="FF511" s="37"/>
      <c r="FG511" s="37"/>
      <c r="FH511" s="37"/>
      <c r="FI511" s="37"/>
      <c r="FJ511" s="37"/>
      <c r="FK511" s="37"/>
      <c r="FL511" s="37"/>
      <c r="FM511" s="37"/>
      <c r="FN511" s="37"/>
      <c r="FO511" s="37"/>
      <c r="FP511" s="37"/>
      <c r="FQ511" s="37"/>
      <c r="FR511" s="37"/>
      <c r="FS511" s="37"/>
    </row>
    <row r="512" spans="1:175" s="7" customFormat="1" ht="126" hidden="1">
      <c r="A512" s="45" t="s">
        <v>617</v>
      </c>
      <c r="B512" s="10" t="s">
        <v>240</v>
      </c>
      <c r="C512" s="10" t="s">
        <v>242</v>
      </c>
      <c r="D512" s="13" t="s">
        <v>461</v>
      </c>
      <c r="E512" s="13"/>
      <c r="F512" s="103">
        <f>SUM(F513)</f>
        <v>0</v>
      </c>
      <c r="G512" s="103">
        <f>SUM(G513)</f>
        <v>0</v>
      </c>
      <c r="H512" s="103"/>
      <c r="I512" s="216" t="e">
        <f t="shared" si="9"/>
        <v>#DIV/0!</v>
      </c>
      <c r="J512" s="210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  <c r="BG512" s="37"/>
      <c r="BH512" s="37"/>
      <c r="BI512" s="37"/>
      <c r="BJ512" s="37"/>
      <c r="BK512" s="37"/>
      <c r="BL512" s="37"/>
      <c r="BM512" s="37"/>
      <c r="BN512" s="37"/>
      <c r="BO512" s="37"/>
      <c r="BP512" s="37"/>
      <c r="BQ512" s="37"/>
      <c r="BR512" s="37"/>
      <c r="BS512" s="37"/>
      <c r="BT512" s="37"/>
      <c r="BU512" s="37"/>
      <c r="BV512" s="37"/>
      <c r="BW512" s="37"/>
      <c r="BX512" s="37"/>
      <c r="BY512" s="37"/>
      <c r="BZ512" s="37"/>
      <c r="CA512" s="37"/>
      <c r="CB512" s="37"/>
      <c r="CC512" s="37"/>
      <c r="CD512" s="37"/>
      <c r="CE512" s="37"/>
      <c r="CF512" s="37"/>
      <c r="CG512" s="37"/>
      <c r="CH512" s="37"/>
      <c r="CI512" s="37"/>
      <c r="CJ512" s="37"/>
      <c r="CK512" s="37"/>
      <c r="CL512" s="37"/>
      <c r="CM512" s="37"/>
      <c r="CN512" s="37"/>
      <c r="CO512" s="37"/>
      <c r="CP512" s="37"/>
      <c r="CQ512" s="37"/>
      <c r="CR512" s="37"/>
      <c r="CS512" s="37"/>
      <c r="CT512" s="37"/>
      <c r="CU512" s="37"/>
      <c r="CV512" s="37"/>
      <c r="CW512" s="37"/>
      <c r="CX512" s="37"/>
      <c r="CY512" s="37"/>
      <c r="CZ512" s="37"/>
      <c r="DA512" s="37"/>
      <c r="DB512" s="37"/>
      <c r="DC512" s="37"/>
      <c r="DD512" s="37"/>
      <c r="DE512" s="37"/>
      <c r="DF512" s="37"/>
      <c r="DG512" s="37"/>
      <c r="DH512" s="37"/>
      <c r="DI512" s="37"/>
      <c r="DJ512" s="37"/>
      <c r="DK512" s="37"/>
      <c r="DL512" s="37"/>
      <c r="DM512" s="37"/>
      <c r="DN512" s="37"/>
      <c r="DO512" s="37"/>
      <c r="DP512" s="37"/>
      <c r="DQ512" s="37"/>
      <c r="DR512" s="37"/>
      <c r="DS512" s="37"/>
      <c r="DT512" s="37"/>
      <c r="DU512" s="37"/>
      <c r="DV512" s="37"/>
      <c r="DW512" s="37"/>
      <c r="DX512" s="37"/>
      <c r="DY512" s="37"/>
      <c r="DZ512" s="37"/>
      <c r="EA512" s="37"/>
      <c r="EB512" s="37"/>
      <c r="EC512" s="37"/>
      <c r="ED512" s="37"/>
      <c r="EE512" s="37"/>
      <c r="EF512" s="37"/>
      <c r="EG512" s="37"/>
      <c r="EH512" s="37"/>
      <c r="EI512" s="37"/>
      <c r="EJ512" s="37"/>
      <c r="EK512" s="37"/>
      <c r="EL512" s="37"/>
      <c r="EM512" s="37"/>
      <c r="EN512" s="37"/>
      <c r="EO512" s="37"/>
      <c r="EP512" s="37"/>
      <c r="EQ512" s="37"/>
      <c r="ER512" s="37"/>
      <c r="ES512" s="37"/>
      <c r="ET512" s="37"/>
      <c r="EU512" s="37"/>
      <c r="EV512" s="37"/>
      <c r="EW512" s="37"/>
      <c r="EX512" s="37"/>
      <c r="EY512" s="37"/>
      <c r="EZ512" s="37"/>
      <c r="FA512" s="37"/>
      <c r="FB512" s="37"/>
      <c r="FC512" s="37"/>
      <c r="FD512" s="37"/>
      <c r="FE512" s="37"/>
      <c r="FF512" s="37"/>
      <c r="FG512" s="37"/>
      <c r="FH512" s="37"/>
      <c r="FI512" s="37"/>
      <c r="FJ512" s="37"/>
      <c r="FK512" s="37"/>
      <c r="FL512" s="37"/>
      <c r="FM512" s="37"/>
      <c r="FN512" s="37"/>
      <c r="FO512" s="37"/>
      <c r="FP512" s="37"/>
      <c r="FQ512" s="37"/>
      <c r="FR512" s="37"/>
      <c r="FS512" s="37"/>
    </row>
    <row r="513" spans="1:175" s="7" customFormat="1" ht="31.5" hidden="1">
      <c r="A513" s="23" t="s">
        <v>494</v>
      </c>
      <c r="B513" s="10" t="s">
        <v>240</v>
      </c>
      <c r="C513" s="10" t="s">
        <v>242</v>
      </c>
      <c r="D513" s="13" t="s">
        <v>461</v>
      </c>
      <c r="E513" s="13" t="s">
        <v>491</v>
      </c>
      <c r="F513" s="103">
        <f>SUM('3'!G337)</f>
        <v>0</v>
      </c>
      <c r="G513" s="103">
        <f>SUM('3'!H337)</f>
        <v>0</v>
      </c>
      <c r="H513" s="103"/>
      <c r="I513" s="216" t="e">
        <f t="shared" si="9"/>
        <v>#DIV/0!</v>
      </c>
      <c r="J513" s="210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  <c r="BG513" s="37"/>
      <c r="BH513" s="37"/>
      <c r="BI513" s="37"/>
      <c r="BJ513" s="37"/>
      <c r="BK513" s="37"/>
      <c r="BL513" s="37"/>
      <c r="BM513" s="37"/>
      <c r="BN513" s="37"/>
      <c r="BO513" s="37"/>
      <c r="BP513" s="37"/>
      <c r="BQ513" s="37"/>
      <c r="BR513" s="37"/>
      <c r="BS513" s="37"/>
      <c r="BT513" s="37"/>
      <c r="BU513" s="37"/>
      <c r="BV513" s="37"/>
      <c r="BW513" s="37"/>
      <c r="BX513" s="37"/>
      <c r="BY513" s="37"/>
      <c r="BZ513" s="37"/>
      <c r="CA513" s="37"/>
      <c r="CB513" s="37"/>
      <c r="CC513" s="37"/>
      <c r="CD513" s="37"/>
      <c r="CE513" s="37"/>
      <c r="CF513" s="37"/>
      <c r="CG513" s="37"/>
      <c r="CH513" s="37"/>
      <c r="CI513" s="37"/>
      <c r="CJ513" s="37"/>
      <c r="CK513" s="37"/>
      <c r="CL513" s="37"/>
      <c r="CM513" s="37"/>
      <c r="CN513" s="37"/>
      <c r="CO513" s="37"/>
      <c r="CP513" s="37"/>
      <c r="CQ513" s="37"/>
      <c r="CR513" s="37"/>
      <c r="CS513" s="37"/>
      <c r="CT513" s="37"/>
      <c r="CU513" s="37"/>
      <c r="CV513" s="37"/>
      <c r="CW513" s="37"/>
      <c r="CX513" s="37"/>
      <c r="CY513" s="37"/>
      <c r="CZ513" s="37"/>
      <c r="DA513" s="37"/>
      <c r="DB513" s="37"/>
      <c r="DC513" s="37"/>
      <c r="DD513" s="37"/>
      <c r="DE513" s="37"/>
      <c r="DF513" s="37"/>
      <c r="DG513" s="37"/>
      <c r="DH513" s="37"/>
      <c r="DI513" s="37"/>
      <c r="DJ513" s="37"/>
      <c r="DK513" s="37"/>
      <c r="DL513" s="37"/>
      <c r="DM513" s="37"/>
      <c r="DN513" s="37"/>
      <c r="DO513" s="37"/>
      <c r="DP513" s="37"/>
      <c r="DQ513" s="37"/>
      <c r="DR513" s="37"/>
      <c r="DS513" s="37"/>
      <c r="DT513" s="37"/>
      <c r="DU513" s="37"/>
      <c r="DV513" s="37"/>
      <c r="DW513" s="37"/>
      <c r="DX513" s="37"/>
      <c r="DY513" s="37"/>
      <c r="DZ513" s="37"/>
      <c r="EA513" s="37"/>
      <c r="EB513" s="37"/>
      <c r="EC513" s="37"/>
      <c r="ED513" s="37"/>
      <c r="EE513" s="37"/>
      <c r="EF513" s="37"/>
      <c r="EG513" s="37"/>
      <c r="EH513" s="37"/>
      <c r="EI513" s="37"/>
      <c r="EJ513" s="37"/>
      <c r="EK513" s="37"/>
      <c r="EL513" s="37"/>
      <c r="EM513" s="37"/>
      <c r="EN513" s="37"/>
      <c r="EO513" s="37"/>
      <c r="EP513" s="37"/>
      <c r="EQ513" s="37"/>
      <c r="ER513" s="37"/>
      <c r="ES513" s="37"/>
      <c r="ET513" s="37"/>
      <c r="EU513" s="37"/>
      <c r="EV513" s="37"/>
      <c r="EW513" s="37"/>
      <c r="EX513" s="37"/>
      <c r="EY513" s="37"/>
      <c r="EZ513" s="37"/>
      <c r="FA513" s="37"/>
      <c r="FB513" s="37"/>
      <c r="FC513" s="37"/>
      <c r="FD513" s="37"/>
      <c r="FE513" s="37"/>
      <c r="FF513" s="37"/>
      <c r="FG513" s="37"/>
      <c r="FH513" s="37"/>
      <c r="FI513" s="37"/>
      <c r="FJ513" s="37"/>
      <c r="FK513" s="37"/>
      <c r="FL513" s="37"/>
      <c r="FM513" s="37"/>
      <c r="FN513" s="37"/>
      <c r="FO513" s="37"/>
      <c r="FP513" s="37"/>
      <c r="FQ513" s="37"/>
      <c r="FR513" s="37"/>
      <c r="FS513" s="37"/>
    </row>
    <row r="514" spans="1:175" s="7" customFormat="1" ht="47.25" hidden="1">
      <c r="A514" s="24" t="s">
        <v>212</v>
      </c>
      <c r="B514" s="10" t="s">
        <v>240</v>
      </c>
      <c r="C514" s="10" t="s">
        <v>242</v>
      </c>
      <c r="D514" s="13" t="s">
        <v>348</v>
      </c>
      <c r="E514" s="13" t="s">
        <v>211</v>
      </c>
      <c r="F514" s="103">
        <f>SUM('3'!G820)</f>
        <v>0</v>
      </c>
      <c r="G514" s="103">
        <f>SUM('3'!H820)</f>
        <v>0</v>
      </c>
      <c r="H514" s="103"/>
      <c r="I514" s="216" t="e">
        <f t="shared" si="9"/>
        <v>#DIV/0!</v>
      </c>
      <c r="J514" s="210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  <c r="AR514" s="37"/>
      <c r="AS514" s="37"/>
      <c r="AT514" s="37"/>
      <c r="AU514" s="37"/>
      <c r="AV514" s="37"/>
      <c r="AW514" s="37"/>
      <c r="AX514" s="37"/>
      <c r="AY514" s="37"/>
      <c r="AZ514" s="37"/>
      <c r="BA514" s="37"/>
      <c r="BB514" s="37"/>
      <c r="BC514" s="37"/>
      <c r="BD514" s="37"/>
      <c r="BE514" s="37"/>
      <c r="BF514" s="37"/>
      <c r="BG514" s="37"/>
      <c r="BH514" s="37"/>
      <c r="BI514" s="37"/>
      <c r="BJ514" s="37"/>
      <c r="BK514" s="37"/>
      <c r="BL514" s="37"/>
      <c r="BM514" s="37"/>
      <c r="BN514" s="37"/>
      <c r="BO514" s="37"/>
      <c r="BP514" s="37"/>
      <c r="BQ514" s="37"/>
      <c r="BR514" s="37"/>
      <c r="BS514" s="37"/>
      <c r="BT514" s="37"/>
      <c r="BU514" s="37"/>
      <c r="BV514" s="37"/>
      <c r="BW514" s="37"/>
      <c r="BX514" s="37"/>
      <c r="BY514" s="37"/>
      <c r="BZ514" s="37"/>
      <c r="CA514" s="37"/>
      <c r="CB514" s="37"/>
      <c r="CC514" s="37"/>
      <c r="CD514" s="37"/>
      <c r="CE514" s="37"/>
      <c r="CF514" s="37"/>
      <c r="CG514" s="37"/>
      <c r="CH514" s="37"/>
      <c r="CI514" s="37"/>
      <c r="CJ514" s="37"/>
      <c r="CK514" s="37"/>
      <c r="CL514" s="37"/>
      <c r="CM514" s="37"/>
      <c r="CN514" s="37"/>
      <c r="CO514" s="37"/>
      <c r="CP514" s="37"/>
      <c r="CQ514" s="37"/>
      <c r="CR514" s="37"/>
      <c r="CS514" s="37"/>
      <c r="CT514" s="37"/>
      <c r="CU514" s="37"/>
      <c r="CV514" s="37"/>
      <c r="CW514" s="37"/>
      <c r="CX514" s="37"/>
      <c r="CY514" s="37"/>
      <c r="CZ514" s="37"/>
      <c r="DA514" s="37"/>
      <c r="DB514" s="37"/>
      <c r="DC514" s="37"/>
      <c r="DD514" s="37"/>
      <c r="DE514" s="37"/>
      <c r="DF514" s="37"/>
      <c r="DG514" s="37"/>
      <c r="DH514" s="37"/>
      <c r="DI514" s="37"/>
      <c r="DJ514" s="37"/>
      <c r="DK514" s="37"/>
      <c r="DL514" s="37"/>
      <c r="DM514" s="37"/>
      <c r="DN514" s="37"/>
      <c r="DO514" s="37"/>
      <c r="DP514" s="37"/>
      <c r="DQ514" s="37"/>
      <c r="DR514" s="37"/>
      <c r="DS514" s="37"/>
      <c r="DT514" s="37"/>
      <c r="DU514" s="37"/>
      <c r="DV514" s="37"/>
      <c r="DW514" s="37"/>
      <c r="DX514" s="37"/>
      <c r="DY514" s="37"/>
      <c r="DZ514" s="37"/>
      <c r="EA514" s="37"/>
      <c r="EB514" s="37"/>
      <c r="EC514" s="37"/>
      <c r="ED514" s="37"/>
      <c r="EE514" s="37"/>
      <c r="EF514" s="37"/>
      <c r="EG514" s="37"/>
      <c r="EH514" s="37"/>
      <c r="EI514" s="37"/>
      <c r="EJ514" s="37"/>
      <c r="EK514" s="37"/>
      <c r="EL514" s="37"/>
      <c r="EM514" s="37"/>
      <c r="EN514" s="37"/>
      <c r="EO514" s="37"/>
      <c r="EP514" s="37"/>
      <c r="EQ514" s="37"/>
      <c r="ER514" s="37"/>
      <c r="ES514" s="37"/>
      <c r="ET514" s="37"/>
      <c r="EU514" s="37"/>
      <c r="EV514" s="37"/>
      <c r="EW514" s="37"/>
      <c r="EX514" s="37"/>
      <c r="EY514" s="37"/>
      <c r="EZ514" s="37"/>
      <c r="FA514" s="37"/>
      <c r="FB514" s="37"/>
      <c r="FC514" s="37"/>
      <c r="FD514" s="37"/>
      <c r="FE514" s="37"/>
      <c r="FF514" s="37"/>
      <c r="FG514" s="37"/>
      <c r="FH514" s="37"/>
      <c r="FI514" s="37"/>
      <c r="FJ514" s="37"/>
      <c r="FK514" s="37"/>
      <c r="FL514" s="37"/>
      <c r="FM514" s="37"/>
      <c r="FN514" s="37"/>
      <c r="FO514" s="37"/>
      <c r="FP514" s="37"/>
      <c r="FQ514" s="37"/>
      <c r="FR514" s="37"/>
      <c r="FS514" s="37"/>
    </row>
    <row r="515" spans="1:175" s="7" customFormat="1" ht="126" hidden="1">
      <c r="A515" s="25" t="s">
        <v>655</v>
      </c>
      <c r="B515" s="10" t="s">
        <v>240</v>
      </c>
      <c r="C515" s="10" t="s">
        <v>242</v>
      </c>
      <c r="D515" s="57" t="s">
        <v>139</v>
      </c>
      <c r="E515" s="13"/>
      <c r="F515" s="103">
        <f>SUM(F516+F517)</f>
        <v>50</v>
      </c>
      <c r="G515" s="103">
        <f>SUM(G516+G517)</f>
        <v>7.5959500000000002</v>
      </c>
      <c r="H515" s="103"/>
      <c r="I515" s="216">
        <f t="shared" si="9"/>
        <v>0</v>
      </c>
      <c r="J515" s="210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  <c r="AR515" s="37"/>
      <c r="AS515" s="37"/>
      <c r="AT515" s="37"/>
      <c r="AU515" s="37"/>
      <c r="AV515" s="37"/>
      <c r="AW515" s="37"/>
      <c r="AX515" s="37"/>
      <c r="AY515" s="37"/>
      <c r="AZ515" s="37"/>
      <c r="BA515" s="37"/>
      <c r="BB515" s="37"/>
      <c r="BC515" s="37"/>
      <c r="BD515" s="37"/>
      <c r="BE515" s="37"/>
      <c r="BF515" s="37"/>
      <c r="BG515" s="37"/>
      <c r="BH515" s="37"/>
      <c r="BI515" s="37"/>
      <c r="BJ515" s="37"/>
      <c r="BK515" s="37"/>
      <c r="BL515" s="37"/>
      <c r="BM515" s="37"/>
      <c r="BN515" s="37"/>
      <c r="BO515" s="37"/>
      <c r="BP515" s="37"/>
      <c r="BQ515" s="37"/>
      <c r="BR515" s="37"/>
      <c r="BS515" s="37"/>
      <c r="BT515" s="37"/>
      <c r="BU515" s="37"/>
      <c r="BV515" s="37"/>
      <c r="BW515" s="37"/>
      <c r="BX515" s="37"/>
      <c r="BY515" s="37"/>
      <c r="BZ515" s="37"/>
      <c r="CA515" s="37"/>
      <c r="CB515" s="37"/>
      <c r="CC515" s="37"/>
      <c r="CD515" s="37"/>
      <c r="CE515" s="37"/>
      <c r="CF515" s="37"/>
      <c r="CG515" s="37"/>
      <c r="CH515" s="37"/>
      <c r="CI515" s="37"/>
      <c r="CJ515" s="37"/>
      <c r="CK515" s="37"/>
      <c r="CL515" s="37"/>
      <c r="CM515" s="37"/>
      <c r="CN515" s="37"/>
      <c r="CO515" s="37"/>
      <c r="CP515" s="37"/>
      <c r="CQ515" s="37"/>
      <c r="CR515" s="37"/>
      <c r="CS515" s="37"/>
      <c r="CT515" s="37"/>
      <c r="CU515" s="37"/>
      <c r="CV515" s="37"/>
      <c r="CW515" s="37"/>
      <c r="CX515" s="37"/>
      <c r="CY515" s="37"/>
      <c r="CZ515" s="37"/>
      <c r="DA515" s="37"/>
      <c r="DB515" s="37"/>
      <c r="DC515" s="37"/>
      <c r="DD515" s="37"/>
      <c r="DE515" s="37"/>
      <c r="DF515" s="37"/>
      <c r="DG515" s="37"/>
      <c r="DH515" s="37"/>
      <c r="DI515" s="37"/>
      <c r="DJ515" s="37"/>
      <c r="DK515" s="37"/>
      <c r="DL515" s="37"/>
      <c r="DM515" s="37"/>
      <c r="DN515" s="37"/>
      <c r="DO515" s="37"/>
      <c r="DP515" s="37"/>
      <c r="DQ515" s="37"/>
      <c r="DR515" s="37"/>
      <c r="DS515" s="37"/>
      <c r="DT515" s="37"/>
      <c r="DU515" s="37"/>
      <c r="DV515" s="37"/>
      <c r="DW515" s="37"/>
      <c r="DX515" s="37"/>
      <c r="DY515" s="37"/>
      <c r="DZ515" s="37"/>
      <c r="EA515" s="37"/>
      <c r="EB515" s="37"/>
      <c r="EC515" s="37"/>
      <c r="ED515" s="37"/>
      <c r="EE515" s="37"/>
      <c r="EF515" s="37"/>
      <c r="EG515" s="37"/>
      <c r="EH515" s="37"/>
      <c r="EI515" s="37"/>
      <c r="EJ515" s="37"/>
      <c r="EK515" s="37"/>
      <c r="EL515" s="37"/>
      <c r="EM515" s="37"/>
      <c r="EN515" s="37"/>
      <c r="EO515" s="37"/>
      <c r="EP515" s="37"/>
      <c r="EQ515" s="37"/>
      <c r="ER515" s="37"/>
      <c r="ES515" s="37"/>
      <c r="ET515" s="37"/>
      <c r="EU515" s="37"/>
      <c r="EV515" s="37"/>
      <c r="EW515" s="37"/>
      <c r="EX515" s="37"/>
      <c r="EY515" s="37"/>
      <c r="EZ515" s="37"/>
      <c r="FA515" s="37"/>
      <c r="FB515" s="37"/>
      <c r="FC515" s="37"/>
      <c r="FD515" s="37"/>
      <c r="FE515" s="37"/>
      <c r="FF515" s="37"/>
      <c r="FG515" s="37"/>
      <c r="FH515" s="37"/>
      <c r="FI515" s="37"/>
      <c r="FJ515" s="37"/>
      <c r="FK515" s="37"/>
      <c r="FL515" s="37"/>
      <c r="FM515" s="37"/>
      <c r="FN515" s="37"/>
      <c r="FO515" s="37"/>
      <c r="FP515" s="37"/>
      <c r="FQ515" s="37"/>
      <c r="FR515" s="37"/>
      <c r="FS515" s="37"/>
    </row>
    <row r="516" spans="1:175" s="7" customFormat="1" ht="31.5" hidden="1">
      <c r="A516" s="23" t="s">
        <v>494</v>
      </c>
      <c r="B516" s="10" t="s">
        <v>240</v>
      </c>
      <c r="C516" s="10" t="s">
        <v>242</v>
      </c>
      <c r="D516" s="57" t="s">
        <v>139</v>
      </c>
      <c r="E516" s="13" t="s">
        <v>491</v>
      </c>
      <c r="F516" s="103">
        <f>SUM('3'!G339)</f>
        <v>50</v>
      </c>
      <c r="G516" s="103">
        <f>SUM('3'!H339)</f>
        <v>7.5959500000000002</v>
      </c>
      <c r="H516" s="103"/>
      <c r="I516" s="216">
        <f t="shared" si="9"/>
        <v>0</v>
      </c>
      <c r="J516" s="210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  <c r="AR516" s="37"/>
      <c r="AS516" s="37"/>
      <c r="AT516" s="37"/>
      <c r="AU516" s="37"/>
      <c r="AV516" s="37"/>
      <c r="AW516" s="37"/>
      <c r="AX516" s="37"/>
      <c r="AY516" s="37"/>
      <c r="AZ516" s="37"/>
      <c r="BA516" s="37"/>
      <c r="BB516" s="37"/>
      <c r="BC516" s="37"/>
      <c r="BD516" s="37"/>
      <c r="BE516" s="37"/>
      <c r="BF516" s="37"/>
      <c r="BG516" s="37"/>
      <c r="BH516" s="37"/>
      <c r="BI516" s="37"/>
      <c r="BJ516" s="37"/>
      <c r="BK516" s="37"/>
      <c r="BL516" s="37"/>
      <c r="BM516" s="37"/>
      <c r="BN516" s="37"/>
      <c r="BO516" s="37"/>
      <c r="BP516" s="37"/>
      <c r="BQ516" s="37"/>
      <c r="BR516" s="37"/>
      <c r="BS516" s="37"/>
      <c r="BT516" s="37"/>
      <c r="BU516" s="37"/>
      <c r="BV516" s="37"/>
      <c r="BW516" s="37"/>
      <c r="BX516" s="37"/>
      <c r="BY516" s="37"/>
      <c r="BZ516" s="37"/>
      <c r="CA516" s="37"/>
      <c r="CB516" s="37"/>
      <c r="CC516" s="37"/>
      <c r="CD516" s="37"/>
      <c r="CE516" s="37"/>
      <c r="CF516" s="37"/>
      <c r="CG516" s="37"/>
      <c r="CH516" s="37"/>
      <c r="CI516" s="37"/>
      <c r="CJ516" s="37"/>
      <c r="CK516" s="37"/>
      <c r="CL516" s="37"/>
      <c r="CM516" s="37"/>
      <c r="CN516" s="37"/>
      <c r="CO516" s="37"/>
      <c r="CP516" s="37"/>
      <c r="CQ516" s="37"/>
      <c r="CR516" s="37"/>
      <c r="CS516" s="37"/>
      <c r="CT516" s="37"/>
      <c r="CU516" s="37"/>
      <c r="CV516" s="37"/>
      <c r="CW516" s="37"/>
      <c r="CX516" s="37"/>
      <c r="CY516" s="37"/>
      <c r="CZ516" s="37"/>
      <c r="DA516" s="37"/>
      <c r="DB516" s="37"/>
      <c r="DC516" s="37"/>
      <c r="DD516" s="37"/>
      <c r="DE516" s="37"/>
      <c r="DF516" s="37"/>
      <c r="DG516" s="37"/>
      <c r="DH516" s="37"/>
      <c r="DI516" s="37"/>
      <c r="DJ516" s="37"/>
      <c r="DK516" s="37"/>
      <c r="DL516" s="37"/>
      <c r="DM516" s="37"/>
      <c r="DN516" s="37"/>
      <c r="DO516" s="37"/>
      <c r="DP516" s="37"/>
      <c r="DQ516" s="37"/>
      <c r="DR516" s="37"/>
      <c r="DS516" s="37"/>
      <c r="DT516" s="37"/>
      <c r="DU516" s="37"/>
      <c r="DV516" s="37"/>
      <c r="DW516" s="37"/>
      <c r="DX516" s="37"/>
      <c r="DY516" s="37"/>
      <c r="DZ516" s="37"/>
      <c r="EA516" s="37"/>
      <c r="EB516" s="37"/>
      <c r="EC516" s="37"/>
      <c r="ED516" s="37"/>
      <c r="EE516" s="37"/>
      <c r="EF516" s="37"/>
      <c r="EG516" s="37"/>
      <c r="EH516" s="37"/>
      <c r="EI516" s="37"/>
      <c r="EJ516" s="37"/>
      <c r="EK516" s="37"/>
      <c r="EL516" s="37"/>
      <c r="EM516" s="37"/>
      <c r="EN516" s="37"/>
      <c r="EO516" s="37"/>
      <c r="EP516" s="37"/>
      <c r="EQ516" s="37"/>
      <c r="ER516" s="37"/>
      <c r="ES516" s="37"/>
      <c r="ET516" s="37"/>
      <c r="EU516" s="37"/>
      <c r="EV516" s="37"/>
      <c r="EW516" s="37"/>
      <c r="EX516" s="37"/>
      <c r="EY516" s="37"/>
      <c r="EZ516" s="37"/>
      <c r="FA516" s="37"/>
      <c r="FB516" s="37"/>
      <c r="FC516" s="37"/>
      <c r="FD516" s="37"/>
      <c r="FE516" s="37"/>
      <c r="FF516" s="37"/>
      <c r="FG516" s="37"/>
      <c r="FH516" s="37"/>
      <c r="FI516" s="37"/>
      <c r="FJ516" s="37"/>
      <c r="FK516" s="37"/>
      <c r="FL516" s="37"/>
      <c r="FM516" s="37"/>
      <c r="FN516" s="37"/>
      <c r="FO516" s="37"/>
      <c r="FP516" s="37"/>
      <c r="FQ516" s="37"/>
      <c r="FR516" s="37"/>
      <c r="FS516" s="37"/>
    </row>
    <row r="517" spans="1:175" s="7" customFormat="1" ht="47.25" hidden="1">
      <c r="A517" s="24" t="s">
        <v>212</v>
      </c>
      <c r="B517" s="10" t="s">
        <v>240</v>
      </c>
      <c r="C517" s="10" t="s">
        <v>242</v>
      </c>
      <c r="D517" s="57" t="s">
        <v>139</v>
      </c>
      <c r="E517" s="13" t="s">
        <v>211</v>
      </c>
      <c r="F517" s="103">
        <f>SUM('3'!G875+'3'!G836)</f>
        <v>0</v>
      </c>
      <c r="G517" s="103">
        <f>SUM('3'!H875+'3'!H836)</f>
        <v>0</v>
      </c>
      <c r="H517" s="103"/>
      <c r="I517" s="216" t="e">
        <f t="shared" si="9"/>
        <v>#DIV/0!</v>
      </c>
      <c r="J517" s="210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  <c r="AR517" s="37"/>
      <c r="AS517" s="37"/>
      <c r="AT517" s="37"/>
      <c r="AU517" s="37"/>
      <c r="AV517" s="37"/>
      <c r="AW517" s="37"/>
      <c r="AX517" s="37"/>
      <c r="AY517" s="37"/>
      <c r="AZ517" s="37"/>
      <c r="BA517" s="37"/>
      <c r="BB517" s="37"/>
      <c r="BC517" s="37"/>
      <c r="BD517" s="37"/>
      <c r="BE517" s="37"/>
      <c r="BF517" s="37"/>
      <c r="BG517" s="37"/>
      <c r="BH517" s="37"/>
      <c r="BI517" s="37"/>
      <c r="BJ517" s="37"/>
      <c r="BK517" s="37"/>
      <c r="BL517" s="37"/>
      <c r="BM517" s="37"/>
      <c r="BN517" s="37"/>
      <c r="BO517" s="37"/>
      <c r="BP517" s="37"/>
      <c r="BQ517" s="37"/>
      <c r="BR517" s="37"/>
      <c r="BS517" s="37"/>
      <c r="BT517" s="37"/>
      <c r="BU517" s="37"/>
      <c r="BV517" s="37"/>
      <c r="BW517" s="37"/>
      <c r="BX517" s="37"/>
      <c r="BY517" s="37"/>
      <c r="BZ517" s="37"/>
      <c r="CA517" s="37"/>
      <c r="CB517" s="37"/>
      <c r="CC517" s="37"/>
      <c r="CD517" s="37"/>
      <c r="CE517" s="37"/>
      <c r="CF517" s="37"/>
      <c r="CG517" s="37"/>
      <c r="CH517" s="37"/>
      <c r="CI517" s="37"/>
      <c r="CJ517" s="37"/>
      <c r="CK517" s="37"/>
      <c r="CL517" s="37"/>
      <c r="CM517" s="37"/>
      <c r="CN517" s="37"/>
      <c r="CO517" s="37"/>
      <c r="CP517" s="37"/>
      <c r="CQ517" s="37"/>
      <c r="CR517" s="37"/>
      <c r="CS517" s="37"/>
      <c r="CT517" s="37"/>
      <c r="CU517" s="37"/>
      <c r="CV517" s="37"/>
      <c r="CW517" s="37"/>
      <c r="CX517" s="37"/>
      <c r="CY517" s="37"/>
      <c r="CZ517" s="37"/>
      <c r="DA517" s="37"/>
      <c r="DB517" s="37"/>
      <c r="DC517" s="37"/>
      <c r="DD517" s="37"/>
      <c r="DE517" s="37"/>
      <c r="DF517" s="37"/>
      <c r="DG517" s="37"/>
      <c r="DH517" s="37"/>
      <c r="DI517" s="37"/>
      <c r="DJ517" s="37"/>
      <c r="DK517" s="37"/>
      <c r="DL517" s="37"/>
      <c r="DM517" s="37"/>
      <c r="DN517" s="37"/>
      <c r="DO517" s="37"/>
      <c r="DP517" s="37"/>
      <c r="DQ517" s="37"/>
      <c r="DR517" s="37"/>
      <c r="DS517" s="37"/>
      <c r="DT517" s="37"/>
      <c r="DU517" s="37"/>
      <c r="DV517" s="37"/>
      <c r="DW517" s="37"/>
      <c r="DX517" s="37"/>
      <c r="DY517" s="37"/>
      <c r="DZ517" s="37"/>
      <c r="EA517" s="37"/>
      <c r="EB517" s="37"/>
      <c r="EC517" s="37"/>
      <c r="ED517" s="37"/>
      <c r="EE517" s="37"/>
      <c r="EF517" s="37"/>
      <c r="EG517" s="37"/>
      <c r="EH517" s="37"/>
      <c r="EI517" s="37"/>
      <c r="EJ517" s="37"/>
      <c r="EK517" s="37"/>
      <c r="EL517" s="37"/>
      <c r="EM517" s="37"/>
      <c r="EN517" s="37"/>
      <c r="EO517" s="37"/>
      <c r="EP517" s="37"/>
      <c r="EQ517" s="37"/>
      <c r="ER517" s="37"/>
      <c r="ES517" s="37"/>
      <c r="ET517" s="37"/>
      <c r="EU517" s="37"/>
      <c r="EV517" s="37"/>
      <c r="EW517" s="37"/>
      <c r="EX517" s="37"/>
      <c r="EY517" s="37"/>
      <c r="EZ517" s="37"/>
      <c r="FA517" s="37"/>
      <c r="FB517" s="37"/>
      <c r="FC517" s="37"/>
      <c r="FD517" s="37"/>
      <c r="FE517" s="37"/>
      <c r="FF517" s="37"/>
      <c r="FG517" s="37"/>
      <c r="FH517" s="37"/>
      <c r="FI517" s="37"/>
      <c r="FJ517" s="37"/>
      <c r="FK517" s="37"/>
      <c r="FL517" s="37"/>
      <c r="FM517" s="37"/>
      <c r="FN517" s="37"/>
      <c r="FO517" s="37"/>
      <c r="FP517" s="37"/>
      <c r="FQ517" s="37"/>
      <c r="FR517" s="37"/>
      <c r="FS517" s="37"/>
    </row>
    <row r="518" spans="1:175" s="7" customFormat="1" ht="31.5">
      <c r="A518" s="41" t="s">
        <v>365</v>
      </c>
      <c r="B518" s="20" t="s">
        <v>241</v>
      </c>
      <c r="C518" s="20"/>
      <c r="D518" s="20"/>
      <c r="E518" s="20"/>
      <c r="F518" s="185">
        <v>90278.5</v>
      </c>
      <c r="G518" s="185">
        <v>87052.5</v>
      </c>
      <c r="H518" s="185">
        <v>44612.5</v>
      </c>
      <c r="I518" s="216">
        <f t="shared" si="9"/>
        <v>51.247810229459233</v>
      </c>
      <c r="J518" s="210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  <c r="AR518" s="37"/>
      <c r="AS518" s="37"/>
      <c r="AT518" s="37"/>
      <c r="AU518" s="37"/>
      <c r="AV518" s="37"/>
      <c r="AW518" s="37"/>
      <c r="AX518" s="37"/>
      <c r="AY518" s="37"/>
      <c r="AZ518" s="37"/>
      <c r="BA518" s="37"/>
      <c r="BB518" s="37"/>
      <c r="BC518" s="37"/>
      <c r="BD518" s="37"/>
      <c r="BE518" s="37"/>
      <c r="BF518" s="37"/>
      <c r="BG518" s="37"/>
      <c r="BH518" s="37"/>
      <c r="BI518" s="37"/>
      <c r="BJ518" s="37"/>
      <c r="BK518" s="37"/>
      <c r="BL518" s="37"/>
      <c r="BM518" s="37"/>
      <c r="BN518" s="37"/>
      <c r="BO518" s="37"/>
      <c r="BP518" s="37"/>
      <c r="BQ518" s="37"/>
      <c r="BR518" s="37"/>
      <c r="BS518" s="37"/>
      <c r="BT518" s="37"/>
      <c r="BU518" s="37"/>
      <c r="BV518" s="37"/>
      <c r="BW518" s="37"/>
      <c r="BX518" s="37"/>
      <c r="BY518" s="37"/>
      <c r="BZ518" s="37"/>
      <c r="CA518" s="37"/>
      <c r="CB518" s="37"/>
      <c r="CC518" s="37"/>
      <c r="CD518" s="37"/>
      <c r="CE518" s="37"/>
      <c r="CF518" s="37"/>
      <c r="CG518" s="37"/>
      <c r="CH518" s="37"/>
      <c r="CI518" s="37"/>
      <c r="CJ518" s="37"/>
      <c r="CK518" s="37"/>
      <c r="CL518" s="37"/>
      <c r="CM518" s="37"/>
      <c r="CN518" s="37"/>
      <c r="CO518" s="37"/>
      <c r="CP518" s="37"/>
      <c r="CQ518" s="37"/>
      <c r="CR518" s="37"/>
      <c r="CS518" s="37"/>
      <c r="CT518" s="37"/>
      <c r="CU518" s="37"/>
      <c r="CV518" s="37"/>
      <c r="CW518" s="37"/>
      <c r="CX518" s="37"/>
      <c r="CY518" s="37"/>
      <c r="CZ518" s="37"/>
      <c r="DA518" s="37"/>
      <c r="DB518" s="37"/>
      <c r="DC518" s="37"/>
      <c r="DD518" s="37"/>
      <c r="DE518" s="37"/>
      <c r="DF518" s="37"/>
      <c r="DG518" s="37"/>
      <c r="DH518" s="37"/>
      <c r="DI518" s="37"/>
      <c r="DJ518" s="37"/>
      <c r="DK518" s="37"/>
      <c r="DL518" s="37"/>
      <c r="DM518" s="37"/>
      <c r="DN518" s="37"/>
      <c r="DO518" s="37"/>
      <c r="DP518" s="37"/>
      <c r="DQ518" s="37"/>
      <c r="DR518" s="37"/>
      <c r="DS518" s="37"/>
      <c r="DT518" s="37"/>
      <c r="DU518" s="37"/>
      <c r="DV518" s="37"/>
      <c r="DW518" s="37"/>
      <c r="DX518" s="37"/>
      <c r="DY518" s="37"/>
      <c r="DZ518" s="37"/>
      <c r="EA518" s="37"/>
      <c r="EB518" s="37"/>
      <c r="EC518" s="37"/>
      <c r="ED518" s="37"/>
      <c r="EE518" s="37"/>
      <c r="EF518" s="37"/>
      <c r="EG518" s="37"/>
      <c r="EH518" s="37"/>
      <c r="EI518" s="37"/>
      <c r="EJ518" s="37"/>
      <c r="EK518" s="37"/>
      <c r="EL518" s="37"/>
      <c r="EM518" s="37"/>
      <c r="EN518" s="37"/>
      <c r="EO518" s="37"/>
      <c r="EP518" s="37"/>
      <c r="EQ518" s="37"/>
      <c r="ER518" s="37"/>
      <c r="ES518" s="37"/>
      <c r="ET518" s="37"/>
      <c r="EU518" s="37"/>
      <c r="EV518" s="37"/>
      <c r="EW518" s="37"/>
      <c r="EX518" s="37"/>
      <c r="EY518" s="37"/>
      <c r="EZ518" s="37"/>
      <c r="FA518" s="37"/>
      <c r="FB518" s="37"/>
      <c r="FC518" s="37"/>
      <c r="FD518" s="37"/>
      <c r="FE518" s="37"/>
      <c r="FF518" s="37"/>
      <c r="FG518" s="37"/>
      <c r="FH518" s="37"/>
      <c r="FI518" s="37"/>
      <c r="FJ518" s="37"/>
      <c r="FK518" s="37"/>
      <c r="FL518" s="37"/>
      <c r="FM518" s="37"/>
      <c r="FN518" s="37"/>
      <c r="FO518" s="37"/>
      <c r="FP518" s="37"/>
      <c r="FQ518" s="37"/>
      <c r="FR518" s="37"/>
      <c r="FS518" s="37"/>
    </row>
    <row r="519" spans="1:175" hidden="1">
      <c r="A519" s="41" t="s">
        <v>366</v>
      </c>
      <c r="B519" s="14" t="s">
        <v>241</v>
      </c>
      <c r="C519" s="14" t="s">
        <v>235</v>
      </c>
      <c r="D519" s="14"/>
      <c r="E519" s="14"/>
      <c r="F519" s="186">
        <f>SUM(F520+F541+F558+F570+F554+F564+F566+F568+F530+F537+F548+F550+F552+F556+F539+F560+F562+F544+F546)</f>
        <v>82813.064999999988</v>
      </c>
      <c r="G519" s="186">
        <f>SUM(G520+G541+G558+G570+G554+G564+G566+G568+G530+G537+G548+G550+G552+G556+G539+G560+G562+G544+G546)</f>
        <v>38327.249579999996</v>
      </c>
      <c r="H519" s="186"/>
      <c r="I519" s="216">
        <f t="shared" si="9"/>
        <v>0</v>
      </c>
      <c r="J519" s="211"/>
    </row>
    <row r="520" spans="1:175" s="7" customFormat="1" hidden="1">
      <c r="A520" s="25"/>
      <c r="B520" s="12"/>
      <c r="C520" s="12"/>
      <c r="D520" s="12"/>
      <c r="E520" s="12"/>
      <c r="F520" s="103">
        <f>SUM(F521++F528+F534+F532+F524+F526)</f>
        <v>74054.664999999994</v>
      </c>
      <c r="G520" s="103">
        <f>SUM(G521++G528+G534+G532+G524+G526)</f>
        <v>32555.764769999998</v>
      </c>
      <c r="H520" s="103"/>
      <c r="I520" s="216">
        <f t="shared" si="9"/>
        <v>0</v>
      </c>
      <c r="J520" s="210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  <c r="AR520" s="37"/>
      <c r="AS520" s="37"/>
      <c r="AT520" s="37"/>
      <c r="AU520" s="37"/>
      <c r="AV520" s="37"/>
      <c r="AW520" s="37"/>
      <c r="AX520" s="37"/>
      <c r="AY520" s="37"/>
      <c r="AZ520" s="37"/>
      <c r="BA520" s="37"/>
      <c r="BB520" s="37"/>
      <c r="BC520" s="37"/>
      <c r="BD520" s="37"/>
      <c r="BE520" s="37"/>
      <c r="BF520" s="37"/>
      <c r="BG520" s="37"/>
      <c r="BH520" s="37"/>
      <c r="BI520" s="37"/>
      <c r="BJ520" s="37"/>
      <c r="BK520" s="37"/>
      <c r="BL520" s="37"/>
      <c r="BM520" s="37"/>
      <c r="BN520" s="37"/>
      <c r="BO520" s="37"/>
      <c r="BP520" s="37"/>
      <c r="BQ520" s="37"/>
      <c r="BR520" s="37"/>
      <c r="BS520" s="37"/>
      <c r="BT520" s="37"/>
      <c r="BU520" s="37"/>
      <c r="BV520" s="37"/>
      <c r="BW520" s="37"/>
      <c r="BX520" s="37"/>
      <c r="BY520" s="37"/>
      <c r="BZ520" s="37"/>
      <c r="CA520" s="37"/>
      <c r="CB520" s="37"/>
      <c r="CC520" s="37"/>
      <c r="CD520" s="37"/>
      <c r="CE520" s="37"/>
      <c r="CF520" s="37"/>
      <c r="CG520" s="37"/>
      <c r="CH520" s="37"/>
      <c r="CI520" s="37"/>
      <c r="CJ520" s="37"/>
      <c r="CK520" s="37"/>
      <c r="CL520" s="37"/>
      <c r="CM520" s="37"/>
      <c r="CN520" s="37"/>
      <c r="CO520" s="37"/>
      <c r="CP520" s="37"/>
      <c r="CQ520" s="37"/>
      <c r="CR520" s="37"/>
      <c r="CS520" s="37"/>
      <c r="CT520" s="37"/>
      <c r="CU520" s="37"/>
      <c r="CV520" s="37"/>
      <c r="CW520" s="37"/>
      <c r="CX520" s="37"/>
      <c r="CY520" s="37"/>
      <c r="CZ520" s="37"/>
      <c r="DA520" s="37"/>
      <c r="DB520" s="37"/>
      <c r="DC520" s="37"/>
      <c r="DD520" s="37"/>
      <c r="DE520" s="37"/>
      <c r="DF520" s="37"/>
      <c r="DG520" s="37"/>
      <c r="DH520" s="37"/>
      <c r="DI520" s="37"/>
      <c r="DJ520" s="37"/>
      <c r="DK520" s="37"/>
      <c r="DL520" s="37"/>
      <c r="DM520" s="37"/>
      <c r="DN520" s="37"/>
      <c r="DO520" s="37"/>
      <c r="DP520" s="37"/>
      <c r="DQ520" s="37"/>
      <c r="DR520" s="37"/>
      <c r="DS520" s="37"/>
      <c r="DT520" s="37"/>
      <c r="DU520" s="37"/>
      <c r="DV520" s="37"/>
      <c r="DW520" s="37"/>
      <c r="DX520" s="37"/>
      <c r="DY520" s="37"/>
      <c r="DZ520" s="37"/>
      <c r="EA520" s="37"/>
      <c r="EB520" s="37"/>
      <c r="EC520" s="37"/>
      <c r="ED520" s="37"/>
      <c r="EE520" s="37"/>
      <c r="EF520" s="37"/>
      <c r="EG520" s="37"/>
      <c r="EH520" s="37"/>
      <c r="EI520" s="37"/>
      <c r="EJ520" s="37"/>
      <c r="EK520" s="37"/>
      <c r="EL520" s="37"/>
      <c r="EM520" s="37"/>
      <c r="EN520" s="37"/>
      <c r="EO520" s="37"/>
      <c r="EP520" s="37"/>
      <c r="EQ520" s="37"/>
      <c r="ER520" s="37"/>
      <c r="ES520" s="37"/>
      <c r="ET520" s="37"/>
      <c r="EU520" s="37"/>
      <c r="EV520" s="37"/>
      <c r="EW520" s="37"/>
      <c r="EX520" s="37"/>
      <c r="EY520" s="37"/>
      <c r="EZ520" s="37"/>
      <c r="FA520" s="37"/>
      <c r="FB520" s="37"/>
      <c r="FC520" s="37"/>
      <c r="FD520" s="37"/>
      <c r="FE520" s="37"/>
      <c r="FF520" s="37"/>
      <c r="FG520" s="37"/>
      <c r="FH520" s="37"/>
      <c r="FI520" s="37"/>
      <c r="FJ520" s="37"/>
      <c r="FK520" s="37"/>
      <c r="FL520" s="37"/>
      <c r="FM520" s="37"/>
      <c r="FN520" s="37"/>
      <c r="FO520" s="37"/>
      <c r="FP520" s="37"/>
      <c r="FQ520" s="37"/>
      <c r="FR520" s="37"/>
      <c r="FS520" s="37"/>
    </row>
    <row r="521" spans="1:175" s="7" customFormat="1" ht="126.75" hidden="1" customHeight="1">
      <c r="A521" s="53" t="s">
        <v>692</v>
      </c>
      <c r="B521" s="12" t="s">
        <v>241</v>
      </c>
      <c r="C521" s="12" t="s">
        <v>235</v>
      </c>
      <c r="D521" s="12" t="s">
        <v>306</v>
      </c>
      <c r="E521" s="12"/>
      <c r="F521" s="103">
        <f>SUM(F522:F523)</f>
        <v>8093.3</v>
      </c>
      <c r="G521" s="103">
        <f>SUM(G522:G523)</f>
        <v>6095.1212299999997</v>
      </c>
      <c r="H521" s="103"/>
      <c r="I521" s="216">
        <f t="shared" si="9"/>
        <v>0</v>
      </c>
      <c r="J521" s="210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  <c r="BG521" s="37"/>
      <c r="BH521" s="37"/>
      <c r="BI521" s="37"/>
      <c r="BJ521" s="37"/>
      <c r="BK521" s="37"/>
      <c r="BL521" s="37"/>
      <c r="BM521" s="37"/>
      <c r="BN521" s="37"/>
      <c r="BO521" s="37"/>
      <c r="BP521" s="37"/>
      <c r="BQ521" s="37"/>
      <c r="BR521" s="37"/>
      <c r="BS521" s="37"/>
      <c r="BT521" s="37"/>
      <c r="BU521" s="37"/>
      <c r="BV521" s="37"/>
      <c r="BW521" s="37"/>
      <c r="BX521" s="37"/>
      <c r="BY521" s="37"/>
      <c r="BZ521" s="37"/>
      <c r="CA521" s="37"/>
      <c r="CB521" s="37"/>
      <c r="CC521" s="37"/>
      <c r="CD521" s="37"/>
      <c r="CE521" s="37"/>
      <c r="CF521" s="37"/>
      <c r="CG521" s="37"/>
      <c r="CH521" s="37"/>
      <c r="CI521" s="37"/>
      <c r="CJ521" s="37"/>
      <c r="CK521" s="37"/>
      <c r="CL521" s="37"/>
      <c r="CM521" s="37"/>
      <c r="CN521" s="37"/>
      <c r="CO521" s="37"/>
      <c r="CP521" s="37"/>
      <c r="CQ521" s="37"/>
      <c r="CR521" s="37"/>
      <c r="CS521" s="37"/>
      <c r="CT521" s="37"/>
      <c r="CU521" s="37"/>
      <c r="CV521" s="37"/>
      <c r="CW521" s="37"/>
      <c r="CX521" s="37"/>
      <c r="CY521" s="37"/>
      <c r="CZ521" s="37"/>
      <c r="DA521" s="37"/>
      <c r="DB521" s="37"/>
      <c r="DC521" s="37"/>
      <c r="DD521" s="37"/>
      <c r="DE521" s="37"/>
      <c r="DF521" s="37"/>
      <c r="DG521" s="37"/>
      <c r="DH521" s="37"/>
      <c r="DI521" s="37"/>
      <c r="DJ521" s="37"/>
      <c r="DK521" s="37"/>
      <c r="DL521" s="37"/>
      <c r="DM521" s="37"/>
      <c r="DN521" s="37"/>
      <c r="DO521" s="37"/>
      <c r="DP521" s="37"/>
      <c r="DQ521" s="37"/>
      <c r="DR521" s="37"/>
      <c r="DS521" s="37"/>
      <c r="DT521" s="37"/>
      <c r="DU521" s="37"/>
      <c r="DV521" s="37"/>
      <c r="DW521" s="37"/>
      <c r="DX521" s="37"/>
      <c r="DY521" s="37"/>
      <c r="DZ521" s="37"/>
      <c r="EA521" s="37"/>
      <c r="EB521" s="37"/>
      <c r="EC521" s="37"/>
      <c r="ED521" s="37"/>
      <c r="EE521" s="37"/>
      <c r="EF521" s="37"/>
      <c r="EG521" s="37"/>
      <c r="EH521" s="37"/>
      <c r="EI521" s="37"/>
      <c r="EJ521" s="37"/>
      <c r="EK521" s="37"/>
      <c r="EL521" s="37"/>
      <c r="EM521" s="37"/>
      <c r="EN521" s="37"/>
      <c r="EO521" s="37"/>
      <c r="EP521" s="37"/>
      <c r="EQ521" s="37"/>
      <c r="ER521" s="37"/>
      <c r="ES521" s="37"/>
      <c r="ET521" s="37"/>
      <c r="EU521" s="37"/>
      <c r="EV521" s="37"/>
      <c r="EW521" s="37"/>
      <c r="EX521" s="37"/>
      <c r="EY521" s="37"/>
      <c r="EZ521" s="37"/>
      <c r="FA521" s="37"/>
      <c r="FB521" s="37"/>
      <c r="FC521" s="37"/>
      <c r="FD521" s="37"/>
      <c r="FE521" s="37"/>
      <c r="FF521" s="37"/>
      <c r="FG521" s="37"/>
      <c r="FH521" s="37"/>
      <c r="FI521" s="37"/>
      <c r="FJ521" s="37"/>
      <c r="FK521" s="37"/>
      <c r="FL521" s="37"/>
      <c r="FM521" s="37"/>
      <c r="FN521" s="37"/>
      <c r="FO521" s="37"/>
      <c r="FP521" s="37"/>
      <c r="FQ521" s="37"/>
      <c r="FR521" s="37"/>
      <c r="FS521" s="37"/>
    </row>
    <row r="522" spans="1:175" s="7" customFormat="1" ht="47.25" hidden="1">
      <c r="A522" s="24" t="s">
        <v>164</v>
      </c>
      <c r="B522" s="12" t="s">
        <v>241</v>
      </c>
      <c r="C522" s="12" t="s">
        <v>235</v>
      </c>
      <c r="D522" s="12" t="s">
        <v>306</v>
      </c>
      <c r="E522" s="12" t="s">
        <v>211</v>
      </c>
      <c r="F522" s="103">
        <f>SUM('3'!G639+'3'!G585)</f>
        <v>8093.3</v>
      </c>
      <c r="G522" s="103">
        <f>SUM('3'!H639+'3'!H585)</f>
        <v>6095.1212299999997</v>
      </c>
      <c r="H522" s="103"/>
      <c r="I522" s="216">
        <f t="shared" si="9"/>
        <v>0</v>
      </c>
      <c r="J522" s="210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  <c r="BG522" s="37"/>
      <c r="BH522" s="37"/>
      <c r="BI522" s="37"/>
      <c r="BJ522" s="37"/>
      <c r="BK522" s="37"/>
      <c r="BL522" s="37"/>
      <c r="BM522" s="37"/>
      <c r="BN522" s="37"/>
      <c r="BO522" s="37"/>
      <c r="BP522" s="37"/>
      <c r="BQ522" s="37"/>
      <c r="BR522" s="37"/>
      <c r="BS522" s="37"/>
      <c r="BT522" s="37"/>
      <c r="BU522" s="37"/>
      <c r="BV522" s="37"/>
      <c r="BW522" s="37"/>
      <c r="BX522" s="37"/>
      <c r="BY522" s="37"/>
      <c r="BZ522" s="37"/>
      <c r="CA522" s="37"/>
      <c r="CB522" s="37"/>
      <c r="CC522" s="37"/>
      <c r="CD522" s="37"/>
      <c r="CE522" s="37"/>
      <c r="CF522" s="37"/>
      <c r="CG522" s="37"/>
      <c r="CH522" s="37"/>
      <c r="CI522" s="37"/>
      <c r="CJ522" s="37"/>
      <c r="CK522" s="37"/>
      <c r="CL522" s="37"/>
      <c r="CM522" s="37"/>
      <c r="CN522" s="37"/>
      <c r="CO522" s="37"/>
      <c r="CP522" s="37"/>
      <c r="CQ522" s="37"/>
      <c r="CR522" s="37"/>
      <c r="CS522" s="37"/>
      <c r="CT522" s="37"/>
      <c r="CU522" s="37"/>
      <c r="CV522" s="37"/>
      <c r="CW522" s="37"/>
      <c r="CX522" s="37"/>
      <c r="CY522" s="37"/>
      <c r="CZ522" s="37"/>
      <c r="DA522" s="37"/>
      <c r="DB522" s="37"/>
      <c r="DC522" s="37"/>
      <c r="DD522" s="37"/>
      <c r="DE522" s="37"/>
      <c r="DF522" s="37"/>
      <c r="DG522" s="37"/>
      <c r="DH522" s="37"/>
      <c r="DI522" s="37"/>
      <c r="DJ522" s="37"/>
      <c r="DK522" s="37"/>
      <c r="DL522" s="37"/>
      <c r="DM522" s="37"/>
      <c r="DN522" s="37"/>
      <c r="DO522" s="37"/>
      <c r="DP522" s="37"/>
      <c r="DQ522" s="37"/>
      <c r="DR522" s="37"/>
      <c r="DS522" s="37"/>
      <c r="DT522" s="37"/>
      <c r="DU522" s="37"/>
      <c r="DV522" s="37"/>
      <c r="DW522" s="37"/>
      <c r="DX522" s="37"/>
      <c r="DY522" s="37"/>
      <c r="DZ522" s="37"/>
      <c r="EA522" s="37"/>
      <c r="EB522" s="37"/>
      <c r="EC522" s="37"/>
      <c r="ED522" s="37"/>
      <c r="EE522" s="37"/>
      <c r="EF522" s="37"/>
      <c r="EG522" s="37"/>
      <c r="EH522" s="37"/>
      <c r="EI522" s="37"/>
      <c r="EJ522" s="37"/>
      <c r="EK522" s="37"/>
      <c r="EL522" s="37"/>
      <c r="EM522" s="37"/>
      <c r="EN522" s="37"/>
      <c r="EO522" s="37"/>
      <c r="EP522" s="37"/>
      <c r="EQ522" s="37"/>
      <c r="ER522" s="37"/>
      <c r="ES522" s="37"/>
      <c r="ET522" s="37"/>
      <c r="EU522" s="37"/>
      <c r="EV522" s="37"/>
      <c r="EW522" s="37"/>
      <c r="EX522" s="37"/>
      <c r="EY522" s="37"/>
      <c r="EZ522" s="37"/>
      <c r="FA522" s="37"/>
      <c r="FB522" s="37"/>
      <c r="FC522" s="37"/>
      <c r="FD522" s="37"/>
      <c r="FE522" s="37"/>
      <c r="FF522" s="37"/>
      <c r="FG522" s="37"/>
      <c r="FH522" s="37"/>
      <c r="FI522" s="37"/>
      <c r="FJ522" s="37"/>
      <c r="FK522" s="37"/>
      <c r="FL522" s="37"/>
      <c r="FM522" s="37"/>
      <c r="FN522" s="37"/>
      <c r="FO522" s="37"/>
      <c r="FP522" s="37"/>
      <c r="FQ522" s="37"/>
      <c r="FR522" s="37"/>
      <c r="FS522" s="37"/>
    </row>
    <row r="523" spans="1:175" s="7" customFormat="1" ht="31.5" hidden="1">
      <c r="A523" s="24" t="s">
        <v>84</v>
      </c>
      <c r="B523" s="12" t="s">
        <v>241</v>
      </c>
      <c r="C523" s="12" t="s">
        <v>235</v>
      </c>
      <c r="D523" s="12"/>
      <c r="E523" s="12"/>
      <c r="F523" s="103">
        <f>SUM('3'!G648)</f>
        <v>0</v>
      </c>
      <c r="G523" s="103">
        <f>SUM('3'!H648)</f>
        <v>0</v>
      </c>
      <c r="H523" s="103"/>
      <c r="I523" s="216" t="e">
        <f t="shared" si="9"/>
        <v>#DIV/0!</v>
      </c>
      <c r="J523" s="210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  <c r="AR523" s="37"/>
      <c r="AS523" s="37"/>
      <c r="AT523" s="37"/>
      <c r="AU523" s="37"/>
      <c r="AV523" s="37"/>
      <c r="AW523" s="37"/>
      <c r="AX523" s="37"/>
      <c r="AY523" s="37"/>
      <c r="AZ523" s="37"/>
      <c r="BA523" s="37"/>
      <c r="BB523" s="37"/>
      <c r="BC523" s="37"/>
      <c r="BD523" s="37"/>
      <c r="BE523" s="37"/>
      <c r="BF523" s="37"/>
      <c r="BG523" s="37"/>
      <c r="BH523" s="37"/>
      <c r="BI523" s="37"/>
      <c r="BJ523" s="37"/>
      <c r="BK523" s="37"/>
      <c r="BL523" s="37"/>
      <c r="BM523" s="37"/>
      <c r="BN523" s="37"/>
      <c r="BO523" s="37"/>
      <c r="BP523" s="37"/>
      <c r="BQ523" s="37"/>
      <c r="BR523" s="37"/>
      <c r="BS523" s="37"/>
      <c r="BT523" s="37"/>
      <c r="BU523" s="37"/>
      <c r="BV523" s="37"/>
      <c r="BW523" s="37"/>
      <c r="BX523" s="37"/>
      <c r="BY523" s="37"/>
      <c r="BZ523" s="37"/>
      <c r="CA523" s="37"/>
      <c r="CB523" s="37"/>
      <c r="CC523" s="37"/>
      <c r="CD523" s="37"/>
      <c r="CE523" s="37"/>
      <c r="CF523" s="37"/>
      <c r="CG523" s="37"/>
      <c r="CH523" s="37"/>
      <c r="CI523" s="37"/>
      <c r="CJ523" s="37"/>
      <c r="CK523" s="37"/>
      <c r="CL523" s="37"/>
      <c r="CM523" s="37"/>
      <c r="CN523" s="37"/>
      <c r="CO523" s="37"/>
      <c r="CP523" s="37"/>
      <c r="CQ523" s="37"/>
      <c r="CR523" s="37"/>
      <c r="CS523" s="37"/>
      <c r="CT523" s="37"/>
      <c r="CU523" s="37"/>
      <c r="CV523" s="37"/>
      <c r="CW523" s="37"/>
      <c r="CX523" s="37"/>
      <c r="CY523" s="37"/>
      <c r="CZ523" s="37"/>
      <c r="DA523" s="37"/>
      <c r="DB523" s="37"/>
      <c r="DC523" s="37"/>
      <c r="DD523" s="37"/>
      <c r="DE523" s="37"/>
      <c r="DF523" s="37"/>
      <c r="DG523" s="37"/>
      <c r="DH523" s="37"/>
      <c r="DI523" s="37"/>
      <c r="DJ523" s="37"/>
      <c r="DK523" s="37"/>
      <c r="DL523" s="37"/>
      <c r="DM523" s="37"/>
      <c r="DN523" s="37"/>
      <c r="DO523" s="37"/>
      <c r="DP523" s="37"/>
      <c r="DQ523" s="37"/>
      <c r="DR523" s="37"/>
      <c r="DS523" s="37"/>
      <c r="DT523" s="37"/>
      <c r="DU523" s="37"/>
      <c r="DV523" s="37"/>
      <c r="DW523" s="37"/>
      <c r="DX523" s="37"/>
      <c r="DY523" s="37"/>
      <c r="DZ523" s="37"/>
      <c r="EA523" s="37"/>
      <c r="EB523" s="37"/>
      <c r="EC523" s="37"/>
      <c r="ED523" s="37"/>
      <c r="EE523" s="37"/>
      <c r="EF523" s="37"/>
      <c r="EG523" s="37"/>
      <c r="EH523" s="37"/>
      <c r="EI523" s="37"/>
      <c r="EJ523" s="37"/>
      <c r="EK523" s="37"/>
      <c r="EL523" s="37"/>
      <c r="EM523" s="37"/>
      <c r="EN523" s="37"/>
      <c r="EO523" s="37"/>
      <c r="EP523" s="37"/>
      <c r="EQ523" s="37"/>
      <c r="ER523" s="37"/>
      <c r="ES523" s="37"/>
      <c r="ET523" s="37"/>
      <c r="EU523" s="37"/>
      <c r="EV523" s="37"/>
      <c r="EW523" s="37"/>
      <c r="EX523" s="37"/>
      <c r="EY523" s="37"/>
      <c r="EZ523" s="37"/>
      <c r="FA523" s="37"/>
      <c r="FB523" s="37"/>
      <c r="FC523" s="37"/>
      <c r="FD523" s="37"/>
      <c r="FE523" s="37"/>
      <c r="FF523" s="37"/>
      <c r="FG523" s="37"/>
      <c r="FH523" s="37"/>
      <c r="FI523" s="37"/>
      <c r="FJ523" s="37"/>
      <c r="FK523" s="37"/>
      <c r="FL523" s="37"/>
      <c r="FM523" s="37"/>
      <c r="FN523" s="37"/>
      <c r="FO523" s="37"/>
      <c r="FP523" s="37"/>
      <c r="FQ523" s="37"/>
      <c r="FR523" s="37"/>
      <c r="FS523" s="37"/>
    </row>
    <row r="524" spans="1:175" s="7" customFormat="1" ht="141.75" hidden="1">
      <c r="A524" s="24" t="s">
        <v>868</v>
      </c>
      <c r="B524" s="12" t="s">
        <v>241</v>
      </c>
      <c r="C524" s="12" t="s">
        <v>235</v>
      </c>
      <c r="D524" s="13" t="s">
        <v>869</v>
      </c>
      <c r="E524" s="13"/>
      <c r="F524" s="103">
        <f>SUM(F525)</f>
        <v>63421.364999999998</v>
      </c>
      <c r="G524" s="103">
        <f>SUM(G525)</f>
        <v>24786.153289999998</v>
      </c>
      <c r="H524" s="103"/>
      <c r="I524" s="216">
        <f t="shared" si="9"/>
        <v>0</v>
      </c>
      <c r="J524" s="210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  <c r="BG524" s="37"/>
      <c r="BH524" s="37"/>
      <c r="BI524" s="37"/>
      <c r="BJ524" s="37"/>
      <c r="BK524" s="37"/>
      <c r="BL524" s="37"/>
      <c r="BM524" s="37"/>
      <c r="BN524" s="37"/>
      <c r="BO524" s="37"/>
      <c r="BP524" s="37"/>
      <c r="BQ524" s="37"/>
      <c r="BR524" s="37"/>
      <c r="BS524" s="37"/>
      <c r="BT524" s="37"/>
      <c r="BU524" s="37"/>
      <c r="BV524" s="37"/>
      <c r="BW524" s="37"/>
      <c r="BX524" s="37"/>
      <c r="BY524" s="37"/>
      <c r="BZ524" s="37"/>
      <c r="CA524" s="37"/>
      <c r="CB524" s="37"/>
      <c r="CC524" s="37"/>
      <c r="CD524" s="37"/>
      <c r="CE524" s="37"/>
      <c r="CF524" s="37"/>
      <c r="CG524" s="37"/>
      <c r="CH524" s="37"/>
      <c r="CI524" s="37"/>
      <c r="CJ524" s="37"/>
      <c r="CK524" s="37"/>
      <c r="CL524" s="37"/>
      <c r="CM524" s="37"/>
      <c r="CN524" s="37"/>
      <c r="CO524" s="37"/>
      <c r="CP524" s="37"/>
      <c r="CQ524" s="37"/>
      <c r="CR524" s="37"/>
      <c r="CS524" s="37"/>
      <c r="CT524" s="37"/>
      <c r="CU524" s="37"/>
      <c r="CV524" s="37"/>
      <c r="CW524" s="37"/>
      <c r="CX524" s="37"/>
      <c r="CY524" s="37"/>
      <c r="CZ524" s="37"/>
      <c r="DA524" s="37"/>
      <c r="DB524" s="37"/>
      <c r="DC524" s="37"/>
      <c r="DD524" s="37"/>
      <c r="DE524" s="37"/>
      <c r="DF524" s="37"/>
      <c r="DG524" s="37"/>
      <c r="DH524" s="37"/>
      <c r="DI524" s="37"/>
      <c r="DJ524" s="37"/>
      <c r="DK524" s="37"/>
      <c r="DL524" s="37"/>
      <c r="DM524" s="37"/>
      <c r="DN524" s="37"/>
      <c r="DO524" s="37"/>
      <c r="DP524" s="37"/>
      <c r="DQ524" s="37"/>
      <c r="DR524" s="37"/>
      <c r="DS524" s="37"/>
      <c r="DT524" s="37"/>
      <c r="DU524" s="37"/>
      <c r="DV524" s="37"/>
      <c r="DW524" s="37"/>
      <c r="DX524" s="37"/>
      <c r="DY524" s="37"/>
      <c r="DZ524" s="37"/>
      <c r="EA524" s="37"/>
      <c r="EB524" s="37"/>
      <c r="EC524" s="37"/>
      <c r="ED524" s="37"/>
      <c r="EE524" s="37"/>
      <c r="EF524" s="37"/>
      <c r="EG524" s="37"/>
      <c r="EH524" s="37"/>
      <c r="EI524" s="37"/>
      <c r="EJ524" s="37"/>
      <c r="EK524" s="37"/>
      <c r="EL524" s="37"/>
      <c r="EM524" s="37"/>
      <c r="EN524" s="37"/>
      <c r="EO524" s="37"/>
      <c r="EP524" s="37"/>
      <c r="EQ524" s="37"/>
      <c r="ER524" s="37"/>
      <c r="ES524" s="37"/>
      <c r="ET524" s="37"/>
      <c r="EU524" s="37"/>
      <c r="EV524" s="37"/>
      <c r="EW524" s="37"/>
      <c r="EX524" s="37"/>
      <c r="EY524" s="37"/>
      <c r="EZ524" s="37"/>
      <c r="FA524" s="37"/>
      <c r="FB524" s="37"/>
      <c r="FC524" s="37"/>
      <c r="FD524" s="37"/>
      <c r="FE524" s="37"/>
      <c r="FF524" s="37"/>
      <c r="FG524" s="37"/>
      <c r="FH524" s="37"/>
      <c r="FI524" s="37"/>
      <c r="FJ524" s="37"/>
      <c r="FK524" s="37"/>
      <c r="FL524" s="37"/>
      <c r="FM524" s="37"/>
      <c r="FN524" s="37"/>
      <c r="FO524" s="37"/>
      <c r="FP524" s="37"/>
      <c r="FQ524" s="37"/>
      <c r="FR524" s="37"/>
      <c r="FS524" s="37"/>
    </row>
    <row r="525" spans="1:175" s="7" customFormat="1" ht="31.5" hidden="1">
      <c r="A525" s="23" t="s">
        <v>494</v>
      </c>
      <c r="B525" s="12" t="s">
        <v>241</v>
      </c>
      <c r="C525" s="12" t="s">
        <v>235</v>
      </c>
      <c r="D525" s="13" t="s">
        <v>869</v>
      </c>
      <c r="E525" s="13" t="s">
        <v>491</v>
      </c>
      <c r="F525" s="103">
        <f>SUM('3'!G343)</f>
        <v>63421.364999999998</v>
      </c>
      <c r="G525" s="103">
        <f>SUM('3'!H343)</f>
        <v>24786.153289999998</v>
      </c>
      <c r="H525" s="103"/>
      <c r="I525" s="216">
        <f t="shared" si="9"/>
        <v>0</v>
      </c>
      <c r="J525" s="210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  <c r="AR525" s="37"/>
      <c r="AS525" s="37"/>
      <c r="AT525" s="37"/>
      <c r="AU525" s="37"/>
      <c r="AV525" s="37"/>
      <c r="AW525" s="37"/>
      <c r="AX525" s="37"/>
      <c r="AY525" s="37"/>
      <c r="AZ525" s="37"/>
      <c r="BA525" s="37"/>
      <c r="BB525" s="37"/>
      <c r="BC525" s="37"/>
      <c r="BD525" s="37"/>
      <c r="BE525" s="37"/>
      <c r="BF525" s="37"/>
      <c r="BG525" s="37"/>
      <c r="BH525" s="37"/>
      <c r="BI525" s="37"/>
      <c r="BJ525" s="37"/>
      <c r="BK525" s="37"/>
      <c r="BL525" s="37"/>
      <c r="BM525" s="37"/>
      <c r="BN525" s="37"/>
      <c r="BO525" s="37"/>
      <c r="BP525" s="37"/>
      <c r="BQ525" s="37"/>
      <c r="BR525" s="37"/>
      <c r="BS525" s="37"/>
      <c r="BT525" s="37"/>
      <c r="BU525" s="37"/>
      <c r="BV525" s="37"/>
      <c r="BW525" s="37"/>
      <c r="BX525" s="37"/>
      <c r="BY525" s="37"/>
      <c r="BZ525" s="37"/>
      <c r="CA525" s="37"/>
      <c r="CB525" s="37"/>
      <c r="CC525" s="37"/>
      <c r="CD525" s="37"/>
      <c r="CE525" s="37"/>
      <c r="CF525" s="37"/>
      <c r="CG525" s="37"/>
      <c r="CH525" s="37"/>
      <c r="CI525" s="37"/>
      <c r="CJ525" s="37"/>
      <c r="CK525" s="37"/>
      <c r="CL525" s="37"/>
      <c r="CM525" s="37"/>
      <c r="CN525" s="37"/>
      <c r="CO525" s="37"/>
      <c r="CP525" s="37"/>
      <c r="CQ525" s="37"/>
      <c r="CR525" s="37"/>
      <c r="CS525" s="37"/>
      <c r="CT525" s="37"/>
      <c r="CU525" s="37"/>
      <c r="CV525" s="37"/>
      <c r="CW525" s="37"/>
      <c r="CX525" s="37"/>
      <c r="CY525" s="37"/>
      <c r="CZ525" s="37"/>
      <c r="DA525" s="37"/>
      <c r="DB525" s="37"/>
      <c r="DC525" s="37"/>
      <c r="DD525" s="37"/>
      <c r="DE525" s="37"/>
      <c r="DF525" s="37"/>
      <c r="DG525" s="37"/>
      <c r="DH525" s="37"/>
      <c r="DI525" s="37"/>
      <c r="DJ525" s="37"/>
      <c r="DK525" s="37"/>
      <c r="DL525" s="37"/>
      <c r="DM525" s="37"/>
      <c r="DN525" s="37"/>
      <c r="DO525" s="37"/>
      <c r="DP525" s="37"/>
      <c r="DQ525" s="37"/>
      <c r="DR525" s="37"/>
      <c r="DS525" s="37"/>
      <c r="DT525" s="37"/>
      <c r="DU525" s="37"/>
      <c r="DV525" s="37"/>
      <c r="DW525" s="37"/>
      <c r="DX525" s="37"/>
      <c r="DY525" s="37"/>
      <c r="DZ525" s="37"/>
      <c r="EA525" s="37"/>
      <c r="EB525" s="37"/>
      <c r="EC525" s="37"/>
      <c r="ED525" s="37"/>
      <c r="EE525" s="37"/>
      <c r="EF525" s="37"/>
      <c r="EG525" s="37"/>
      <c r="EH525" s="37"/>
      <c r="EI525" s="37"/>
      <c r="EJ525" s="37"/>
      <c r="EK525" s="37"/>
      <c r="EL525" s="37"/>
      <c r="EM525" s="37"/>
      <c r="EN525" s="37"/>
      <c r="EO525" s="37"/>
      <c r="EP525" s="37"/>
      <c r="EQ525" s="37"/>
      <c r="ER525" s="37"/>
      <c r="ES525" s="37"/>
      <c r="ET525" s="37"/>
      <c r="EU525" s="37"/>
      <c r="EV525" s="37"/>
      <c r="EW525" s="37"/>
      <c r="EX525" s="37"/>
      <c r="EY525" s="37"/>
      <c r="EZ525" s="37"/>
      <c r="FA525" s="37"/>
      <c r="FB525" s="37"/>
      <c r="FC525" s="37"/>
      <c r="FD525" s="37"/>
      <c r="FE525" s="37"/>
      <c r="FF525" s="37"/>
      <c r="FG525" s="37"/>
      <c r="FH525" s="37"/>
      <c r="FI525" s="37"/>
      <c r="FJ525" s="37"/>
      <c r="FK525" s="37"/>
      <c r="FL525" s="37"/>
      <c r="FM525" s="37"/>
      <c r="FN525" s="37"/>
      <c r="FO525" s="37"/>
      <c r="FP525" s="37"/>
      <c r="FQ525" s="37"/>
      <c r="FR525" s="37"/>
      <c r="FS525" s="37"/>
    </row>
    <row r="526" spans="1:175" s="7" customFormat="1" ht="47.25" hidden="1">
      <c r="A526" s="23" t="s">
        <v>889</v>
      </c>
      <c r="B526" s="12" t="s">
        <v>241</v>
      </c>
      <c r="C526" s="12" t="s">
        <v>235</v>
      </c>
      <c r="D526" s="13" t="s">
        <v>892</v>
      </c>
      <c r="E526" s="13"/>
      <c r="F526" s="103">
        <f>SUM(F527)</f>
        <v>600</v>
      </c>
      <c r="G526" s="103">
        <f>SUM(G527)</f>
        <v>234.49025</v>
      </c>
      <c r="H526" s="103"/>
      <c r="I526" s="216">
        <f t="shared" si="9"/>
        <v>0</v>
      </c>
      <c r="J526" s="210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  <c r="BG526" s="37"/>
      <c r="BH526" s="37"/>
      <c r="BI526" s="37"/>
      <c r="BJ526" s="37"/>
      <c r="BK526" s="37"/>
      <c r="BL526" s="37"/>
      <c r="BM526" s="37"/>
      <c r="BN526" s="37"/>
      <c r="BO526" s="37"/>
      <c r="BP526" s="37"/>
      <c r="BQ526" s="37"/>
      <c r="BR526" s="37"/>
      <c r="BS526" s="37"/>
      <c r="BT526" s="37"/>
      <c r="BU526" s="37"/>
      <c r="BV526" s="37"/>
      <c r="BW526" s="37"/>
      <c r="BX526" s="37"/>
      <c r="BY526" s="37"/>
      <c r="BZ526" s="37"/>
      <c r="CA526" s="37"/>
      <c r="CB526" s="37"/>
      <c r="CC526" s="37"/>
      <c r="CD526" s="37"/>
      <c r="CE526" s="37"/>
      <c r="CF526" s="37"/>
      <c r="CG526" s="37"/>
      <c r="CH526" s="37"/>
      <c r="CI526" s="37"/>
      <c r="CJ526" s="37"/>
      <c r="CK526" s="37"/>
      <c r="CL526" s="37"/>
      <c r="CM526" s="37"/>
      <c r="CN526" s="37"/>
      <c r="CO526" s="37"/>
      <c r="CP526" s="37"/>
      <c r="CQ526" s="37"/>
      <c r="CR526" s="37"/>
      <c r="CS526" s="37"/>
      <c r="CT526" s="37"/>
      <c r="CU526" s="37"/>
      <c r="CV526" s="37"/>
      <c r="CW526" s="37"/>
      <c r="CX526" s="37"/>
      <c r="CY526" s="37"/>
      <c r="CZ526" s="37"/>
      <c r="DA526" s="37"/>
      <c r="DB526" s="37"/>
      <c r="DC526" s="37"/>
      <c r="DD526" s="37"/>
      <c r="DE526" s="37"/>
      <c r="DF526" s="37"/>
      <c r="DG526" s="37"/>
      <c r="DH526" s="37"/>
      <c r="DI526" s="37"/>
      <c r="DJ526" s="37"/>
      <c r="DK526" s="37"/>
      <c r="DL526" s="37"/>
      <c r="DM526" s="37"/>
      <c r="DN526" s="37"/>
      <c r="DO526" s="37"/>
      <c r="DP526" s="37"/>
      <c r="DQ526" s="37"/>
      <c r="DR526" s="37"/>
      <c r="DS526" s="37"/>
      <c r="DT526" s="37"/>
      <c r="DU526" s="37"/>
      <c r="DV526" s="37"/>
      <c r="DW526" s="37"/>
      <c r="DX526" s="37"/>
      <c r="DY526" s="37"/>
      <c r="DZ526" s="37"/>
      <c r="EA526" s="37"/>
      <c r="EB526" s="37"/>
      <c r="EC526" s="37"/>
      <c r="ED526" s="37"/>
      <c r="EE526" s="37"/>
      <c r="EF526" s="37"/>
      <c r="EG526" s="37"/>
      <c r="EH526" s="37"/>
      <c r="EI526" s="37"/>
      <c r="EJ526" s="37"/>
      <c r="EK526" s="37"/>
      <c r="EL526" s="37"/>
      <c r="EM526" s="37"/>
      <c r="EN526" s="37"/>
      <c r="EO526" s="37"/>
      <c r="EP526" s="37"/>
      <c r="EQ526" s="37"/>
      <c r="ER526" s="37"/>
      <c r="ES526" s="37"/>
      <c r="ET526" s="37"/>
      <c r="EU526" s="37"/>
      <c r="EV526" s="37"/>
      <c r="EW526" s="37"/>
      <c r="EX526" s="37"/>
      <c r="EY526" s="37"/>
      <c r="EZ526" s="37"/>
      <c r="FA526" s="37"/>
      <c r="FB526" s="37"/>
      <c r="FC526" s="37"/>
      <c r="FD526" s="37"/>
      <c r="FE526" s="37"/>
      <c r="FF526" s="37"/>
      <c r="FG526" s="37"/>
      <c r="FH526" s="37"/>
      <c r="FI526" s="37"/>
      <c r="FJ526" s="37"/>
      <c r="FK526" s="37"/>
      <c r="FL526" s="37"/>
      <c r="FM526" s="37"/>
      <c r="FN526" s="37"/>
      <c r="FO526" s="37"/>
      <c r="FP526" s="37"/>
      <c r="FQ526" s="37"/>
      <c r="FR526" s="37"/>
      <c r="FS526" s="37"/>
    </row>
    <row r="527" spans="1:175" s="7" customFormat="1" ht="31.5" hidden="1">
      <c r="A527" s="23" t="s">
        <v>147</v>
      </c>
      <c r="B527" s="12" t="s">
        <v>241</v>
      </c>
      <c r="C527" s="12" t="s">
        <v>235</v>
      </c>
      <c r="D527" s="13" t="s">
        <v>892</v>
      </c>
      <c r="E527" s="13" t="s">
        <v>491</v>
      </c>
      <c r="F527" s="103">
        <f>SUM('3'!G345)</f>
        <v>600</v>
      </c>
      <c r="G527" s="103">
        <f>SUM('3'!H345)</f>
        <v>234.49025</v>
      </c>
      <c r="H527" s="103"/>
      <c r="I527" s="216">
        <f t="shared" si="9"/>
        <v>0</v>
      </c>
      <c r="J527" s="210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  <c r="AR527" s="37"/>
      <c r="AS527" s="37"/>
      <c r="AT527" s="37"/>
      <c r="AU527" s="37"/>
      <c r="AV527" s="37"/>
      <c r="AW527" s="37"/>
      <c r="AX527" s="37"/>
      <c r="AY527" s="37"/>
      <c r="AZ527" s="37"/>
      <c r="BA527" s="37"/>
      <c r="BB527" s="37"/>
      <c r="BC527" s="37"/>
      <c r="BD527" s="37"/>
      <c r="BE527" s="37"/>
      <c r="BF527" s="37"/>
      <c r="BG527" s="37"/>
      <c r="BH527" s="37"/>
      <c r="BI527" s="37"/>
      <c r="BJ527" s="37"/>
      <c r="BK527" s="37"/>
      <c r="BL527" s="37"/>
      <c r="BM527" s="37"/>
      <c r="BN527" s="37"/>
      <c r="BO527" s="37"/>
      <c r="BP527" s="37"/>
      <c r="BQ527" s="37"/>
      <c r="BR527" s="37"/>
      <c r="BS527" s="37"/>
      <c r="BT527" s="37"/>
      <c r="BU527" s="37"/>
      <c r="BV527" s="37"/>
      <c r="BW527" s="37"/>
      <c r="BX527" s="37"/>
      <c r="BY527" s="37"/>
      <c r="BZ527" s="37"/>
      <c r="CA527" s="37"/>
      <c r="CB527" s="37"/>
      <c r="CC527" s="37"/>
      <c r="CD527" s="37"/>
      <c r="CE527" s="37"/>
      <c r="CF527" s="37"/>
      <c r="CG527" s="37"/>
      <c r="CH527" s="37"/>
      <c r="CI527" s="37"/>
      <c r="CJ527" s="37"/>
      <c r="CK527" s="37"/>
      <c r="CL527" s="37"/>
      <c r="CM527" s="37"/>
      <c r="CN527" s="37"/>
      <c r="CO527" s="37"/>
      <c r="CP527" s="37"/>
      <c r="CQ527" s="37"/>
      <c r="CR527" s="37"/>
      <c r="CS527" s="37"/>
      <c r="CT527" s="37"/>
      <c r="CU527" s="37"/>
      <c r="CV527" s="37"/>
      <c r="CW527" s="37"/>
      <c r="CX527" s="37"/>
      <c r="CY527" s="37"/>
      <c r="CZ527" s="37"/>
      <c r="DA527" s="37"/>
      <c r="DB527" s="37"/>
      <c r="DC527" s="37"/>
      <c r="DD527" s="37"/>
      <c r="DE527" s="37"/>
      <c r="DF527" s="37"/>
      <c r="DG527" s="37"/>
      <c r="DH527" s="37"/>
      <c r="DI527" s="37"/>
      <c r="DJ527" s="37"/>
      <c r="DK527" s="37"/>
      <c r="DL527" s="37"/>
      <c r="DM527" s="37"/>
      <c r="DN527" s="37"/>
      <c r="DO527" s="37"/>
      <c r="DP527" s="37"/>
      <c r="DQ527" s="37"/>
      <c r="DR527" s="37"/>
      <c r="DS527" s="37"/>
      <c r="DT527" s="37"/>
      <c r="DU527" s="37"/>
      <c r="DV527" s="37"/>
      <c r="DW527" s="37"/>
      <c r="DX527" s="37"/>
      <c r="DY527" s="37"/>
      <c r="DZ527" s="37"/>
      <c r="EA527" s="37"/>
      <c r="EB527" s="37"/>
      <c r="EC527" s="37"/>
      <c r="ED527" s="37"/>
      <c r="EE527" s="37"/>
      <c r="EF527" s="37"/>
      <c r="EG527" s="37"/>
      <c r="EH527" s="37"/>
      <c r="EI527" s="37"/>
      <c r="EJ527" s="37"/>
      <c r="EK527" s="37"/>
      <c r="EL527" s="37"/>
      <c r="EM527" s="37"/>
      <c r="EN527" s="37"/>
      <c r="EO527" s="37"/>
      <c r="EP527" s="37"/>
      <c r="EQ527" s="37"/>
      <c r="ER527" s="37"/>
      <c r="ES527" s="37"/>
      <c r="ET527" s="37"/>
      <c r="EU527" s="37"/>
      <c r="EV527" s="37"/>
      <c r="EW527" s="37"/>
      <c r="EX527" s="37"/>
      <c r="EY527" s="37"/>
      <c r="EZ527" s="37"/>
      <c r="FA527" s="37"/>
      <c r="FB527" s="37"/>
      <c r="FC527" s="37"/>
      <c r="FD527" s="37"/>
      <c r="FE527" s="37"/>
      <c r="FF527" s="37"/>
      <c r="FG527" s="37"/>
      <c r="FH527" s="37"/>
      <c r="FI527" s="37"/>
      <c r="FJ527" s="37"/>
      <c r="FK527" s="37"/>
      <c r="FL527" s="37"/>
      <c r="FM527" s="37"/>
      <c r="FN527" s="37"/>
      <c r="FO527" s="37"/>
      <c r="FP527" s="37"/>
      <c r="FQ527" s="37"/>
      <c r="FR527" s="37"/>
      <c r="FS527" s="37"/>
    </row>
    <row r="528" spans="1:175" s="7" customFormat="1" ht="78.75" hidden="1">
      <c r="A528" s="25" t="s">
        <v>693</v>
      </c>
      <c r="B528" s="12" t="s">
        <v>241</v>
      </c>
      <c r="C528" s="12" t="s">
        <v>235</v>
      </c>
      <c r="D528" s="12" t="s">
        <v>377</v>
      </c>
      <c r="E528" s="12"/>
      <c r="F528" s="103">
        <f>SUM(F529)</f>
        <v>0</v>
      </c>
      <c r="G528" s="103">
        <f>SUM(G529)</f>
        <v>0</v>
      </c>
      <c r="H528" s="103"/>
      <c r="I528" s="216" t="e">
        <f t="shared" si="9"/>
        <v>#DIV/0!</v>
      </c>
      <c r="J528" s="210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  <c r="AR528" s="37"/>
      <c r="AS528" s="37"/>
      <c r="AT528" s="37"/>
      <c r="AU528" s="37"/>
      <c r="AV528" s="37"/>
      <c r="AW528" s="37"/>
      <c r="AX528" s="37"/>
      <c r="AY528" s="37"/>
      <c r="AZ528" s="37"/>
      <c r="BA528" s="37"/>
      <c r="BB528" s="37"/>
      <c r="BC528" s="37"/>
      <c r="BD528" s="37"/>
      <c r="BE528" s="37"/>
      <c r="BF528" s="37"/>
      <c r="BG528" s="37"/>
      <c r="BH528" s="37"/>
      <c r="BI528" s="37"/>
      <c r="BJ528" s="37"/>
      <c r="BK528" s="37"/>
      <c r="BL528" s="37"/>
      <c r="BM528" s="37"/>
      <c r="BN528" s="37"/>
      <c r="BO528" s="37"/>
      <c r="BP528" s="37"/>
      <c r="BQ528" s="37"/>
      <c r="BR528" s="37"/>
      <c r="BS528" s="37"/>
      <c r="BT528" s="37"/>
      <c r="BU528" s="37"/>
      <c r="BV528" s="37"/>
      <c r="BW528" s="37"/>
      <c r="BX528" s="37"/>
      <c r="BY528" s="37"/>
      <c r="BZ528" s="37"/>
      <c r="CA528" s="37"/>
      <c r="CB528" s="37"/>
      <c r="CC528" s="37"/>
      <c r="CD528" s="37"/>
      <c r="CE528" s="37"/>
      <c r="CF528" s="37"/>
      <c r="CG528" s="37"/>
      <c r="CH528" s="37"/>
      <c r="CI528" s="37"/>
      <c r="CJ528" s="37"/>
      <c r="CK528" s="37"/>
      <c r="CL528" s="37"/>
      <c r="CM528" s="37"/>
      <c r="CN528" s="37"/>
      <c r="CO528" s="37"/>
      <c r="CP528" s="37"/>
      <c r="CQ528" s="37"/>
      <c r="CR528" s="37"/>
      <c r="CS528" s="37"/>
      <c r="CT528" s="37"/>
      <c r="CU528" s="37"/>
      <c r="CV528" s="37"/>
      <c r="CW528" s="37"/>
      <c r="CX528" s="37"/>
      <c r="CY528" s="37"/>
      <c r="CZ528" s="37"/>
      <c r="DA528" s="37"/>
      <c r="DB528" s="37"/>
      <c r="DC528" s="37"/>
      <c r="DD528" s="37"/>
      <c r="DE528" s="37"/>
      <c r="DF528" s="37"/>
      <c r="DG528" s="37"/>
      <c r="DH528" s="37"/>
      <c r="DI528" s="37"/>
      <c r="DJ528" s="37"/>
      <c r="DK528" s="37"/>
      <c r="DL528" s="37"/>
      <c r="DM528" s="37"/>
      <c r="DN528" s="37"/>
      <c r="DO528" s="37"/>
      <c r="DP528" s="37"/>
      <c r="DQ528" s="37"/>
      <c r="DR528" s="37"/>
      <c r="DS528" s="37"/>
      <c r="DT528" s="37"/>
      <c r="DU528" s="37"/>
      <c r="DV528" s="37"/>
      <c r="DW528" s="37"/>
      <c r="DX528" s="37"/>
      <c r="DY528" s="37"/>
      <c r="DZ528" s="37"/>
      <c r="EA528" s="37"/>
      <c r="EB528" s="37"/>
      <c r="EC528" s="37"/>
      <c r="ED528" s="37"/>
      <c r="EE528" s="37"/>
      <c r="EF528" s="37"/>
      <c r="EG528" s="37"/>
      <c r="EH528" s="37"/>
      <c r="EI528" s="37"/>
      <c r="EJ528" s="37"/>
      <c r="EK528" s="37"/>
      <c r="EL528" s="37"/>
      <c r="EM528" s="37"/>
      <c r="EN528" s="37"/>
      <c r="EO528" s="37"/>
      <c r="EP528" s="37"/>
      <c r="EQ528" s="37"/>
      <c r="ER528" s="37"/>
      <c r="ES528" s="37"/>
      <c r="ET528" s="37"/>
      <c r="EU528" s="37"/>
      <c r="EV528" s="37"/>
      <c r="EW528" s="37"/>
      <c r="EX528" s="37"/>
      <c r="EY528" s="37"/>
      <c r="EZ528" s="37"/>
      <c r="FA528" s="37"/>
      <c r="FB528" s="37"/>
      <c r="FC528" s="37"/>
      <c r="FD528" s="37"/>
      <c r="FE528" s="37"/>
      <c r="FF528" s="37"/>
      <c r="FG528" s="37"/>
      <c r="FH528" s="37"/>
      <c r="FI528" s="37"/>
      <c r="FJ528" s="37"/>
      <c r="FK528" s="37"/>
      <c r="FL528" s="37"/>
      <c r="FM528" s="37"/>
      <c r="FN528" s="37"/>
      <c r="FO528" s="37"/>
      <c r="FP528" s="37"/>
      <c r="FQ528" s="37"/>
      <c r="FR528" s="37"/>
      <c r="FS528" s="37"/>
    </row>
    <row r="529" spans="1:175" s="7" customFormat="1" ht="47.25" hidden="1">
      <c r="A529" s="25" t="s">
        <v>164</v>
      </c>
      <c r="B529" s="12" t="s">
        <v>241</v>
      </c>
      <c r="C529" s="12" t="s">
        <v>235</v>
      </c>
      <c r="D529" s="12" t="s">
        <v>377</v>
      </c>
      <c r="E529" s="12" t="s">
        <v>211</v>
      </c>
      <c r="F529" s="103">
        <f>SUM('3'!G641)</f>
        <v>0</v>
      </c>
      <c r="G529" s="103">
        <f>SUM('3'!H641)</f>
        <v>0</v>
      </c>
      <c r="H529" s="103"/>
      <c r="I529" s="216" t="e">
        <f t="shared" si="9"/>
        <v>#DIV/0!</v>
      </c>
      <c r="J529" s="210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  <c r="BG529" s="37"/>
      <c r="BH529" s="37"/>
      <c r="BI529" s="37"/>
      <c r="BJ529" s="37"/>
      <c r="BK529" s="37"/>
      <c r="BL529" s="37"/>
      <c r="BM529" s="37"/>
      <c r="BN529" s="37"/>
      <c r="BO529" s="37"/>
      <c r="BP529" s="37"/>
      <c r="BQ529" s="37"/>
      <c r="BR529" s="37"/>
      <c r="BS529" s="37"/>
      <c r="BT529" s="37"/>
      <c r="BU529" s="37"/>
      <c r="BV529" s="37"/>
      <c r="BW529" s="37"/>
      <c r="BX529" s="37"/>
      <c r="BY529" s="37"/>
      <c r="BZ529" s="37"/>
      <c r="CA529" s="37"/>
      <c r="CB529" s="37"/>
      <c r="CC529" s="37"/>
      <c r="CD529" s="37"/>
      <c r="CE529" s="37"/>
      <c r="CF529" s="37"/>
      <c r="CG529" s="37"/>
      <c r="CH529" s="37"/>
      <c r="CI529" s="37"/>
      <c r="CJ529" s="37"/>
      <c r="CK529" s="37"/>
      <c r="CL529" s="37"/>
      <c r="CM529" s="37"/>
      <c r="CN529" s="37"/>
      <c r="CO529" s="37"/>
      <c r="CP529" s="37"/>
      <c r="CQ529" s="37"/>
      <c r="CR529" s="37"/>
      <c r="CS529" s="37"/>
      <c r="CT529" s="37"/>
      <c r="CU529" s="37"/>
      <c r="CV529" s="37"/>
      <c r="CW529" s="37"/>
      <c r="CX529" s="37"/>
      <c r="CY529" s="37"/>
      <c r="CZ529" s="37"/>
      <c r="DA529" s="37"/>
      <c r="DB529" s="37"/>
      <c r="DC529" s="37"/>
      <c r="DD529" s="37"/>
      <c r="DE529" s="37"/>
      <c r="DF529" s="37"/>
      <c r="DG529" s="37"/>
      <c r="DH529" s="37"/>
      <c r="DI529" s="37"/>
      <c r="DJ529" s="37"/>
      <c r="DK529" s="37"/>
      <c r="DL529" s="37"/>
      <c r="DM529" s="37"/>
      <c r="DN529" s="37"/>
      <c r="DO529" s="37"/>
      <c r="DP529" s="37"/>
      <c r="DQ529" s="37"/>
      <c r="DR529" s="37"/>
      <c r="DS529" s="37"/>
      <c r="DT529" s="37"/>
      <c r="DU529" s="37"/>
      <c r="DV529" s="37"/>
      <c r="DW529" s="37"/>
      <c r="DX529" s="37"/>
      <c r="DY529" s="37"/>
      <c r="DZ529" s="37"/>
      <c r="EA529" s="37"/>
      <c r="EB529" s="37"/>
      <c r="EC529" s="37"/>
      <c r="ED529" s="37"/>
      <c r="EE529" s="37"/>
      <c r="EF529" s="37"/>
      <c r="EG529" s="37"/>
      <c r="EH529" s="37"/>
      <c r="EI529" s="37"/>
      <c r="EJ529" s="37"/>
      <c r="EK529" s="37"/>
      <c r="EL529" s="37"/>
      <c r="EM529" s="37"/>
      <c r="EN529" s="37"/>
      <c r="EO529" s="37"/>
      <c r="EP529" s="37"/>
      <c r="EQ529" s="37"/>
      <c r="ER529" s="37"/>
      <c r="ES529" s="37"/>
      <c r="ET529" s="37"/>
      <c r="EU529" s="37"/>
      <c r="EV529" s="37"/>
      <c r="EW529" s="37"/>
      <c r="EX529" s="37"/>
      <c r="EY529" s="37"/>
      <c r="EZ529" s="37"/>
      <c r="FA529" s="37"/>
      <c r="FB529" s="37"/>
      <c r="FC529" s="37"/>
      <c r="FD529" s="37"/>
      <c r="FE529" s="37"/>
      <c r="FF529" s="37"/>
      <c r="FG529" s="37"/>
      <c r="FH529" s="37"/>
      <c r="FI529" s="37"/>
      <c r="FJ529" s="37"/>
      <c r="FK529" s="37"/>
      <c r="FL529" s="37"/>
      <c r="FM529" s="37"/>
      <c r="FN529" s="37"/>
      <c r="FO529" s="37"/>
      <c r="FP529" s="37"/>
      <c r="FQ529" s="37"/>
      <c r="FR529" s="37"/>
      <c r="FS529" s="37"/>
    </row>
    <row r="530" spans="1:175" s="7" customFormat="1" ht="94.5" hidden="1">
      <c r="A530" s="25" t="s">
        <v>694</v>
      </c>
      <c r="B530" s="12" t="s">
        <v>241</v>
      </c>
      <c r="C530" s="12" t="s">
        <v>235</v>
      </c>
      <c r="D530" s="12" t="s">
        <v>378</v>
      </c>
      <c r="E530" s="12"/>
      <c r="F530" s="103">
        <f>SUM(F531)</f>
        <v>0</v>
      </c>
      <c r="G530" s="103">
        <f>SUM(G531)</f>
        <v>0</v>
      </c>
      <c r="H530" s="103"/>
      <c r="I530" s="216" t="e">
        <f t="shared" ref="I530:I593" si="10">SUM(H530/G530*100)</f>
        <v>#DIV/0!</v>
      </c>
      <c r="J530" s="210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  <c r="AR530" s="37"/>
      <c r="AS530" s="37"/>
      <c r="AT530" s="37"/>
      <c r="AU530" s="37"/>
      <c r="AV530" s="37"/>
      <c r="AW530" s="37"/>
      <c r="AX530" s="37"/>
      <c r="AY530" s="37"/>
      <c r="AZ530" s="37"/>
      <c r="BA530" s="37"/>
      <c r="BB530" s="37"/>
      <c r="BC530" s="37"/>
      <c r="BD530" s="37"/>
      <c r="BE530" s="37"/>
      <c r="BF530" s="37"/>
      <c r="BG530" s="37"/>
      <c r="BH530" s="37"/>
      <c r="BI530" s="37"/>
      <c r="BJ530" s="37"/>
      <c r="BK530" s="37"/>
      <c r="BL530" s="37"/>
      <c r="BM530" s="37"/>
      <c r="BN530" s="37"/>
      <c r="BO530" s="37"/>
      <c r="BP530" s="37"/>
      <c r="BQ530" s="37"/>
      <c r="BR530" s="37"/>
      <c r="BS530" s="37"/>
      <c r="BT530" s="37"/>
      <c r="BU530" s="37"/>
      <c r="BV530" s="37"/>
      <c r="BW530" s="37"/>
      <c r="BX530" s="37"/>
      <c r="BY530" s="37"/>
      <c r="BZ530" s="37"/>
      <c r="CA530" s="37"/>
      <c r="CB530" s="37"/>
      <c r="CC530" s="37"/>
      <c r="CD530" s="37"/>
      <c r="CE530" s="37"/>
      <c r="CF530" s="37"/>
      <c r="CG530" s="37"/>
      <c r="CH530" s="37"/>
      <c r="CI530" s="37"/>
      <c r="CJ530" s="37"/>
      <c r="CK530" s="37"/>
      <c r="CL530" s="37"/>
      <c r="CM530" s="37"/>
      <c r="CN530" s="37"/>
      <c r="CO530" s="37"/>
      <c r="CP530" s="37"/>
      <c r="CQ530" s="37"/>
      <c r="CR530" s="37"/>
      <c r="CS530" s="37"/>
      <c r="CT530" s="37"/>
      <c r="CU530" s="37"/>
      <c r="CV530" s="37"/>
      <c r="CW530" s="37"/>
      <c r="CX530" s="37"/>
      <c r="CY530" s="37"/>
      <c r="CZ530" s="37"/>
      <c r="DA530" s="37"/>
      <c r="DB530" s="37"/>
      <c r="DC530" s="37"/>
      <c r="DD530" s="37"/>
      <c r="DE530" s="37"/>
      <c r="DF530" s="37"/>
      <c r="DG530" s="37"/>
      <c r="DH530" s="37"/>
      <c r="DI530" s="37"/>
      <c r="DJ530" s="37"/>
      <c r="DK530" s="37"/>
      <c r="DL530" s="37"/>
      <c r="DM530" s="37"/>
      <c r="DN530" s="37"/>
      <c r="DO530" s="37"/>
      <c r="DP530" s="37"/>
      <c r="DQ530" s="37"/>
      <c r="DR530" s="37"/>
      <c r="DS530" s="37"/>
      <c r="DT530" s="37"/>
      <c r="DU530" s="37"/>
      <c r="DV530" s="37"/>
      <c r="DW530" s="37"/>
      <c r="DX530" s="37"/>
      <c r="DY530" s="37"/>
      <c r="DZ530" s="37"/>
      <c r="EA530" s="37"/>
      <c r="EB530" s="37"/>
      <c r="EC530" s="37"/>
      <c r="ED530" s="37"/>
      <c r="EE530" s="37"/>
      <c r="EF530" s="37"/>
      <c r="EG530" s="37"/>
      <c r="EH530" s="37"/>
      <c r="EI530" s="37"/>
      <c r="EJ530" s="37"/>
      <c r="EK530" s="37"/>
      <c r="EL530" s="37"/>
      <c r="EM530" s="37"/>
      <c r="EN530" s="37"/>
      <c r="EO530" s="37"/>
      <c r="EP530" s="37"/>
      <c r="EQ530" s="37"/>
      <c r="ER530" s="37"/>
      <c r="ES530" s="37"/>
      <c r="ET530" s="37"/>
      <c r="EU530" s="37"/>
      <c r="EV530" s="37"/>
      <c r="EW530" s="37"/>
      <c r="EX530" s="37"/>
      <c r="EY530" s="37"/>
      <c r="EZ530" s="37"/>
      <c r="FA530" s="37"/>
      <c r="FB530" s="37"/>
      <c r="FC530" s="37"/>
      <c r="FD530" s="37"/>
      <c r="FE530" s="37"/>
      <c r="FF530" s="37"/>
      <c r="FG530" s="37"/>
      <c r="FH530" s="37"/>
      <c r="FI530" s="37"/>
      <c r="FJ530" s="37"/>
      <c r="FK530" s="37"/>
      <c r="FL530" s="37"/>
      <c r="FM530" s="37"/>
      <c r="FN530" s="37"/>
      <c r="FO530" s="37"/>
      <c r="FP530" s="37"/>
      <c r="FQ530" s="37"/>
      <c r="FR530" s="37"/>
      <c r="FS530" s="37"/>
    </row>
    <row r="531" spans="1:175" s="7" customFormat="1" ht="47.25" hidden="1">
      <c r="A531" s="25" t="s">
        <v>164</v>
      </c>
      <c r="B531" s="12" t="s">
        <v>241</v>
      </c>
      <c r="C531" s="12" t="s">
        <v>235</v>
      </c>
      <c r="D531" s="12" t="s">
        <v>378</v>
      </c>
      <c r="E531" s="12" t="s">
        <v>211</v>
      </c>
      <c r="F531" s="103">
        <f>SUM('3'!G645)</f>
        <v>0</v>
      </c>
      <c r="G531" s="103">
        <f>SUM('3'!H645)</f>
        <v>0</v>
      </c>
      <c r="H531" s="103"/>
      <c r="I531" s="216" t="e">
        <f t="shared" si="10"/>
        <v>#DIV/0!</v>
      </c>
      <c r="J531" s="210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  <c r="AR531" s="37"/>
      <c r="AS531" s="37"/>
      <c r="AT531" s="37"/>
      <c r="AU531" s="37"/>
      <c r="AV531" s="37"/>
      <c r="AW531" s="37"/>
      <c r="AX531" s="37"/>
      <c r="AY531" s="37"/>
      <c r="AZ531" s="37"/>
      <c r="BA531" s="37"/>
      <c r="BB531" s="37"/>
      <c r="BC531" s="37"/>
      <c r="BD531" s="37"/>
      <c r="BE531" s="37"/>
      <c r="BF531" s="37"/>
      <c r="BG531" s="37"/>
      <c r="BH531" s="37"/>
      <c r="BI531" s="37"/>
      <c r="BJ531" s="37"/>
      <c r="BK531" s="37"/>
      <c r="BL531" s="37"/>
      <c r="BM531" s="37"/>
      <c r="BN531" s="37"/>
      <c r="BO531" s="37"/>
      <c r="BP531" s="37"/>
      <c r="BQ531" s="37"/>
      <c r="BR531" s="37"/>
      <c r="BS531" s="37"/>
      <c r="BT531" s="37"/>
      <c r="BU531" s="37"/>
      <c r="BV531" s="37"/>
      <c r="BW531" s="37"/>
      <c r="BX531" s="37"/>
      <c r="BY531" s="37"/>
      <c r="BZ531" s="37"/>
      <c r="CA531" s="37"/>
      <c r="CB531" s="37"/>
      <c r="CC531" s="37"/>
      <c r="CD531" s="37"/>
      <c r="CE531" s="37"/>
      <c r="CF531" s="37"/>
      <c r="CG531" s="37"/>
      <c r="CH531" s="37"/>
      <c r="CI531" s="37"/>
      <c r="CJ531" s="37"/>
      <c r="CK531" s="37"/>
      <c r="CL531" s="37"/>
      <c r="CM531" s="37"/>
      <c r="CN531" s="37"/>
      <c r="CO531" s="37"/>
      <c r="CP531" s="37"/>
      <c r="CQ531" s="37"/>
      <c r="CR531" s="37"/>
      <c r="CS531" s="37"/>
      <c r="CT531" s="37"/>
      <c r="CU531" s="37"/>
      <c r="CV531" s="37"/>
      <c r="CW531" s="37"/>
      <c r="CX531" s="37"/>
      <c r="CY531" s="37"/>
      <c r="CZ531" s="37"/>
      <c r="DA531" s="37"/>
      <c r="DB531" s="37"/>
      <c r="DC531" s="37"/>
      <c r="DD531" s="37"/>
      <c r="DE531" s="37"/>
      <c r="DF531" s="37"/>
      <c r="DG531" s="37"/>
      <c r="DH531" s="37"/>
      <c r="DI531" s="37"/>
      <c r="DJ531" s="37"/>
      <c r="DK531" s="37"/>
      <c r="DL531" s="37"/>
      <c r="DM531" s="37"/>
      <c r="DN531" s="37"/>
      <c r="DO531" s="37"/>
      <c r="DP531" s="37"/>
      <c r="DQ531" s="37"/>
      <c r="DR531" s="37"/>
      <c r="DS531" s="37"/>
      <c r="DT531" s="37"/>
      <c r="DU531" s="37"/>
      <c r="DV531" s="37"/>
      <c r="DW531" s="37"/>
      <c r="DX531" s="37"/>
      <c r="DY531" s="37"/>
      <c r="DZ531" s="37"/>
      <c r="EA531" s="37"/>
      <c r="EB531" s="37"/>
      <c r="EC531" s="37"/>
      <c r="ED531" s="37"/>
      <c r="EE531" s="37"/>
      <c r="EF531" s="37"/>
      <c r="EG531" s="37"/>
      <c r="EH531" s="37"/>
      <c r="EI531" s="37"/>
      <c r="EJ531" s="37"/>
      <c r="EK531" s="37"/>
      <c r="EL531" s="37"/>
      <c r="EM531" s="37"/>
      <c r="EN531" s="37"/>
      <c r="EO531" s="37"/>
      <c r="EP531" s="37"/>
      <c r="EQ531" s="37"/>
      <c r="ER531" s="37"/>
      <c r="ES531" s="37"/>
      <c r="ET531" s="37"/>
      <c r="EU531" s="37"/>
      <c r="EV531" s="37"/>
      <c r="EW531" s="37"/>
      <c r="EX531" s="37"/>
      <c r="EY531" s="37"/>
      <c r="EZ531" s="37"/>
      <c r="FA531" s="37"/>
      <c r="FB531" s="37"/>
      <c r="FC531" s="37"/>
      <c r="FD531" s="37"/>
      <c r="FE531" s="37"/>
      <c r="FF531" s="37"/>
      <c r="FG531" s="37"/>
      <c r="FH531" s="37"/>
      <c r="FI531" s="37"/>
      <c r="FJ531" s="37"/>
      <c r="FK531" s="37"/>
      <c r="FL531" s="37"/>
      <c r="FM531" s="37"/>
      <c r="FN531" s="37"/>
      <c r="FO531" s="37"/>
      <c r="FP531" s="37"/>
      <c r="FQ531" s="37"/>
      <c r="FR531" s="37"/>
      <c r="FS531" s="37"/>
    </row>
    <row r="532" spans="1:175" s="7" customFormat="1" ht="110.25" hidden="1">
      <c r="A532" s="25" t="s">
        <v>695</v>
      </c>
      <c r="B532" s="12" t="s">
        <v>241</v>
      </c>
      <c r="C532" s="12" t="s">
        <v>235</v>
      </c>
      <c r="D532" s="42" t="s">
        <v>476</v>
      </c>
      <c r="E532" s="12"/>
      <c r="F532" s="103">
        <f>SUM(F533)</f>
        <v>0</v>
      </c>
      <c r="G532" s="103">
        <f>SUM(G533)</f>
        <v>0</v>
      </c>
      <c r="H532" s="103"/>
      <c r="I532" s="216" t="e">
        <f t="shared" si="10"/>
        <v>#DIV/0!</v>
      </c>
      <c r="J532" s="210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  <c r="AR532" s="37"/>
      <c r="AS532" s="37"/>
      <c r="AT532" s="37"/>
      <c r="AU532" s="37"/>
      <c r="AV532" s="37"/>
      <c r="AW532" s="37"/>
      <c r="AX532" s="37"/>
      <c r="AY532" s="37"/>
      <c r="AZ532" s="37"/>
      <c r="BA532" s="37"/>
      <c r="BB532" s="37"/>
      <c r="BC532" s="37"/>
      <c r="BD532" s="37"/>
      <c r="BE532" s="37"/>
      <c r="BF532" s="37"/>
      <c r="BG532" s="37"/>
      <c r="BH532" s="37"/>
      <c r="BI532" s="37"/>
      <c r="BJ532" s="37"/>
      <c r="BK532" s="37"/>
      <c r="BL532" s="37"/>
      <c r="BM532" s="37"/>
      <c r="BN532" s="37"/>
      <c r="BO532" s="37"/>
      <c r="BP532" s="37"/>
      <c r="BQ532" s="37"/>
      <c r="BR532" s="37"/>
      <c r="BS532" s="37"/>
      <c r="BT532" s="37"/>
      <c r="BU532" s="37"/>
      <c r="BV532" s="37"/>
      <c r="BW532" s="37"/>
      <c r="BX532" s="37"/>
      <c r="BY532" s="37"/>
      <c r="BZ532" s="37"/>
      <c r="CA532" s="37"/>
      <c r="CB532" s="37"/>
      <c r="CC532" s="37"/>
      <c r="CD532" s="37"/>
      <c r="CE532" s="37"/>
      <c r="CF532" s="37"/>
      <c r="CG532" s="37"/>
      <c r="CH532" s="37"/>
      <c r="CI532" s="37"/>
      <c r="CJ532" s="37"/>
      <c r="CK532" s="37"/>
      <c r="CL532" s="37"/>
      <c r="CM532" s="37"/>
      <c r="CN532" s="37"/>
      <c r="CO532" s="37"/>
      <c r="CP532" s="37"/>
      <c r="CQ532" s="37"/>
      <c r="CR532" s="37"/>
      <c r="CS532" s="37"/>
      <c r="CT532" s="37"/>
      <c r="CU532" s="37"/>
      <c r="CV532" s="37"/>
      <c r="CW532" s="37"/>
      <c r="CX532" s="37"/>
      <c r="CY532" s="37"/>
      <c r="CZ532" s="37"/>
      <c r="DA532" s="37"/>
      <c r="DB532" s="37"/>
      <c r="DC532" s="37"/>
      <c r="DD532" s="37"/>
      <c r="DE532" s="37"/>
      <c r="DF532" s="37"/>
      <c r="DG532" s="37"/>
      <c r="DH532" s="37"/>
      <c r="DI532" s="37"/>
      <c r="DJ532" s="37"/>
      <c r="DK532" s="37"/>
      <c r="DL532" s="37"/>
      <c r="DM532" s="37"/>
      <c r="DN532" s="37"/>
      <c r="DO532" s="37"/>
      <c r="DP532" s="37"/>
      <c r="DQ532" s="37"/>
      <c r="DR532" s="37"/>
      <c r="DS532" s="37"/>
      <c r="DT532" s="37"/>
      <c r="DU532" s="37"/>
      <c r="DV532" s="37"/>
      <c r="DW532" s="37"/>
      <c r="DX532" s="37"/>
      <c r="DY532" s="37"/>
      <c r="DZ532" s="37"/>
      <c r="EA532" s="37"/>
      <c r="EB532" s="37"/>
      <c r="EC532" s="37"/>
      <c r="ED532" s="37"/>
      <c r="EE532" s="37"/>
      <c r="EF532" s="37"/>
      <c r="EG532" s="37"/>
      <c r="EH532" s="37"/>
      <c r="EI532" s="37"/>
      <c r="EJ532" s="37"/>
      <c r="EK532" s="37"/>
      <c r="EL532" s="37"/>
      <c r="EM532" s="37"/>
      <c r="EN532" s="37"/>
      <c r="EO532" s="37"/>
      <c r="EP532" s="37"/>
      <c r="EQ532" s="37"/>
      <c r="ER532" s="37"/>
      <c r="ES532" s="37"/>
      <c r="ET532" s="37"/>
      <c r="EU532" s="37"/>
      <c r="EV532" s="37"/>
      <c r="EW532" s="37"/>
      <c r="EX532" s="37"/>
      <c r="EY532" s="37"/>
      <c r="EZ532" s="37"/>
      <c r="FA532" s="37"/>
      <c r="FB532" s="37"/>
      <c r="FC532" s="37"/>
      <c r="FD532" s="37"/>
      <c r="FE532" s="37"/>
      <c r="FF532" s="37"/>
      <c r="FG532" s="37"/>
      <c r="FH532" s="37"/>
      <c r="FI532" s="37"/>
      <c r="FJ532" s="37"/>
      <c r="FK532" s="37"/>
      <c r="FL532" s="37"/>
      <c r="FM532" s="37"/>
      <c r="FN532" s="37"/>
      <c r="FO532" s="37"/>
      <c r="FP532" s="37"/>
      <c r="FQ532" s="37"/>
      <c r="FR532" s="37"/>
      <c r="FS532" s="37"/>
    </row>
    <row r="533" spans="1:175" s="7" customFormat="1" ht="47.25" hidden="1">
      <c r="A533" s="25" t="s">
        <v>164</v>
      </c>
      <c r="B533" s="12" t="s">
        <v>241</v>
      </c>
      <c r="C533" s="12" t="s">
        <v>235</v>
      </c>
      <c r="D533" s="42" t="s">
        <v>476</v>
      </c>
      <c r="E533" s="12" t="s">
        <v>211</v>
      </c>
      <c r="F533" s="103">
        <f>SUM('3'!G647)</f>
        <v>0</v>
      </c>
      <c r="G533" s="103">
        <f>SUM('3'!H647)</f>
        <v>0</v>
      </c>
      <c r="H533" s="103"/>
      <c r="I533" s="216" t="e">
        <f t="shared" si="10"/>
        <v>#DIV/0!</v>
      </c>
      <c r="J533" s="210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  <c r="BG533" s="37"/>
      <c r="BH533" s="37"/>
      <c r="BI533" s="37"/>
      <c r="BJ533" s="37"/>
      <c r="BK533" s="37"/>
      <c r="BL533" s="37"/>
      <c r="BM533" s="37"/>
      <c r="BN533" s="37"/>
      <c r="BO533" s="37"/>
      <c r="BP533" s="37"/>
      <c r="BQ533" s="37"/>
      <c r="BR533" s="37"/>
      <c r="BS533" s="37"/>
      <c r="BT533" s="37"/>
      <c r="BU533" s="37"/>
      <c r="BV533" s="37"/>
      <c r="BW533" s="37"/>
      <c r="BX533" s="37"/>
      <c r="BY533" s="37"/>
      <c r="BZ533" s="37"/>
      <c r="CA533" s="37"/>
      <c r="CB533" s="37"/>
      <c r="CC533" s="37"/>
      <c r="CD533" s="37"/>
      <c r="CE533" s="37"/>
      <c r="CF533" s="37"/>
      <c r="CG533" s="37"/>
      <c r="CH533" s="37"/>
      <c r="CI533" s="37"/>
      <c r="CJ533" s="37"/>
      <c r="CK533" s="37"/>
      <c r="CL533" s="37"/>
      <c r="CM533" s="37"/>
      <c r="CN533" s="37"/>
      <c r="CO533" s="37"/>
      <c r="CP533" s="37"/>
      <c r="CQ533" s="37"/>
      <c r="CR533" s="37"/>
      <c r="CS533" s="37"/>
      <c r="CT533" s="37"/>
      <c r="CU533" s="37"/>
      <c r="CV533" s="37"/>
      <c r="CW533" s="37"/>
      <c r="CX533" s="37"/>
      <c r="CY533" s="37"/>
      <c r="CZ533" s="37"/>
      <c r="DA533" s="37"/>
      <c r="DB533" s="37"/>
      <c r="DC533" s="37"/>
      <c r="DD533" s="37"/>
      <c r="DE533" s="37"/>
      <c r="DF533" s="37"/>
      <c r="DG533" s="37"/>
      <c r="DH533" s="37"/>
      <c r="DI533" s="37"/>
      <c r="DJ533" s="37"/>
      <c r="DK533" s="37"/>
      <c r="DL533" s="37"/>
      <c r="DM533" s="37"/>
      <c r="DN533" s="37"/>
      <c r="DO533" s="37"/>
      <c r="DP533" s="37"/>
      <c r="DQ533" s="37"/>
      <c r="DR533" s="37"/>
      <c r="DS533" s="37"/>
      <c r="DT533" s="37"/>
      <c r="DU533" s="37"/>
      <c r="DV533" s="37"/>
      <c r="DW533" s="37"/>
      <c r="DX533" s="37"/>
      <c r="DY533" s="37"/>
      <c r="DZ533" s="37"/>
      <c r="EA533" s="37"/>
      <c r="EB533" s="37"/>
      <c r="EC533" s="37"/>
      <c r="ED533" s="37"/>
      <c r="EE533" s="37"/>
      <c r="EF533" s="37"/>
      <c r="EG533" s="37"/>
      <c r="EH533" s="37"/>
      <c r="EI533" s="37"/>
      <c r="EJ533" s="37"/>
      <c r="EK533" s="37"/>
      <c r="EL533" s="37"/>
      <c r="EM533" s="37"/>
      <c r="EN533" s="37"/>
      <c r="EO533" s="37"/>
      <c r="EP533" s="37"/>
      <c r="EQ533" s="37"/>
      <c r="ER533" s="37"/>
      <c r="ES533" s="37"/>
      <c r="ET533" s="37"/>
      <c r="EU533" s="37"/>
      <c r="EV533" s="37"/>
      <c r="EW533" s="37"/>
      <c r="EX533" s="37"/>
      <c r="EY533" s="37"/>
      <c r="EZ533" s="37"/>
      <c r="FA533" s="37"/>
      <c r="FB533" s="37"/>
      <c r="FC533" s="37"/>
      <c r="FD533" s="37"/>
      <c r="FE533" s="37"/>
      <c r="FF533" s="37"/>
      <c r="FG533" s="37"/>
      <c r="FH533" s="37"/>
      <c r="FI533" s="37"/>
      <c r="FJ533" s="37"/>
      <c r="FK533" s="37"/>
      <c r="FL533" s="37"/>
      <c r="FM533" s="37"/>
      <c r="FN533" s="37"/>
      <c r="FO533" s="37"/>
      <c r="FP533" s="37"/>
      <c r="FQ533" s="37"/>
      <c r="FR533" s="37"/>
      <c r="FS533" s="37"/>
    </row>
    <row r="534" spans="1:175" s="7" customFormat="1" ht="204.75" hidden="1">
      <c r="A534" s="24" t="s">
        <v>698</v>
      </c>
      <c r="B534" s="12" t="s">
        <v>241</v>
      </c>
      <c r="C534" s="12" t="s">
        <v>235</v>
      </c>
      <c r="D534" s="12" t="s">
        <v>204</v>
      </c>
      <c r="E534" s="12"/>
      <c r="F534" s="103">
        <f>SUM(F535:F536)</f>
        <v>1940</v>
      </c>
      <c r="G534" s="103">
        <f>SUM(G535:G536)</f>
        <v>1440</v>
      </c>
      <c r="H534" s="103"/>
      <c r="I534" s="216">
        <f t="shared" si="10"/>
        <v>0</v>
      </c>
      <c r="J534" s="210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  <c r="BG534" s="37"/>
      <c r="BH534" s="37"/>
      <c r="BI534" s="37"/>
      <c r="BJ534" s="37"/>
      <c r="BK534" s="37"/>
      <c r="BL534" s="37"/>
      <c r="BM534" s="37"/>
      <c r="BN534" s="37"/>
      <c r="BO534" s="37"/>
      <c r="BP534" s="37"/>
      <c r="BQ534" s="37"/>
      <c r="BR534" s="37"/>
      <c r="BS534" s="37"/>
      <c r="BT534" s="37"/>
      <c r="BU534" s="37"/>
      <c r="BV534" s="37"/>
      <c r="BW534" s="37"/>
      <c r="BX534" s="37"/>
      <c r="BY534" s="37"/>
      <c r="BZ534" s="37"/>
      <c r="CA534" s="37"/>
      <c r="CB534" s="37"/>
      <c r="CC534" s="37"/>
      <c r="CD534" s="37"/>
      <c r="CE534" s="37"/>
      <c r="CF534" s="37"/>
      <c r="CG534" s="37"/>
      <c r="CH534" s="37"/>
      <c r="CI534" s="37"/>
      <c r="CJ534" s="37"/>
      <c r="CK534" s="37"/>
      <c r="CL534" s="37"/>
      <c r="CM534" s="37"/>
      <c r="CN534" s="37"/>
      <c r="CO534" s="37"/>
      <c r="CP534" s="37"/>
      <c r="CQ534" s="37"/>
      <c r="CR534" s="37"/>
      <c r="CS534" s="37"/>
      <c r="CT534" s="37"/>
      <c r="CU534" s="37"/>
      <c r="CV534" s="37"/>
      <c r="CW534" s="37"/>
      <c r="CX534" s="37"/>
      <c r="CY534" s="37"/>
      <c r="CZ534" s="37"/>
      <c r="DA534" s="37"/>
      <c r="DB534" s="37"/>
      <c r="DC534" s="37"/>
      <c r="DD534" s="37"/>
      <c r="DE534" s="37"/>
      <c r="DF534" s="37"/>
      <c r="DG534" s="37"/>
      <c r="DH534" s="37"/>
      <c r="DI534" s="37"/>
      <c r="DJ534" s="37"/>
      <c r="DK534" s="37"/>
      <c r="DL534" s="37"/>
      <c r="DM534" s="37"/>
      <c r="DN534" s="37"/>
      <c r="DO534" s="37"/>
      <c r="DP534" s="37"/>
      <c r="DQ534" s="37"/>
      <c r="DR534" s="37"/>
      <c r="DS534" s="37"/>
      <c r="DT534" s="37"/>
      <c r="DU534" s="37"/>
      <c r="DV534" s="37"/>
      <c r="DW534" s="37"/>
      <c r="DX534" s="37"/>
      <c r="DY534" s="37"/>
      <c r="DZ534" s="37"/>
      <c r="EA534" s="37"/>
      <c r="EB534" s="37"/>
      <c r="EC534" s="37"/>
      <c r="ED534" s="37"/>
      <c r="EE534" s="37"/>
      <c r="EF534" s="37"/>
      <c r="EG534" s="37"/>
      <c r="EH534" s="37"/>
      <c r="EI534" s="37"/>
      <c r="EJ534" s="37"/>
      <c r="EK534" s="37"/>
      <c r="EL534" s="37"/>
      <c r="EM534" s="37"/>
      <c r="EN534" s="37"/>
      <c r="EO534" s="37"/>
      <c r="EP534" s="37"/>
      <c r="EQ534" s="37"/>
      <c r="ER534" s="37"/>
      <c r="ES534" s="37"/>
      <c r="ET534" s="37"/>
      <c r="EU534" s="37"/>
      <c r="EV534" s="37"/>
      <c r="EW534" s="37"/>
      <c r="EX534" s="37"/>
      <c r="EY534" s="37"/>
      <c r="EZ534" s="37"/>
      <c r="FA534" s="37"/>
      <c r="FB534" s="37"/>
      <c r="FC534" s="37"/>
      <c r="FD534" s="37"/>
      <c r="FE534" s="37"/>
      <c r="FF534" s="37"/>
      <c r="FG534" s="37"/>
      <c r="FH534" s="37"/>
      <c r="FI534" s="37"/>
      <c r="FJ534" s="37"/>
      <c r="FK534" s="37"/>
      <c r="FL534" s="37"/>
      <c r="FM534" s="37"/>
      <c r="FN534" s="37"/>
      <c r="FO534" s="37"/>
      <c r="FP534" s="37"/>
      <c r="FQ534" s="37"/>
      <c r="FR534" s="37"/>
      <c r="FS534" s="37"/>
    </row>
    <row r="535" spans="1:175" s="7" customFormat="1" ht="47.25" hidden="1">
      <c r="A535" s="24" t="s">
        <v>212</v>
      </c>
      <c r="B535" s="12" t="s">
        <v>241</v>
      </c>
      <c r="C535" s="12" t="s">
        <v>235</v>
      </c>
      <c r="D535" s="12" t="s">
        <v>204</v>
      </c>
      <c r="E535" s="12" t="s">
        <v>211</v>
      </c>
      <c r="F535" s="103">
        <f>SUM('3'!G654)</f>
        <v>1940</v>
      </c>
      <c r="G535" s="103">
        <f>SUM('3'!H654)</f>
        <v>1440</v>
      </c>
      <c r="H535" s="103"/>
      <c r="I535" s="216">
        <f t="shared" si="10"/>
        <v>0</v>
      </c>
      <c r="J535" s="210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  <c r="AR535" s="37"/>
      <c r="AS535" s="37"/>
      <c r="AT535" s="37"/>
      <c r="AU535" s="37"/>
      <c r="AV535" s="37"/>
      <c r="AW535" s="37"/>
      <c r="AX535" s="37"/>
      <c r="AY535" s="37"/>
      <c r="AZ535" s="37"/>
      <c r="BA535" s="37"/>
      <c r="BB535" s="37"/>
      <c r="BC535" s="37"/>
      <c r="BD535" s="37"/>
      <c r="BE535" s="37"/>
      <c r="BF535" s="37"/>
      <c r="BG535" s="37"/>
      <c r="BH535" s="37"/>
      <c r="BI535" s="37"/>
      <c r="BJ535" s="37"/>
      <c r="BK535" s="37"/>
      <c r="BL535" s="37"/>
      <c r="BM535" s="37"/>
      <c r="BN535" s="37"/>
      <c r="BO535" s="37"/>
      <c r="BP535" s="37"/>
      <c r="BQ535" s="37"/>
      <c r="BR535" s="37"/>
      <c r="BS535" s="37"/>
      <c r="BT535" s="37"/>
      <c r="BU535" s="37"/>
      <c r="BV535" s="37"/>
      <c r="BW535" s="37"/>
      <c r="BX535" s="37"/>
      <c r="BY535" s="37"/>
      <c r="BZ535" s="37"/>
      <c r="CA535" s="37"/>
      <c r="CB535" s="37"/>
      <c r="CC535" s="37"/>
      <c r="CD535" s="37"/>
      <c r="CE535" s="37"/>
      <c r="CF535" s="37"/>
      <c r="CG535" s="37"/>
      <c r="CH535" s="37"/>
      <c r="CI535" s="37"/>
      <c r="CJ535" s="37"/>
      <c r="CK535" s="37"/>
      <c r="CL535" s="37"/>
      <c r="CM535" s="37"/>
      <c r="CN535" s="37"/>
      <c r="CO535" s="37"/>
      <c r="CP535" s="37"/>
      <c r="CQ535" s="37"/>
      <c r="CR535" s="37"/>
      <c r="CS535" s="37"/>
      <c r="CT535" s="37"/>
      <c r="CU535" s="37"/>
      <c r="CV535" s="37"/>
      <c r="CW535" s="37"/>
      <c r="CX535" s="37"/>
      <c r="CY535" s="37"/>
      <c r="CZ535" s="37"/>
      <c r="DA535" s="37"/>
      <c r="DB535" s="37"/>
      <c r="DC535" s="37"/>
      <c r="DD535" s="37"/>
      <c r="DE535" s="37"/>
      <c r="DF535" s="37"/>
      <c r="DG535" s="37"/>
      <c r="DH535" s="37"/>
      <c r="DI535" s="37"/>
      <c r="DJ535" s="37"/>
      <c r="DK535" s="37"/>
      <c r="DL535" s="37"/>
      <c r="DM535" s="37"/>
      <c r="DN535" s="37"/>
      <c r="DO535" s="37"/>
      <c r="DP535" s="37"/>
      <c r="DQ535" s="37"/>
      <c r="DR535" s="37"/>
      <c r="DS535" s="37"/>
      <c r="DT535" s="37"/>
      <c r="DU535" s="37"/>
      <c r="DV535" s="37"/>
      <c r="DW535" s="37"/>
      <c r="DX535" s="37"/>
      <c r="DY535" s="37"/>
      <c r="DZ535" s="37"/>
      <c r="EA535" s="37"/>
      <c r="EB535" s="37"/>
      <c r="EC535" s="37"/>
      <c r="ED535" s="37"/>
      <c r="EE535" s="37"/>
      <c r="EF535" s="37"/>
      <c r="EG535" s="37"/>
      <c r="EH535" s="37"/>
      <c r="EI535" s="37"/>
      <c r="EJ535" s="37"/>
      <c r="EK535" s="37"/>
      <c r="EL535" s="37"/>
      <c r="EM535" s="37"/>
      <c r="EN535" s="37"/>
      <c r="EO535" s="37"/>
      <c r="EP535" s="37"/>
      <c r="EQ535" s="37"/>
      <c r="ER535" s="37"/>
      <c r="ES535" s="37"/>
      <c r="ET535" s="37"/>
      <c r="EU535" s="37"/>
      <c r="EV535" s="37"/>
      <c r="EW535" s="37"/>
      <c r="EX535" s="37"/>
      <c r="EY535" s="37"/>
      <c r="EZ535" s="37"/>
      <c r="FA535" s="37"/>
      <c r="FB535" s="37"/>
      <c r="FC535" s="37"/>
      <c r="FD535" s="37"/>
      <c r="FE535" s="37"/>
      <c r="FF535" s="37"/>
      <c r="FG535" s="37"/>
      <c r="FH535" s="37"/>
      <c r="FI535" s="37"/>
      <c r="FJ535" s="37"/>
      <c r="FK535" s="37"/>
      <c r="FL535" s="37"/>
      <c r="FM535" s="37"/>
      <c r="FN535" s="37"/>
      <c r="FO535" s="37"/>
      <c r="FP535" s="37"/>
      <c r="FQ535" s="37"/>
      <c r="FR535" s="37"/>
      <c r="FS535" s="37"/>
    </row>
    <row r="536" spans="1:175" s="7" customFormat="1" ht="31.5" hidden="1">
      <c r="A536" s="24" t="s">
        <v>84</v>
      </c>
      <c r="B536" s="12" t="s">
        <v>241</v>
      </c>
      <c r="C536" s="12" t="s">
        <v>235</v>
      </c>
      <c r="D536" s="12" t="s">
        <v>367</v>
      </c>
      <c r="E536" s="12" t="s">
        <v>394</v>
      </c>
      <c r="F536" s="103"/>
      <c r="G536" s="103"/>
      <c r="H536" s="103"/>
      <c r="I536" s="216" t="e">
        <f t="shared" si="10"/>
        <v>#DIV/0!</v>
      </c>
      <c r="J536" s="210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  <c r="BG536" s="37"/>
      <c r="BH536" s="37"/>
      <c r="BI536" s="37"/>
      <c r="BJ536" s="37"/>
      <c r="BK536" s="37"/>
      <c r="BL536" s="37"/>
      <c r="BM536" s="37"/>
      <c r="BN536" s="37"/>
      <c r="BO536" s="37"/>
      <c r="BP536" s="37"/>
      <c r="BQ536" s="37"/>
      <c r="BR536" s="37"/>
      <c r="BS536" s="37"/>
      <c r="BT536" s="37"/>
      <c r="BU536" s="37"/>
      <c r="BV536" s="37"/>
      <c r="BW536" s="37"/>
      <c r="BX536" s="37"/>
      <c r="BY536" s="37"/>
      <c r="BZ536" s="37"/>
      <c r="CA536" s="37"/>
      <c r="CB536" s="37"/>
      <c r="CC536" s="37"/>
      <c r="CD536" s="37"/>
      <c r="CE536" s="37"/>
      <c r="CF536" s="37"/>
      <c r="CG536" s="37"/>
      <c r="CH536" s="37"/>
      <c r="CI536" s="37"/>
      <c r="CJ536" s="37"/>
      <c r="CK536" s="37"/>
      <c r="CL536" s="37"/>
      <c r="CM536" s="37"/>
      <c r="CN536" s="37"/>
      <c r="CO536" s="37"/>
      <c r="CP536" s="37"/>
      <c r="CQ536" s="37"/>
      <c r="CR536" s="37"/>
      <c r="CS536" s="37"/>
      <c r="CT536" s="37"/>
      <c r="CU536" s="37"/>
      <c r="CV536" s="37"/>
      <c r="CW536" s="37"/>
      <c r="CX536" s="37"/>
      <c r="CY536" s="37"/>
      <c r="CZ536" s="37"/>
      <c r="DA536" s="37"/>
      <c r="DB536" s="37"/>
      <c r="DC536" s="37"/>
      <c r="DD536" s="37"/>
      <c r="DE536" s="37"/>
      <c r="DF536" s="37"/>
      <c r="DG536" s="37"/>
      <c r="DH536" s="37"/>
      <c r="DI536" s="37"/>
      <c r="DJ536" s="37"/>
      <c r="DK536" s="37"/>
      <c r="DL536" s="37"/>
      <c r="DM536" s="37"/>
      <c r="DN536" s="37"/>
      <c r="DO536" s="37"/>
      <c r="DP536" s="37"/>
      <c r="DQ536" s="37"/>
      <c r="DR536" s="37"/>
      <c r="DS536" s="37"/>
      <c r="DT536" s="37"/>
      <c r="DU536" s="37"/>
      <c r="DV536" s="37"/>
      <c r="DW536" s="37"/>
      <c r="DX536" s="37"/>
      <c r="DY536" s="37"/>
      <c r="DZ536" s="37"/>
      <c r="EA536" s="37"/>
      <c r="EB536" s="37"/>
      <c r="EC536" s="37"/>
      <c r="ED536" s="37"/>
      <c r="EE536" s="37"/>
      <c r="EF536" s="37"/>
      <c r="EG536" s="37"/>
      <c r="EH536" s="37"/>
      <c r="EI536" s="37"/>
      <c r="EJ536" s="37"/>
      <c r="EK536" s="37"/>
      <c r="EL536" s="37"/>
      <c r="EM536" s="37"/>
      <c r="EN536" s="37"/>
      <c r="EO536" s="37"/>
      <c r="EP536" s="37"/>
      <c r="EQ536" s="37"/>
      <c r="ER536" s="37"/>
      <c r="ES536" s="37"/>
      <c r="ET536" s="37"/>
      <c r="EU536" s="37"/>
      <c r="EV536" s="37"/>
      <c r="EW536" s="37"/>
      <c r="EX536" s="37"/>
      <c r="EY536" s="37"/>
      <c r="EZ536" s="37"/>
      <c r="FA536" s="37"/>
      <c r="FB536" s="37"/>
      <c r="FC536" s="37"/>
      <c r="FD536" s="37"/>
      <c r="FE536" s="37"/>
      <c r="FF536" s="37"/>
      <c r="FG536" s="37"/>
      <c r="FH536" s="37"/>
      <c r="FI536" s="37"/>
      <c r="FJ536" s="37"/>
      <c r="FK536" s="37"/>
      <c r="FL536" s="37"/>
      <c r="FM536" s="37"/>
      <c r="FN536" s="37"/>
      <c r="FO536" s="37"/>
      <c r="FP536" s="37"/>
      <c r="FQ536" s="37"/>
      <c r="FR536" s="37"/>
      <c r="FS536" s="37"/>
    </row>
    <row r="537" spans="1:175" s="7" customFormat="1" ht="189" hidden="1">
      <c r="A537" s="24" t="s">
        <v>705</v>
      </c>
      <c r="B537" s="12" t="s">
        <v>241</v>
      </c>
      <c r="C537" s="12" t="s">
        <v>235</v>
      </c>
      <c r="D537" s="12" t="s">
        <v>304</v>
      </c>
      <c r="E537" s="12"/>
      <c r="F537" s="103">
        <f>SUM(F538)</f>
        <v>1000</v>
      </c>
      <c r="G537" s="103">
        <f>SUM(G538)</f>
        <v>1000</v>
      </c>
      <c r="H537" s="103"/>
      <c r="I537" s="216">
        <f t="shared" si="10"/>
        <v>0</v>
      </c>
      <c r="J537" s="210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  <c r="BG537" s="37"/>
      <c r="BH537" s="37"/>
      <c r="BI537" s="37"/>
      <c r="BJ537" s="37"/>
      <c r="BK537" s="37"/>
      <c r="BL537" s="37"/>
      <c r="BM537" s="37"/>
      <c r="BN537" s="37"/>
      <c r="BO537" s="37"/>
      <c r="BP537" s="37"/>
      <c r="BQ537" s="37"/>
      <c r="BR537" s="37"/>
      <c r="BS537" s="37"/>
      <c r="BT537" s="37"/>
      <c r="BU537" s="37"/>
      <c r="BV537" s="37"/>
      <c r="BW537" s="37"/>
      <c r="BX537" s="37"/>
      <c r="BY537" s="37"/>
      <c r="BZ537" s="37"/>
      <c r="CA537" s="37"/>
      <c r="CB537" s="37"/>
      <c r="CC537" s="37"/>
      <c r="CD537" s="37"/>
      <c r="CE537" s="37"/>
      <c r="CF537" s="37"/>
      <c r="CG537" s="37"/>
      <c r="CH537" s="37"/>
      <c r="CI537" s="37"/>
      <c r="CJ537" s="37"/>
      <c r="CK537" s="37"/>
      <c r="CL537" s="37"/>
      <c r="CM537" s="37"/>
      <c r="CN537" s="37"/>
      <c r="CO537" s="37"/>
      <c r="CP537" s="37"/>
      <c r="CQ537" s="37"/>
      <c r="CR537" s="37"/>
      <c r="CS537" s="37"/>
      <c r="CT537" s="37"/>
      <c r="CU537" s="37"/>
      <c r="CV537" s="37"/>
      <c r="CW537" s="37"/>
      <c r="CX537" s="37"/>
      <c r="CY537" s="37"/>
      <c r="CZ537" s="37"/>
      <c r="DA537" s="37"/>
      <c r="DB537" s="37"/>
      <c r="DC537" s="37"/>
      <c r="DD537" s="37"/>
      <c r="DE537" s="37"/>
      <c r="DF537" s="37"/>
      <c r="DG537" s="37"/>
      <c r="DH537" s="37"/>
      <c r="DI537" s="37"/>
      <c r="DJ537" s="37"/>
      <c r="DK537" s="37"/>
      <c r="DL537" s="37"/>
      <c r="DM537" s="37"/>
      <c r="DN537" s="37"/>
      <c r="DO537" s="37"/>
      <c r="DP537" s="37"/>
      <c r="DQ537" s="37"/>
      <c r="DR537" s="37"/>
      <c r="DS537" s="37"/>
      <c r="DT537" s="37"/>
      <c r="DU537" s="37"/>
      <c r="DV537" s="37"/>
      <c r="DW537" s="37"/>
      <c r="DX537" s="37"/>
      <c r="DY537" s="37"/>
      <c r="DZ537" s="37"/>
      <c r="EA537" s="37"/>
      <c r="EB537" s="37"/>
      <c r="EC537" s="37"/>
      <c r="ED537" s="37"/>
      <c r="EE537" s="37"/>
      <c r="EF537" s="37"/>
      <c r="EG537" s="37"/>
      <c r="EH537" s="37"/>
      <c r="EI537" s="37"/>
      <c r="EJ537" s="37"/>
      <c r="EK537" s="37"/>
      <c r="EL537" s="37"/>
      <c r="EM537" s="37"/>
      <c r="EN537" s="37"/>
      <c r="EO537" s="37"/>
      <c r="EP537" s="37"/>
      <c r="EQ537" s="37"/>
      <c r="ER537" s="37"/>
      <c r="ES537" s="37"/>
      <c r="ET537" s="37"/>
      <c r="EU537" s="37"/>
      <c r="EV537" s="37"/>
      <c r="EW537" s="37"/>
      <c r="EX537" s="37"/>
      <c r="EY537" s="37"/>
      <c r="EZ537" s="37"/>
      <c r="FA537" s="37"/>
      <c r="FB537" s="37"/>
      <c r="FC537" s="37"/>
      <c r="FD537" s="37"/>
      <c r="FE537" s="37"/>
      <c r="FF537" s="37"/>
      <c r="FG537" s="37"/>
      <c r="FH537" s="37"/>
      <c r="FI537" s="37"/>
      <c r="FJ537" s="37"/>
      <c r="FK537" s="37"/>
      <c r="FL537" s="37"/>
      <c r="FM537" s="37"/>
      <c r="FN537" s="37"/>
      <c r="FO537" s="37"/>
      <c r="FP537" s="37"/>
      <c r="FQ537" s="37"/>
      <c r="FR537" s="37"/>
      <c r="FS537" s="37"/>
    </row>
    <row r="538" spans="1:175" s="7" customFormat="1" ht="47.25" hidden="1">
      <c r="A538" s="24" t="s">
        <v>212</v>
      </c>
      <c r="B538" s="12" t="s">
        <v>241</v>
      </c>
      <c r="C538" s="12" t="s">
        <v>235</v>
      </c>
      <c r="D538" s="12" t="s">
        <v>304</v>
      </c>
      <c r="E538" s="12" t="s">
        <v>211</v>
      </c>
      <c r="F538" s="103">
        <f>SUM('3'!G691)</f>
        <v>1000</v>
      </c>
      <c r="G538" s="103">
        <f>SUM('3'!H691)</f>
        <v>1000</v>
      </c>
      <c r="H538" s="103"/>
      <c r="I538" s="216">
        <f t="shared" si="10"/>
        <v>0</v>
      </c>
      <c r="J538" s="210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  <c r="BG538" s="37"/>
      <c r="BH538" s="37"/>
      <c r="BI538" s="37"/>
      <c r="BJ538" s="37"/>
      <c r="BK538" s="37"/>
      <c r="BL538" s="37"/>
      <c r="BM538" s="37"/>
      <c r="BN538" s="37"/>
      <c r="BO538" s="37"/>
      <c r="BP538" s="37"/>
      <c r="BQ538" s="37"/>
      <c r="BR538" s="37"/>
      <c r="BS538" s="37"/>
      <c r="BT538" s="37"/>
      <c r="BU538" s="37"/>
      <c r="BV538" s="37"/>
      <c r="BW538" s="37"/>
      <c r="BX538" s="37"/>
      <c r="BY538" s="37"/>
      <c r="BZ538" s="37"/>
      <c r="CA538" s="37"/>
      <c r="CB538" s="37"/>
      <c r="CC538" s="37"/>
      <c r="CD538" s="37"/>
      <c r="CE538" s="37"/>
      <c r="CF538" s="37"/>
      <c r="CG538" s="37"/>
      <c r="CH538" s="37"/>
      <c r="CI538" s="37"/>
      <c r="CJ538" s="37"/>
      <c r="CK538" s="37"/>
      <c r="CL538" s="37"/>
      <c r="CM538" s="37"/>
      <c r="CN538" s="37"/>
      <c r="CO538" s="37"/>
      <c r="CP538" s="37"/>
      <c r="CQ538" s="37"/>
      <c r="CR538" s="37"/>
      <c r="CS538" s="37"/>
      <c r="CT538" s="37"/>
      <c r="CU538" s="37"/>
      <c r="CV538" s="37"/>
      <c r="CW538" s="37"/>
      <c r="CX538" s="37"/>
      <c r="CY538" s="37"/>
      <c r="CZ538" s="37"/>
      <c r="DA538" s="37"/>
      <c r="DB538" s="37"/>
      <c r="DC538" s="37"/>
      <c r="DD538" s="37"/>
      <c r="DE538" s="37"/>
      <c r="DF538" s="37"/>
      <c r="DG538" s="37"/>
      <c r="DH538" s="37"/>
      <c r="DI538" s="37"/>
      <c r="DJ538" s="37"/>
      <c r="DK538" s="37"/>
      <c r="DL538" s="37"/>
      <c r="DM538" s="37"/>
      <c r="DN538" s="37"/>
      <c r="DO538" s="37"/>
      <c r="DP538" s="37"/>
      <c r="DQ538" s="37"/>
      <c r="DR538" s="37"/>
      <c r="DS538" s="37"/>
      <c r="DT538" s="37"/>
      <c r="DU538" s="37"/>
      <c r="DV538" s="37"/>
      <c r="DW538" s="37"/>
      <c r="DX538" s="37"/>
      <c r="DY538" s="37"/>
      <c r="DZ538" s="37"/>
      <c r="EA538" s="37"/>
      <c r="EB538" s="37"/>
      <c r="EC538" s="37"/>
      <c r="ED538" s="37"/>
      <c r="EE538" s="37"/>
      <c r="EF538" s="37"/>
      <c r="EG538" s="37"/>
      <c r="EH538" s="37"/>
      <c r="EI538" s="37"/>
      <c r="EJ538" s="37"/>
      <c r="EK538" s="37"/>
      <c r="EL538" s="37"/>
      <c r="EM538" s="37"/>
      <c r="EN538" s="37"/>
      <c r="EO538" s="37"/>
      <c r="EP538" s="37"/>
      <c r="EQ538" s="37"/>
      <c r="ER538" s="37"/>
      <c r="ES538" s="37"/>
      <c r="ET538" s="37"/>
      <c r="EU538" s="37"/>
      <c r="EV538" s="37"/>
      <c r="EW538" s="37"/>
      <c r="EX538" s="37"/>
      <c r="EY538" s="37"/>
      <c r="EZ538" s="37"/>
      <c r="FA538" s="37"/>
      <c r="FB538" s="37"/>
      <c r="FC538" s="37"/>
      <c r="FD538" s="37"/>
      <c r="FE538" s="37"/>
      <c r="FF538" s="37"/>
      <c r="FG538" s="37"/>
      <c r="FH538" s="37"/>
      <c r="FI538" s="37"/>
      <c r="FJ538" s="37"/>
      <c r="FK538" s="37"/>
      <c r="FL538" s="37"/>
      <c r="FM538" s="37"/>
      <c r="FN538" s="37"/>
      <c r="FO538" s="37"/>
      <c r="FP538" s="37"/>
      <c r="FQ538" s="37"/>
      <c r="FR538" s="37"/>
      <c r="FS538" s="37"/>
    </row>
    <row r="539" spans="1:175" s="7" customFormat="1" ht="157.5" hidden="1">
      <c r="A539" s="59" t="s">
        <v>699</v>
      </c>
      <c r="B539" s="12" t="s">
        <v>241</v>
      </c>
      <c r="C539" s="12" t="s">
        <v>235</v>
      </c>
      <c r="D539" s="12" t="s">
        <v>303</v>
      </c>
      <c r="E539" s="12"/>
      <c r="F539" s="103">
        <f>SUM(F540)</f>
        <v>0</v>
      </c>
      <c r="G539" s="103">
        <f>SUM(G540)</f>
        <v>0</v>
      </c>
      <c r="H539" s="103"/>
      <c r="I539" s="216" t="e">
        <f t="shared" si="10"/>
        <v>#DIV/0!</v>
      </c>
      <c r="J539" s="210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  <c r="AR539" s="37"/>
      <c r="AS539" s="37"/>
      <c r="AT539" s="37"/>
      <c r="AU539" s="37"/>
      <c r="AV539" s="37"/>
      <c r="AW539" s="37"/>
      <c r="AX539" s="37"/>
      <c r="AY539" s="37"/>
      <c r="AZ539" s="37"/>
      <c r="BA539" s="37"/>
      <c r="BB539" s="37"/>
      <c r="BC539" s="37"/>
      <c r="BD539" s="37"/>
      <c r="BE539" s="37"/>
      <c r="BF539" s="37"/>
      <c r="BG539" s="37"/>
      <c r="BH539" s="37"/>
      <c r="BI539" s="37"/>
      <c r="BJ539" s="37"/>
      <c r="BK539" s="37"/>
      <c r="BL539" s="37"/>
      <c r="BM539" s="37"/>
      <c r="BN539" s="37"/>
      <c r="BO539" s="37"/>
      <c r="BP539" s="37"/>
      <c r="BQ539" s="37"/>
      <c r="BR539" s="37"/>
      <c r="BS539" s="37"/>
      <c r="BT539" s="37"/>
      <c r="BU539" s="37"/>
      <c r="BV539" s="37"/>
      <c r="BW539" s="37"/>
      <c r="BX539" s="37"/>
      <c r="BY539" s="37"/>
      <c r="BZ539" s="37"/>
      <c r="CA539" s="37"/>
      <c r="CB539" s="37"/>
      <c r="CC539" s="37"/>
      <c r="CD539" s="37"/>
      <c r="CE539" s="37"/>
      <c r="CF539" s="37"/>
      <c r="CG539" s="37"/>
      <c r="CH539" s="37"/>
      <c r="CI539" s="37"/>
      <c r="CJ539" s="37"/>
      <c r="CK539" s="37"/>
      <c r="CL539" s="37"/>
      <c r="CM539" s="37"/>
      <c r="CN539" s="37"/>
      <c r="CO539" s="37"/>
      <c r="CP539" s="37"/>
      <c r="CQ539" s="37"/>
      <c r="CR539" s="37"/>
      <c r="CS539" s="37"/>
      <c r="CT539" s="37"/>
      <c r="CU539" s="37"/>
      <c r="CV539" s="37"/>
      <c r="CW539" s="37"/>
      <c r="CX539" s="37"/>
      <c r="CY539" s="37"/>
      <c r="CZ539" s="37"/>
      <c r="DA539" s="37"/>
      <c r="DB539" s="37"/>
      <c r="DC539" s="37"/>
      <c r="DD539" s="37"/>
      <c r="DE539" s="37"/>
      <c r="DF539" s="37"/>
      <c r="DG539" s="37"/>
      <c r="DH539" s="37"/>
      <c r="DI539" s="37"/>
      <c r="DJ539" s="37"/>
      <c r="DK539" s="37"/>
      <c r="DL539" s="37"/>
      <c r="DM539" s="37"/>
      <c r="DN539" s="37"/>
      <c r="DO539" s="37"/>
      <c r="DP539" s="37"/>
      <c r="DQ539" s="37"/>
      <c r="DR539" s="37"/>
      <c r="DS539" s="37"/>
      <c r="DT539" s="37"/>
      <c r="DU539" s="37"/>
      <c r="DV539" s="37"/>
      <c r="DW539" s="37"/>
      <c r="DX539" s="37"/>
      <c r="DY539" s="37"/>
      <c r="DZ539" s="37"/>
      <c r="EA539" s="37"/>
      <c r="EB539" s="37"/>
      <c r="EC539" s="37"/>
      <c r="ED539" s="37"/>
      <c r="EE539" s="37"/>
      <c r="EF539" s="37"/>
      <c r="EG539" s="37"/>
      <c r="EH539" s="37"/>
      <c r="EI539" s="37"/>
      <c r="EJ539" s="37"/>
      <c r="EK539" s="37"/>
      <c r="EL539" s="37"/>
      <c r="EM539" s="37"/>
      <c r="EN539" s="37"/>
      <c r="EO539" s="37"/>
      <c r="EP539" s="37"/>
      <c r="EQ539" s="37"/>
      <c r="ER539" s="37"/>
      <c r="ES539" s="37"/>
      <c r="ET539" s="37"/>
      <c r="EU539" s="37"/>
      <c r="EV539" s="37"/>
      <c r="EW539" s="37"/>
      <c r="EX539" s="37"/>
      <c r="EY539" s="37"/>
      <c r="EZ539" s="37"/>
      <c r="FA539" s="37"/>
      <c r="FB539" s="37"/>
      <c r="FC539" s="37"/>
      <c r="FD539" s="37"/>
      <c r="FE539" s="37"/>
      <c r="FF539" s="37"/>
      <c r="FG539" s="37"/>
      <c r="FH539" s="37"/>
      <c r="FI539" s="37"/>
      <c r="FJ539" s="37"/>
      <c r="FK539" s="37"/>
      <c r="FL539" s="37"/>
      <c r="FM539" s="37"/>
      <c r="FN539" s="37"/>
      <c r="FO539" s="37"/>
      <c r="FP539" s="37"/>
      <c r="FQ539" s="37"/>
      <c r="FR539" s="37"/>
      <c r="FS539" s="37"/>
    </row>
    <row r="540" spans="1:175" s="7" customFormat="1" ht="47.25" hidden="1">
      <c r="A540" s="24" t="s">
        <v>212</v>
      </c>
      <c r="B540" s="12" t="s">
        <v>241</v>
      </c>
      <c r="C540" s="12" t="s">
        <v>235</v>
      </c>
      <c r="D540" s="12" t="s">
        <v>303</v>
      </c>
      <c r="E540" s="12" t="s">
        <v>211</v>
      </c>
      <c r="F540" s="103">
        <f>SUM('3'!G656)</f>
        <v>0</v>
      </c>
      <c r="G540" s="103">
        <f>SUM('3'!H656)</f>
        <v>0</v>
      </c>
      <c r="H540" s="103"/>
      <c r="I540" s="216" t="e">
        <f t="shared" si="10"/>
        <v>#DIV/0!</v>
      </c>
      <c r="J540" s="210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  <c r="AR540" s="37"/>
      <c r="AS540" s="37"/>
      <c r="AT540" s="37"/>
      <c r="AU540" s="37"/>
      <c r="AV540" s="37"/>
      <c r="AW540" s="37"/>
      <c r="AX540" s="37"/>
      <c r="AY540" s="37"/>
      <c r="AZ540" s="37"/>
      <c r="BA540" s="37"/>
      <c r="BB540" s="37"/>
      <c r="BC540" s="37"/>
      <c r="BD540" s="37"/>
      <c r="BE540" s="37"/>
      <c r="BF540" s="37"/>
      <c r="BG540" s="37"/>
      <c r="BH540" s="37"/>
      <c r="BI540" s="37"/>
      <c r="BJ540" s="37"/>
      <c r="BK540" s="37"/>
      <c r="BL540" s="37"/>
      <c r="BM540" s="37"/>
      <c r="BN540" s="37"/>
      <c r="BO540" s="37"/>
      <c r="BP540" s="37"/>
      <c r="BQ540" s="37"/>
      <c r="BR540" s="37"/>
      <c r="BS540" s="37"/>
      <c r="BT540" s="37"/>
      <c r="BU540" s="37"/>
      <c r="BV540" s="37"/>
      <c r="BW540" s="37"/>
      <c r="BX540" s="37"/>
      <c r="BY540" s="37"/>
      <c r="BZ540" s="37"/>
      <c r="CA540" s="37"/>
      <c r="CB540" s="37"/>
      <c r="CC540" s="37"/>
      <c r="CD540" s="37"/>
      <c r="CE540" s="37"/>
      <c r="CF540" s="37"/>
      <c r="CG540" s="37"/>
      <c r="CH540" s="37"/>
      <c r="CI540" s="37"/>
      <c r="CJ540" s="37"/>
      <c r="CK540" s="37"/>
      <c r="CL540" s="37"/>
      <c r="CM540" s="37"/>
      <c r="CN540" s="37"/>
      <c r="CO540" s="37"/>
      <c r="CP540" s="37"/>
      <c r="CQ540" s="37"/>
      <c r="CR540" s="37"/>
      <c r="CS540" s="37"/>
      <c r="CT540" s="37"/>
      <c r="CU540" s="37"/>
      <c r="CV540" s="37"/>
      <c r="CW540" s="37"/>
      <c r="CX540" s="37"/>
      <c r="CY540" s="37"/>
      <c r="CZ540" s="37"/>
      <c r="DA540" s="37"/>
      <c r="DB540" s="37"/>
      <c r="DC540" s="37"/>
      <c r="DD540" s="37"/>
      <c r="DE540" s="37"/>
      <c r="DF540" s="37"/>
      <c r="DG540" s="37"/>
      <c r="DH540" s="37"/>
      <c r="DI540" s="37"/>
      <c r="DJ540" s="37"/>
      <c r="DK540" s="37"/>
      <c r="DL540" s="37"/>
      <c r="DM540" s="37"/>
      <c r="DN540" s="37"/>
      <c r="DO540" s="37"/>
      <c r="DP540" s="37"/>
      <c r="DQ540" s="37"/>
      <c r="DR540" s="37"/>
      <c r="DS540" s="37"/>
      <c r="DT540" s="37"/>
      <c r="DU540" s="37"/>
      <c r="DV540" s="37"/>
      <c r="DW540" s="37"/>
      <c r="DX540" s="37"/>
      <c r="DY540" s="37"/>
      <c r="DZ540" s="37"/>
      <c r="EA540" s="37"/>
      <c r="EB540" s="37"/>
      <c r="EC540" s="37"/>
      <c r="ED540" s="37"/>
      <c r="EE540" s="37"/>
      <c r="EF540" s="37"/>
      <c r="EG540" s="37"/>
      <c r="EH540" s="37"/>
      <c r="EI540" s="37"/>
      <c r="EJ540" s="37"/>
      <c r="EK540" s="37"/>
      <c r="EL540" s="37"/>
      <c r="EM540" s="37"/>
      <c r="EN540" s="37"/>
      <c r="EO540" s="37"/>
      <c r="EP540" s="37"/>
      <c r="EQ540" s="37"/>
      <c r="ER540" s="37"/>
      <c r="ES540" s="37"/>
      <c r="ET540" s="37"/>
      <c r="EU540" s="37"/>
      <c r="EV540" s="37"/>
      <c r="EW540" s="37"/>
      <c r="EX540" s="37"/>
      <c r="EY540" s="37"/>
      <c r="EZ540" s="37"/>
      <c r="FA540" s="37"/>
      <c r="FB540" s="37"/>
      <c r="FC540" s="37"/>
      <c r="FD540" s="37"/>
      <c r="FE540" s="37"/>
      <c r="FF540" s="37"/>
      <c r="FG540" s="37"/>
      <c r="FH540" s="37"/>
      <c r="FI540" s="37"/>
      <c r="FJ540" s="37"/>
      <c r="FK540" s="37"/>
      <c r="FL540" s="37"/>
      <c r="FM540" s="37"/>
      <c r="FN540" s="37"/>
      <c r="FO540" s="37"/>
      <c r="FP540" s="37"/>
      <c r="FQ540" s="37"/>
      <c r="FR540" s="37"/>
      <c r="FS540" s="37"/>
    </row>
    <row r="541" spans="1:175" s="7" customFormat="1" ht="109.5" hidden="1" customHeight="1">
      <c r="A541" s="53" t="s">
        <v>704</v>
      </c>
      <c r="B541" s="12" t="s">
        <v>241</v>
      </c>
      <c r="C541" s="12" t="s">
        <v>235</v>
      </c>
      <c r="D541" s="12" t="s">
        <v>307</v>
      </c>
      <c r="E541" s="12"/>
      <c r="F541" s="103">
        <f>SUM(F542:F543)</f>
        <v>6958.4</v>
      </c>
      <c r="G541" s="103">
        <f>SUM(G542:G543)</f>
        <v>4771.4848099999999</v>
      </c>
      <c r="H541" s="103"/>
      <c r="I541" s="216">
        <f t="shared" si="10"/>
        <v>0</v>
      </c>
      <c r="J541" s="210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  <c r="BG541" s="37"/>
      <c r="BH541" s="37"/>
      <c r="BI541" s="37"/>
      <c r="BJ541" s="37"/>
      <c r="BK541" s="37"/>
      <c r="BL541" s="37"/>
      <c r="BM541" s="37"/>
      <c r="BN541" s="37"/>
      <c r="BO541" s="37"/>
      <c r="BP541" s="37"/>
      <c r="BQ541" s="37"/>
      <c r="BR541" s="37"/>
      <c r="BS541" s="37"/>
      <c r="BT541" s="37"/>
      <c r="BU541" s="37"/>
      <c r="BV541" s="37"/>
      <c r="BW541" s="37"/>
      <c r="BX541" s="37"/>
      <c r="BY541" s="37"/>
      <c r="BZ541" s="37"/>
      <c r="CA541" s="37"/>
      <c r="CB541" s="37"/>
      <c r="CC541" s="37"/>
      <c r="CD541" s="37"/>
      <c r="CE541" s="37"/>
      <c r="CF541" s="37"/>
      <c r="CG541" s="37"/>
      <c r="CH541" s="37"/>
      <c r="CI541" s="37"/>
      <c r="CJ541" s="37"/>
      <c r="CK541" s="37"/>
      <c r="CL541" s="37"/>
      <c r="CM541" s="37"/>
      <c r="CN541" s="37"/>
      <c r="CO541" s="37"/>
      <c r="CP541" s="37"/>
      <c r="CQ541" s="37"/>
      <c r="CR541" s="37"/>
      <c r="CS541" s="37"/>
      <c r="CT541" s="37"/>
      <c r="CU541" s="37"/>
      <c r="CV541" s="37"/>
      <c r="CW541" s="37"/>
      <c r="CX541" s="37"/>
      <c r="CY541" s="37"/>
      <c r="CZ541" s="37"/>
      <c r="DA541" s="37"/>
      <c r="DB541" s="37"/>
      <c r="DC541" s="37"/>
      <c r="DD541" s="37"/>
      <c r="DE541" s="37"/>
      <c r="DF541" s="37"/>
      <c r="DG541" s="37"/>
      <c r="DH541" s="37"/>
      <c r="DI541" s="37"/>
      <c r="DJ541" s="37"/>
      <c r="DK541" s="37"/>
      <c r="DL541" s="37"/>
      <c r="DM541" s="37"/>
      <c r="DN541" s="37"/>
      <c r="DO541" s="37"/>
      <c r="DP541" s="37"/>
      <c r="DQ541" s="37"/>
      <c r="DR541" s="37"/>
      <c r="DS541" s="37"/>
      <c r="DT541" s="37"/>
      <c r="DU541" s="37"/>
      <c r="DV541" s="37"/>
      <c r="DW541" s="37"/>
      <c r="DX541" s="37"/>
      <c r="DY541" s="37"/>
      <c r="DZ541" s="37"/>
      <c r="EA541" s="37"/>
      <c r="EB541" s="37"/>
      <c r="EC541" s="37"/>
      <c r="ED541" s="37"/>
      <c r="EE541" s="37"/>
      <c r="EF541" s="37"/>
      <c r="EG541" s="37"/>
      <c r="EH541" s="37"/>
      <c r="EI541" s="37"/>
      <c r="EJ541" s="37"/>
      <c r="EK541" s="37"/>
      <c r="EL541" s="37"/>
      <c r="EM541" s="37"/>
      <c r="EN541" s="37"/>
      <c r="EO541" s="37"/>
      <c r="EP541" s="37"/>
      <c r="EQ541" s="37"/>
      <c r="ER541" s="37"/>
      <c r="ES541" s="37"/>
      <c r="ET541" s="37"/>
      <c r="EU541" s="37"/>
      <c r="EV541" s="37"/>
      <c r="EW541" s="37"/>
      <c r="EX541" s="37"/>
      <c r="EY541" s="37"/>
      <c r="EZ541" s="37"/>
      <c r="FA541" s="37"/>
      <c r="FB541" s="37"/>
      <c r="FC541" s="37"/>
      <c r="FD541" s="37"/>
      <c r="FE541" s="37"/>
      <c r="FF541" s="37"/>
      <c r="FG541" s="37"/>
      <c r="FH541" s="37"/>
      <c r="FI541" s="37"/>
      <c r="FJ541" s="37"/>
      <c r="FK541" s="37"/>
      <c r="FL541" s="37"/>
      <c r="FM541" s="37"/>
      <c r="FN541" s="37"/>
      <c r="FO541" s="37"/>
      <c r="FP541" s="37"/>
      <c r="FQ541" s="37"/>
      <c r="FR541" s="37"/>
      <c r="FS541" s="37"/>
    </row>
    <row r="542" spans="1:175" s="7" customFormat="1" ht="47.25" hidden="1">
      <c r="A542" s="24" t="s">
        <v>212</v>
      </c>
      <c r="B542" s="12" t="s">
        <v>241</v>
      </c>
      <c r="C542" s="12" t="s">
        <v>235</v>
      </c>
      <c r="D542" s="12" t="s">
        <v>307</v>
      </c>
      <c r="E542" s="12" t="s">
        <v>211</v>
      </c>
      <c r="F542" s="103">
        <f>SUM('3'!G684+'3'!G583)</f>
        <v>6958.4</v>
      </c>
      <c r="G542" s="103">
        <f>SUM('3'!H684+'3'!H583)</f>
        <v>4771.4848099999999</v>
      </c>
      <c r="H542" s="103"/>
      <c r="I542" s="216">
        <f t="shared" si="10"/>
        <v>0</v>
      </c>
      <c r="J542" s="210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  <c r="AR542" s="37"/>
      <c r="AS542" s="37"/>
      <c r="AT542" s="37"/>
      <c r="AU542" s="37"/>
      <c r="AV542" s="37"/>
      <c r="AW542" s="37"/>
      <c r="AX542" s="37"/>
      <c r="AY542" s="37"/>
      <c r="AZ542" s="37"/>
      <c r="BA542" s="37"/>
      <c r="BB542" s="37"/>
      <c r="BC542" s="37"/>
      <c r="BD542" s="37"/>
      <c r="BE542" s="37"/>
      <c r="BF542" s="37"/>
      <c r="BG542" s="37"/>
      <c r="BH542" s="37"/>
      <c r="BI542" s="37"/>
      <c r="BJ542" s="37"/>
      <c r="BK542" s="37"/>
      <c r="BL542" s="37"/>
      <c r="BM542" s="37"/>
      <c r="BN542" s="37"/>
      <c r="BO542" s="37"/>
      <c r="BP542" s="37"/>
      <c r="BQ542" s="37"/>
      <c r="BR542" s="37"/>
      <c r="BS542" s="37"/>
      <c r="BT542" s="37"/>
      <c r="BU542" s="37"/>
      <c r="BV542" s="37"/>
      <c r="BW542" s="37"/>
      <c r="BX542" s="37"/>
      <c r="BY542" s="37"/>
      <c r="BZ542" s="37"/>
      <c r="CA542" s="37"/>
      <c r="CB542" s="37"/>
      <c r="CC542" s="37"/>
      <c r="CD542" s="37"/>
      <c r="CE542" s="37"/>
      <c r="CF542" s="37"/>
      <c r="CG542" s="37"/>
      <c r="CH542" s="37"/>
      <c r="CI542" s="37"/>
      <c r="CJ542" s="37"/>
      <c r="CK542" s="37"/>
      <c r="CL542" s="37"/>
      <c r="CM542" s="37"/>
      <c r="CN542" s="37"/>
      <c r="CO542" s="37"/>
      <c r="CP542" s="37"/>
      <c r="CQ542" s="37"/>
      <c r="CR542" s="37"/>
      <c r="CS542" s="37"/>
      <c r="CT542" s="37"/>
      <c r="CU542" s="37"/>
      <c r="CV542" s="37"/>
      <c r="CW542" s="37"/>
      <c r="CX542" s="37"/>
      <c r="CY542" s="37"/>
      <c r="CZ542" s="37"/>
      <c r="DA542" s="37"/>
      <c r="DB542" s="37"/>
      <c r="DC542" s="37"/>
      <c r="DD542" s="37"/>
      <c r="DE542" s="37"/>
      <c r="DF542" s="37"/>
      <c r="DG542" s="37"/>
      <c r="DH542" s="37"/>
      <c r="DI542" s="37"/>
      <c r="DJ542" s="37"/>
      <c r="DK542" s="37"/>
      <c r="DL542" s="37"/>
      <c r="DM542" s="37"/>
      <c r="DN542" s="37"/>
      <c r="DO542" s="37"/>
      <c r="DP542" s="37"/>
      <c r="DQ542" s="37"/>
      <c r="DR542" s="37"/>
      <c r="DS542" s="37"/>
      <c r="DT542" s="37"/>
      <c r="DU542" s="37"/>
      <c r="DV542" s="37"/>
      <c r="DW542" s="37"/>
      <c r="DX542" s="37"/>
      <c r="DY542" s="37"/>
      <c r="DZ542" s="37"/>
      <c r="EA542" s="37"/>
      <c r="EB542" s="37"/>
      <c r="EC542" s="37"/>
      <c r="ED542" s="37"/>
      <c r="EE542" s="37"/>
      <c r="EF542" s="37"/>
      <c r="EG542" s="37"/>
      <c r="EH542" s="37"/>
      <c r="EI542" s="37"/>
      <c r="EJ542" s="37"/>
      <c r="EK542" s="37"/>
      <c r="EL542" s="37"/>
      <c r="EM542" s="37"/>
      <c r="EN542" s="37"/>
      <c r="EO542" s="37"/>
      <c r="EP542" s="37"/>
      <c r="EQ542" s="37"/>
      <c r="ER542" s="37"/>
      <c r="ES542" s="37"/>
      <c r="ET542" s="37"/>
      <c r="EU542" s="37"/>
      <c r="EV542" s="37"/>
      <c r="EW542" s="37"/>
      <c r="EX542" s="37"/>
      <c r="EY542" s="37"/>
      <c r="EZ542" s="37"/>
      <c r="FA542" s="37"/>
      <c r="FB542" s="37"/>
      <c r="FC542" s="37"/>
      <c r="FD542" s="37"/>
      <c r="FE542" s="37"/>
      <c r="FF542" s="37"/>
      <c r="FG542" s="37"/>
      <c r="FH542" s="37"/>
      <c r="FI542" s="37"/>
      <c r="FJ542" s="37"/>
      <c r="FK542" s="37"/>
      <c r="FL542" s="37"/>
      <c r="FM542" s="37"/>
      <c r="FN542" s="37"/>
      <c r="FO542" s="37"/>
      <c r="FP542" s="37"/>
      <c r="FQ542" s="37"/>
      <c r="FR542" s="37"/>
      <c r="FS542" s="37"/>
    </row>
    <row r="543" spans="1:175" s="7" customFormat="1" ht="31.5" hidden="1">
      <c r="A543" s="24" t="s">
        <v>84</v>
      </c>
      <c r="B543" s="12" t="s">
        <v>241</v>
      </c>
      <c r="C543" s="12" t="s">
        <v>235</v>
      </c>
      <c r="D543" s="12" t="s">
        <v>61</v>
      </c>
      <c r="E543" s="12" t="s">
        <v>394</v>
      </c>
      <c r="F543" s="103">
        <f>SUM('3'!G685)</f>
        <v>0</v>
      </c>
      <c r="G543" s="103">
        <f>SUM('3'!H685)</f>
        <v>0</v>
      </c>
      <c r="H543" s="103"/>
      <c r="I543" s="216" t="e">
        <f t="shared" si="10"/>
        <v>#DIV/0!</v>
      </c>
      <c r="J543" s="210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  <c r="AR543" s="37"/>
      <c r="AS543" s="37"/>
      <c r="AT543" s="37"/>
      <c r="AU543" s="37"/>
      <c r="AV543" s="37"/>
      <c r="AW543" s="37"/>
      <c r="AX543" s="37"/>
      <c r="AY543" s="37"/>
      <c r="AZ543" s="37"/>
      <c r="BA543" s="37"/>
      <c r="BB543" s="37"/>
      <c r="BC543" s="37"/>
      <c r="BD543" s="37"/>
      <c r="BE543" s="37"/>
      <c r="BF543" s="37"/>
      <c r="BG543" s="37"/>
      <c r="BH543" s="37"/>
      <c r="BI543" s="37"/>
      <c r="BJ543" s="37"/>
      <c r="BK543" s="37"/>
      <c r="BL543" s="37"/>
      <c r="BM543" s="37"/>
      <c r="BN543" s="37"/>
      <c r="BO543" s="37"/>
      <c r="BP543" s="37"/>
      <c r="BQ543" s="37"/>
      <c r="BR543" s="37"/>
      <c r="BS543" s="37"/>
      <c r="BT543" s="37"/>
      <c r="BU543" s="37"/>
      <c r="BV543" s="37"/>
      <c r="BW543" s="37"/>
      <c r="BX543" s="37"/>
      <c r="BY543" s="37"/>
      <c r="BZ543" s="37"/>
      <c r="CA543" s="37"/>
      <c r="CB543" s="37"/>
      <c r="CC543" s="37"/>
      <c r="CD543" s="37"/>
      <c r="CE543" s="37"/>
      <c r="CF543" s="37"/>
      <c r="CG543" s="37"/>
      <c r="CH543" s="37"/>
      <c r="CI543" s="37"/>
      <c r="CJ543" s="37"/>
      <c r="CK543" s="37"/>
      <c r="CL543" s="37"/>
      <c r="CM543" s="37"/>
      <c r="CN543" s="37"/>
      <c r="CO543" s="37"/>
      <c r="CP543" s="37"/>
      <c r="CQ543" s="37"/>
      <c r="CR543" s="37"/>
      <c r="CS543" s="37"/>
      <c r="CT543" s="37"/>
      <c r="CU543" s="37"/>
      <c r="CV543" s="37"/>
      <c r="CW543" s="37"/>
      <c r="CX543" s="37"/>
      <c r="CY543" s="37"/>
      <c r="CZ543" s="37"/>
      <c r="DA543" s="37"/>
      <c r="DB543" s="37"/>
      <c r="DC543" s="37"/>
      <c r="DD543" s="37"/>
      <c r="DE543" s="37"/>
      <c r="DF543" s="37"/>
      <c r="DG543" s="37"/>
      <c r="DH543" s="37"/>
      <c r="DI543" s="37"/>
      <c r="DJ543" s="37"/>
      <c r="DK543" s="37"/>
      <c r="DL543" s="37"/>
      <c r="DM543" s="37"/>
      <c r="DN543" s="37"/>
      <c r="DO543" s="37"/>
      <c r="DP543" s="37"/>
      <c r="DQ543" s="37"/>
      <c r="DR543" s="37"/>
      <c r="DS543" s="37"/>
      <c r="DT543" s="37"/>
      <c r="DU543" s="37"/>
      <c r="DV543" s="37"/>
      <c r="DW543" s="37"/>
      <c r="DX543" s="37"/>
      <c r="DY543" s="37"/>
      <c r="DZ543" s="37"/>
      <c r="EA543" s="37"/>
      <c r="EB543" s="37"/>
      <c r="EC543" s="37"/>
      <c r="ED543" s="37"/>
      <c r="EE543" s="37"/>
      <c r="EF543" s="37"/>
      <c r="EG543" s="37"/>
      <c r="EH543" s="37"/>
      <c r="EI543" s="37"/>
      <c r="EJ543" s="37"/>
      <c r="EK543" s="37"/>
      <c r="EL543" s="37"/>
      <c r="EM543" s="37"/>
      <c r="EN543" s="37"/>
      <c r="EO543" s="37"/>
      <c r="EP543" s="37"/>
      <c r="EQ543" s="37"/>
      <c r="ER543" s="37"/>
      <c r="ES543" s="37"/>
      <c r="ET543" s="37"/>
      <c r="EU543" s="37"/>
      <c r="EV543" s="37"/>
      <c r="EW543" s="37"/>
      <c r="EX543" s="37"/>
      <c r="EY543" s="37"/>
      <c r="EZ543" s="37"/>
      <c r="FA543" s="37"/>
      <c r="FB543" s="37"/>
      <c r="FC543" s="37"/>
      <c r="FD543" s="37"/>
      <c r="FE543" s="37"/>
      <c r="FF543" s="37"/>
      <c r="FG543" s="37"/>
      <c r="FH543" s="37"/>
      <c r="FI543" s="37"/>
      <c r="FJ543" s="37"/>
      <c r="FK543" s="37"/>
      <c r="FL543" s="37"/>
      <c r="FM543" s="37"/>
      <c r="FN543" s="37"/>
      <c r="FO543" s="37"/>
      <c r="FP543" s="37"/>
      <c r="FQ543" s="37"/>
      <c r="FR543" s="37"/>
      <c r="FS543" s="37"/>
    </row>
    <row r="544" spans="1:175" s="7" customFormat="1" ht="63" hidden="1">
      <c r="A544" s="24" t="s">
        <v>914</v>
      </c>
      <c r="B544" s="12" t="s">
        <v>241</v>
      </c>
      <c r="C544" s="12" t="s">
        <v>235</v>
      </c>
      <c r="D544" s="12" t="s">
        <v>915</v>
      </c>
      <c r="E544" s="12"/>
      <c r="F544" s="103">
        <f>SUM(F545)</f>
        <v>0</v>
      </c>
      <c r="G544" s="103">
        <f>SUM(G545)</f>
        <v>0</v>
      </c>
      <c r="H544" s="103"/>
      <c r="I544" s="216" t="e">
        <f t="shared" si="10"/>
        <v>#DIV/0!</v>
      </c>
      <c r="J544" s="210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  <c r="AR544" s="37"/>
      <c r="AS544" s="37"/>
      <c r="AT544" s="37"/>
      <c r="AU544" s="37"/>
      <c r="AV544" s="37"/>
      <c r="AW544" s="37"/>
      <c r="AX544" s="37"/>
      <c r="AY544" s="37"/>
      <c r="AZ544" s="37"/>
      <c r="BA544" s="37"/>
      <c r="BB544" s="37"/>
      <c r="BC544" s="37"/>
      <c r="BD544" s="37"/>
      <c r="BE544" s="37"/>
      <c r="BF544" s="37"/>
      <c r="BG544" s="37"/>
      <c r="BH544" s="37"/>
      <c r="BI544" s="37"/>
      <c r="BJ544" s="37"/>
      <c r="BK544" s="37"/>
      <c r="BL544" s="37"/>
      <c r="BM544" s="37"/>
      <c r="BN544" s="37"/>
      <c r="BO544" s="37"/>
      <c r="BP544" s="37"/>
      <c r="BQ544" s="37"/>
      <c r="BR544" s="37"/>
      <c r="BS544" s="37"/>
      <c r="BT544" s="37"/>
      <c r="BU544" s="37"/>
      <c r="BV544" s="37"/>
      <c r="BW544" s="37"/>
      <c r="BX544" s="37"/>
      <c r="BY544" s="37"/>
      <c r="BZ544" s="37"/>
      <c r="CA544" s="37"/>
      <c r="CB544" s="37"/>
      <c r="CC544" s="37"/>
      <c r="CD544" s="37"/>
      <c r="CE544" s="37"/>
      <c r="CF544" s="37"/>
      <c r="CG544" s="37"/>
      <c r="CH544" s="37"/>
      <c r="CI544" s="37"/>
      <c r="CJ544" s="37"/>
      <c r="CK544" s="37"/>
      <c r="CL544" s="37"/>
      <c r="CM544" s="37"/>
      <c r="CN544" s="37"/>
      <c r="CO544" s="37"/>
      <c r="CP544" s="37"/>
      <c r="CQ544" s="37"/>
      <c r="CR544" s="37"/>
      <c r="CS544" s="37"/>
      <c r="CT544" s="37"/>
      <c r="CU544" s="37"/>
      <c r="CV544" s="37"/>
      <c r="CW544" s="37"/>
      <c r="CX544" s="37"/>
      <c r="CY544" s="37"/>
      <c r="CZ544" s="37"/>
      <c r="DA544" s="37"/>
      <c r="DB544" s="37"/>
      <c r="DC544" s="37"/>
      <c r="DD544" s="37"/>
      <c r="DE544" s="37"/>
      <c r="DF544" s="37"/>
      <c r="DG544" s="37"/>
      <c r="DH544" s="37"/>
      <c r="DI544" s="37"/>
      <c r="DJ544" s="37"/>
      <c r="DK544" s="37"/>
      <c r="DL544" s="37"/>
      <c r="DM544" s="37"/>
      <c r="DN544" s="37"/>
      <c r="DO544" s="37"/>
      <c r="DP544" s="37"/>
      <c r="DQ544" s="37"/>
      <c r="DR544" s="37"/>
      <c r="DS544" s="37"/>
      <c r="DT544" s="37"/>
      <c r="DU544" s="37"/>
      <c r="DV544" s="37"/>
      <c r="DW544" s="37"/>
      <c r="DX544" s="37"/>
      <c r="DY544" s="37"/>
      <c r="DZ544" s="37"/>
      <c r="EA544" s="37"/>
      <c r="EB544" s="37"/>
      <c r="EC544" s="37"/>
      <c r="ED544" s="37"/>
      <c r="EE544" s="37"/>
      <c r="EF544" s="37"/>
      <c r="EG544" s="37"/>
      <c r="EH544" s="37"/>
      <c r="EI544" s="37"/>
      <c r="EJ544" s="37"/>
      <c r="EK544" s="37"/>
      <c r="EL544" s="37"/>
      <c r="EM544" s="37"/>
      <c r="EN544" s="37"/>
      <c r="EO544" s="37"/>
      <c r="EP544" s="37"/>
      <c r="EQ544" s="37"/>
      <c r="ER544" s="37"/>
      <c r="ES544" s="37"/>
      <c r="ET544" s="37"/>
      <c r="EU544" s="37"/>
      <c r="EV544" s="37"/>
      <c r="EW544" s="37"/>
      <c r="EX544" s="37"/>
      <c r="EY544" s="37"/>
      <c r="EZ544" s="37"/>
      <c r="FA544" s="37"/>
      <c r="FB544" s="37"/>
      <c r="FC544" s="37"/>
      <c r="FD544" s="37"/>
      <c r="FE544" s="37"/>
      <c r="FF544" s="37"/>
      <c r="FG544" s="37"/>
      <c r="FH544" s="37"/>
      <c r="FI544" s="37"/>
      <c r="FJ544" s="37"/>
      <c r="FK544" s="37"/>
      <c r="FL544" s="37"/>
      <c r="FM544" s="37"/>
      <c r="FN544" s="37"/>
      <c r="FO544" s="37"/>
      <c r="FP544" s="37"/>
      <c r="FQ544" s="37"/>
      <c r="FR544" s="37"/>
      <c r="FS544" s="37"/>
    </row>
    <row r="545" spans="1:175" s="7" customFormat="1" ht="47.25" hidden="1">
      <c r="A545" s="24" t="s">
        <v>164</v>
      </c>
      <c r="B545" s="12" t="s">
        <v>241</v>
      </c>
      <c r="C545" s="12" t="s">
        <v>235</v>
      </c>
      <c r="D545" s="12" t="s">
        <v>915</v>
      </c>
      <c r="E545" s="12" t="s">
        <v>211</v>
      </c>
      <c r="F545" s="103">
        <f>SUM('3'!G687)</f>
        <v>0</v>
      </c>
      <c r="G545" s="103">
        <f>SUM('3'!H687)</f>
        <v>0</v>
      </c>
      <c r="H545" s="103"/>
      <c r="I545" s="216" t="e">
        <f t="shared" si="10"/>
        <v>#DIV/0!</v>
      </c>
      <c r="J545" s="210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  <c r="BG545" s="37"/>
      <c r="BH545" s="37"/>
      <c r="BI545" s="37"/>
      <c r="BJ545" s="37"/>
      <c r="BK545" s="37"/>
      <c r="BL545" s="37"/>
      <c r="BM545" s="37"/>
      <c r="BN545" s="37"/>
      <c r="BO545" s="37"/>
      <c r="BP545" s="37"/>
      <c r="BQ545" s="37"/>
      <c r="BR545" s="37"/>
      <c r="BS545" s="37"/>
      <c r="BT545" s="37"/>
      <c r="BU545" s="37"/>
      <c r="BV545" s="37"/>
      <c r="BW545" s="37"/>
      <c r="BX545" s="37"/>
      <c r="BY545" s="37"/>
      <c r="BZ545" s="37"/>
      <c r="CA545" s="37"/>
      <c r="CB545" s="37"/>
      <c r="CC545" s="37"/>
      <c r="CD545" s="37"/>
      <c r="CE545" s="37"/>
      <c r="CF545" s="37"/>
      <c r="CG545" s="37"/>
      <c r="CH545" s="37"/>
      <c r="CI545" s="37"/>
      <c r="CJ545" s="37"/>
      <c r="CK545" s="37"/>
      <c r="CL545" s="37"/>
      <c r="CM545" s="37"/>
      <c r="CN545" s="37"/>
      <c r="CO545" s="37"/>
      <c r="CP545" s="37"/>
      <c r="CQ545" s="37"/>
      <c r="CR545" s="37"/>
      <c r="CS545" s="37"/>
      <c r="CT545" s="37"/>
      <c r="CU545" s="37"/>
      <c r="CV545" s="37"/>
      <c r="CW545" s="37"/>
      <c r="CX545" s="37"/>
      <c r="CY545" s="37"/>
      <c r="CZ545" s="37"/>
      <c r="DA545" s="37"/>
      <c r="DB545" s="37"/>
      <c r="DC545" s="37"/>
      <c r="DD545" s="37"/>
      <c r="DE545" s="37"/>
      <c r="DF545" s="37"/>
      <c r="DG545" s="37"/>
      <c r="DH545" s="37"/>
      <c r="DI545" s="37"/>
      <c r="DJ545" s="37"/>
      <c r="DK545" s="37"/>
      <c r="DL545" s="37"/>
      <c r="DM545" s="37"/>
      <c r="DN545" s="37"/>
      <c r="DO545" s="37"/>
      <c r="DP545" s="37"/>
      <c r="DQ545" s="37"/>
      <c r="DR545" s="37"/>
      <c r="DS545" s="37"/>
      <c r="DT545" s="37"/>
      <c r="DU545" s="37"/>
      <c r="DV545" s="37"/>
      <c r="DW545" s="37"/>
      <c r="DX545" s="37"/>
      <c r="DY545" s="37"/>
      <c r="DZ545" s="37"/>
      <c r="EA545" s="37"/>
      <c r="EB545" s="37"/>
      <c r="EC545" s="37"/>
      <c r="ED545" s="37"/>
      <c r="EE545" s="37"/>
      <c r="EF545" s="37"/>
      <c r="EG545" s="37"/>
      <c r="EH545" s="37"/>
      <c r="EI545" s="37"/>
      <c r="EJ545" s="37"/>
      <c r="EK545" s="37"/>
      <c r="EL545" s="37"/>
      <c r="EM545" s="37"/>
      <c r="EN545" s="37"/>
      <c r="EO545" s="37"/>
      <c r="EP545" s="37"/>
      <c r="EQ545" s="37"/>
      <c r="ER545" s="37"/>
      <c r="ES545" s="37"/>
      <c r="ET545" s="37"/>
      <c r="EU545" s="37"/>
      <c r="EV545" s="37"/>
      <c r="EW545" s="37"/>
      <c r="EX545" s="37"/>
      <c r="EY545" s="37"/>
      <c r="EZ545" s="37"/>
      <c r="FA545" s="37"/>
      <c r="FB545" s="37"/>
      <c r="FC545" s="37"/>
      <c r="FD545" s="37"/>
      <c r="FE545" s="37"/>
      <c r="FF545" s="37"/>
      <c r="FG545" s="37"/>
      <c r="FH545" s="37"/>
      <c r="FI545" s="37"/>
      <c r="FJ545" s="37"/>
      <c r="FK545" s="37"/>
      <c r="FL545" s="37"/>
      <c r="FM545" s="37"/>
      <c r="FN545" s="37"/>
      <c r="FO545" s="37"/>
      <c r="FP545" s="37"/>
      <c r="FQ545" s="37"/>
      <c r="FR545" s="37"/>
      <c r="FS545" s="37"/>
    </row>
    <row r="546" spans="1:175" s="7" customFormat="1" ht="78.75" hidden="1">
      <c r="A546" s="24" t="s">
        <v>916</v>
      </c>
      <c r="B546" s="12" t="s">
        <v>241</v>
      </c>
      <c r="C546" s="12" t="s">
        <v>235</v>
      </c>
      <c r="D546" s="12" t="s">
        <v>917</v>
      </c>
      <c r="E546" s="12"/>
      <c r="F546" s="103">
        <f>SUM(F547)</f>
        <v>0</v>
      </c>
      <c r="G546" s="103">
        <f>SUM(G547)</f>
        <v>0</v>
      </c>
      <c r="H546" s="103"/>
      <c r="I546" s="216" t="e">
        <f t="shared" si="10"/>
        <v>#DIV/0!</v>
      </c>
      <c r="J546" s="210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  <c r="BG546" s="37"/>
      <c r="BH546" s="37"/>
      <c r="BI546" s="37"/>
      <c r="BJ546" s="37"/>
      <c r="BK546" s="37"/>
      <c r="BL546" s="37"/>
      <c r="BM546" s="37"/>
      <c r="BN546" s="37"/>
      <c r="BO546" s="37"/>
      <c r="BP546" s="37"/>
      <c r="BQ546" s="37"/>
      <c r="BR546" s="37"/>
      <c r="BS546" s="37"/>
      <c r="BT546" s="37"/>
      <c r="BU546" s="37"/>
      <c r="BV546" s="37"/>
      <c r="BW546" s="37"/>
      <c r="BX546" s="37"/>
      <c r="BY546" s="37"/>
      <c r="BZ546" s="37"/>
      <c r="CA546" s="37"/>
      <c r="CB546" s="37"/>
      <c r="CC546" s="37"/>
      <c r="CD546" s="37"/>
      <c r="CE546" s="37"/>
      <c r="CF546" s="37"/>
      <c r="CG546" s="37"/>
      <c r="CH546" s="37"/>
      <c r="CI546" s="37"/>
      <c r="CJ546" s="37"/>
      <c r="CK546" s="37"/>
      <c r="CL546" s="37"/>
      <c r="CM546" s="37"/>
      <c r="CN546" s="37"/>
      <c r="CO546" s="37"/>
      <c r="CP546" s="37"/>
      <c r="CQ546" s="37"/>
      <c r="CR546" s="37"/>
      <c r="CS546" s="37"/>
      <c r="CT546" s="37"/>
      <c r="CU546" s="37"/>
      <c r="CV546" s="37"/>
      <c r="CW546" s="37"/>
      <c r="CX546" s="37"/>
      <c r="CY546" s="37"/>
      <c r="CZ546" s="37"/>
      <c r="DA546" s="37"/>
      <c r="DB546" s="37"/>
      <c r="DC546" s="37"/>
      <c r="DD546" s="37"/>
      <c r="DE546" s="37"/>
      <c r="DF546" s="37"/>
      <c r="DG546" s="37"/>
      <c r="DH546" s="37"/>
      <c r="DI546" s="37"/>
      <c r="DJ546" s="37"/>
      <c r="DK546" s="37"/>
      <c r="DL546" s="37"/>
      <c r="DM546" s="37"/>
      <c r="DN546" s="37"/>
      <c r="DO546" s="37"/>
      <c r="DP546" s="37"/>
      <c r="DQ546" s="37"/>
      <c r="DR546" s="37"/>
      <c r="DS546" s="37"/>
      <c r="DT546" s="37"/>
      <c r="DU546" s="37"/>
      <c r="DV546" s="37"/>
      <c r="DW546" s="37"/>
      <c r="DX546" s="37"/>
      <c r="DY546" s="37"/>
      <c r="DZ546" s="37"/>
      <c r="EA546" s="37"/>
      <c r="EB546" s="37"/>
      <c r="EC546" s="37"/>
      <c r="ED546" s="37"/>
      <c r="EE546" s="37"/>
      <c r="EF546" s="37"/>
      <c r="EG546" s="37"/>
      <c r="EH546" s="37"/>
      <c r="EI546" s="37"/>
      <c r="EJ546" s="37"/>
      <c r="EK546" s="37"/>
      <c r="EL546" s="37"/>
      <c r="EM546" s="37"/>
      <c r="EN546" s="37"/>
      <c r="EO546" s="37"/>
      <c r="EP546" s="37"/>
      <c r="EQ546" s="37"/>
      <c r="ER546" s="37"/>
      <c r="ES546" s="37"/>
      <c r="ET546" s="37"/>
      <c r="EU546" s="37"/>
      <c r="EV546" s="37"/>
      <c r="EW546" s="37"/>
      <c r="EX546" s="37"/>
      <c r="EY546" s="37"/>
      <c r="EZ546" s="37"/>
      <c r="FA546" s="37"/>
      <c r="FB546" s="37"/>
      <c r="FC546" s="37"/>
      <c r="FD546" s="37"/>
      <c r="FE546" s="37"/>
      <c r="FF546" s="37"/>
      <c r="FG546" s="37"/>
      <c r="FH546" s="37"/>
      <c r="FI546" s="37"/>
      <c r="FJ546" s="37"/>
      <c r="FK546" s="37"/>
      <c r="FL546" s="37"/>
      <c r="FM546" s="37"/>
      <c r="FN546" s="37"/>
      <c r="FO546" s="37"/>
      <c r="FP546" s="37"/>
      <c r="FQ546" s="37"/>
      <c r="FR546" s="37"/>
      <c r="FS546" s="37"/>
    </row>
    <row r="547" spans="1:175" s="7" customFormat="1" ht="47.25" hidden="1">
      <c r="A547" s="24" t="s">
        <v>164</v>
      </c>
      <c r="B547" s="12" t="s">
        <v>241</v>
      </c>
      <c r="C547" s="12" t="s">
        <v>235</v>
      </c>
      <c r="D547" s="12" t="s">
        <v>917</v>
      </c>
      <c r="E547" s="12" t="s">
        <v>211</v>
      </c>
      <c r="F547" s="103">
        <f>SUM('3'!G689)</f>
        <v>0</v>
      </c>
      <c r="G547" s="103">
        <f>SUM('3'!H689)</f>
        <v>0</v>
      </c>
      <c r="H547" s="103"/>
      <c r="I547" s="216" t="e">
        <f t="shared" si="10"/>
        <v>#DIV/0!</v>
      </c>
      <c r="J547" s="210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  <c r="BG547" s="37"/>
      <c r="BH547" s="37"/>
      <c r="BI547" s="37"/>
      <c r="BJ547" s="37"/>
      <c r="BK547" s="37"/>
      <c r="BL547" s="37"/>
      <c r="BM547" s="37"/>
      <c r="BN547" s="37"/>
      <c r="BO547" s="37"/>
      <c r="BP547" s="37"/>
      <c r="BQ547" s="37"/>
      <c r="BR547" s="37"/>
      <c r="BS547" s="37"/>
      <c r="BT547" s="37"/>
      <c r="BU547" s="37"/>
      <c r="BV547" s="37"/>
      <c r="BW547" s="37"/>
      <c r="BX547" s="37"/>
      <c r="BY547" s="37"/>
      <c r="BZ547" s="37"/>
      <c r="CA547" s="37"/>
      <c r="CB547" s="37"/>
      <c r="CC547" s="37"/>
      <c r="CD547" s="37"/>
      <c r="CE547" s="37"/>
      <c r="CF547" s="37"/>
      <c r="CG547" s="37"/>
      <c r="CH547" s="37"/>
      <c r="CI547" s="37"/>
      <c r="CJ547" s="37"/>
      <c r="CK547" s="37"/>
      <c r="CL547" s="37"/>
      <c r="CM547" s="37"/>
      <c r="CN547" s="37"/>
      <c r="CO547" s="37"/>
      <c r="CP547" s="37"/>
      <c r="CQ547" s="37"/>
      <c r="CR547" s="37"/>
      <c r="CS547" s="37"/>
      <c r="CT547" s="37"/>
      <c r="CU547" s="37"/>
      <c r="CV547" s="37"/>
      <c r="CW547" s="37"/>
      <c r="CX547" s="37"/>
      <c r="CY547" s="37"/>
      <c r="CZ547" s="37"/>
      <c r="DA547" s="37"/>
      <c r="DB547" s="37"/>
      <c r="DC547" s="37"/>
      <c r="DD547" s="37"/>
      <c r="DE547" s="37"/>
      <c r="DF547" s="37"/>
      <c r="DG547" s="37"/>
      <c r="DH547" s="37"/>
      <c r="DI547" s="37"/>
      <c r="DJ547" s="37"/>
      <c r="DK547" s="37"/>
      <c r="DL547" s="37"/>
      <c r="DM547" s="37"/>
      <c r="DN547" s="37"/>
      <c r="DO547" s="37"/>
      <c r="DP547" s="37"/>
      <c r="DQ547" s="37"/>
      <c r="DR547" s="37"/>
      <c r="DS547" s="37"/>
      <c r="DT547" s="37"/>
      <c r="DU547" s="37"/>
      <c r="DV547" s="37"/>
      <c r="DW547" s="37"/>
      <c r="DX547" s="37"/>
      <c r="DY547" s="37"/>
      <c r="DZ547" s="37"/>
      <c r="EA547" s="37"/>
      <c r="EB547" s="37"/>
      <c r="EC547" s="37"/>
      <c r="ED547" s="37"/>
      <c r="EE547" s="37"/>
      <c r="EF547" s="37"/>
      <c r="EG547" s="37"/>
      <c r="EH547" s="37"/>
      <c r="EI547" s="37"/>
      <c r="EJ547" s="37"/>
      <c r="EK547" s="37"/>
      <c r="EL547" s="37"/>
      <c r="EM547" s="37"/>
      <c r="EN547" s="37"/>
      <c r="EO547" s="37"/>
      <c r="EP547" s="37"/>
      <c r="EQ547" s="37"/>
      <c r="ER547" s="37"/>
      <c r="ES547" s="37"/>
      <c r="ET547" s="37"/>
      <c r="EU547" s="37"/>
      <c r="EV547" s="37"/>
      <c r="EW547" s="37"/>
      <c r="EX547" s="37"/>
      <c r="EY547" s="37"/>
      <c r="EZ547" s="37"/>
      <c r="FA547" s="37"/>
      <c r="FB547" s="37"/>
      <c r="FC547" s="37"/>
      <c r="FD547" s="37"/>
      <c r="FE547" s="37"/>
      <c r="FF547" s="37"/>
      <c r="FG547" s="37"/>
      <c r="FH547" s="37"/>
      <c r="FI547" s="37"/>
      <c r="FJ547" s="37"/>
      <c r="FK547" s="37"/>
      <c r="FL547" s="37"/>
      <c r="FM547" s="37"/>
      <c r="FN547" s="37"/>
      <c r="FO547" s="37"/>
      <c r="FP547" s="37"/>
      <c r="FQ547" s="37"/>
      <c r="FR547" s="37"/>
      <c r="FS547" s="37"/>
    </row>
    <row r="548" spans="1:175" s="7" customFormat="1" ht="135.75" hidden="1" customHeight="1">
      <c r="A548" s="24" t="s">
        <v>701</v>
      </c>
      <c r="B548" s="12" t="s">
        <v>241</v>
      </c>
      <c r="C548" s="12" t="s">
        <v>235</v>
      </c>
      <c r="D548" s="12" t="s">
        <v>597</v>
      </c>
      <c r="E548" s="12"/>
      <c r="F548" s="103">
        <f>SUM(F549)</f>
        <v>0</v>
      </c>
      <c r="G548" s="103">
        <f>SUM(G549)</f>
        <v>0</v>
      </c>
      <c r="H548" s="103"/>
      <c r="I548" s="216" t="e">
        <f t="shared" si="10"/>
        <v>#DIV/0!</v>
      </c>
      <c r="J548" s="210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  <c r="BG548" s="37"/>
      <c r="BH548" s="37"/>
      <c r="BI548" s="37"/>
      <c r="BJ548" s="37"/>
      <c r="BK548" s="37"/>
      <c r="BL548" s="37"/>
      <c r="BM548" s="37"/>
      <c r="BN548" s="37"/>
      <c r="BO548" s="37"/>
      <c r="BP548" s="37"/>
      <c r="BQ548" s="37"/>
      <c r="BR548" s="37"/>
      <c r="BS548" s="37"/>
      <c r="BT548" s="37"/>
      <c r="BU548" s="37"/>
      <c r="BV548" s="37"/>
      <c r="BW548" s="37"/>
      <c r="BX548" s="37"/>
      <c r="BY548" s="37"/>
      <c r="BZ548" s="37"/>
      <c r="CA548" s="37"/>
      <c r="CB548" s="37"/>
      <c r="CC548" s="37"/>
      <c r="CD548" s="37"/>
      <c r="CE548" s="37"/>
      <c r="CF548" s="37"/>
      <c r="CG548" s="37"/>
      <c r="CH548" s="37"/>
      <c r="CI548" s="37"/>
      <c r="CJ548" s="37"/>
      <c r="CK548" s="37"/>
      <c r="CL548" s="37"/>
      <c r="CM548" s="37"/>
      <c r="CN548" s="37"/>
      <c r="CO548" s="37"/>
      <c r="CP548" s="37"/>
      <c r="CQ548" s="37"/>
      <c r="CR548" s="37"/>
      <c r="CS548" s="37"/>
      <c r="CT548" s="37"/>
      <c r="CU548" s="37"/>
      <c r="CV548" s="37"/>
      <c r="CW548" s="37"/>
      <c r="CX548" s="37"/>
      <c r="CY548" s="37"/>
      <c r="CZ548" s="37"/>
      <c r="DA548" s="37"/>
      <c r="DB548" s="37"/>
      <c r="DC548" s="37"/>
      <c r="DD548" s="37"/>
      <c r="DE548" s="37"/>
      <c r="DF548" s="37"/>
      <c r="DG548" s="37"/>
      <c r="DH548" s="37"/>
      <c r="DI548" s="37"/>
      <c r="DJ548" s="37"/>
      <c r="DK548" s="37"/>
      <c r="DL548" s="37"/>
      <c r="DM548" s="37"/>
      <c r="DN548" s="37"/>
      <c r="DO548" s="37"/>
      <c r="DP548" s="37"/>
      <c r="DQ548" s="37"/>
      <c r="DR548" s="37"/>
      <c r="DS548" s="37"/>
      <c r="DT548" s="37"/>
      <c r="DU548" s="37"/>
      <c r="DV548" s="37"/>
      <c r="DW548" s="37"/>
      <c r="DX548" s="37"/>
      <c r="DY548" s="37"/>
      <c r="DZ548" s="37"/>
      <c r="EA548" s="37"/>
      <c r="EB548" s="37"/>
      <c r="EC548" s="37"/>
      <c r="ED548" s="37"/>
      <c r="EE548" s="37"/>
      <c r="EF548" s="37"/>
      <c r="EG548" s="37"/>
      <c r="EH548" s="37"/>
      <c r="EI548" s="37"/>
      <c r="EJ548" s="37"/>
      <c r="EK548" s="37"/>
      <c r="EL548" s="37"/>
      <c r="EM548" s="37"/>
      <c r="EN548" s="37"/>
      <c r="EO548" s="37"/>
      <c r="EP548" s="37"/>
      <c r="EQ548" s="37"/>
      <c r="ER548" s="37"/>
      <c r="ES548" s="37"/>
      <c r="ET548" s="37"/>
      <c r="EU548" s="37"/>
      <c r="EV548" s="37"/>
      <c r="EW548" s="37"/>
      <c r="EX548" s="37"/>
      <c r="EY548" s="37"/>
      <c r="EZ548" s="37"/>
      <c r="FA548" s="37"/>
      <c r="FB548" s="37"/>
      <c r="FC548" s="37"/>
      <c r="FD548" s="37"/>
      <c r="FE548" s="37"/>
      <c r="FF548" s="37"/>
      <c r="FG548" s="37"/>
      <c r="FH548" s="37"/>
      <c r="FI548" s="37"/>
      <c r="FJ548" s="37"/>
      <c r="FK548" s="37"/>
      <c r="FL548" s="37"/>
      <c r="FM548" s="37"/>
      <c r="FN548" s="37"/>
      <c r="FO548" s="37"/>
      <c r="FP548" s="37"/>
      <c r="FQ548" s="37"/>
      <c r="FR548" s="37"/>
      <c r="FS548" s="37"/>
    </row>
    <row r="549" spans="1:175" s="7" customFormat="1" ht="47.25" hidden="1">
      <c r="A549" s="24" t="s">
        <v>212</v>
      </c>
      <c r="B549" s="12" t="s">
        <v>241</v>
      </c>
      <c r="C549" s="12" t="s">
        <v>235</v>
      </c>
      <c r="D549" s="12" t="s">
        <v>597</v>
      </c>
      <c r="E549" s="12" t="s">
        <v>211</v>
      </c>
      <c r="F549" s="103">
        <f>SUM('3'!G678)</f>
        <v>0</v>
      </c>
      <c r="G549" s="103">
        <f>SUM('3'!H678)</f>
        <v>0</v>
      </c>
      <c r="H549" s="103"/>
      <c r="I549" s="216" t="e">
        <f t="shared" si="10"/>
        <v>#DIV/0!</v>
      </c>
      <c r="J549" s="210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  <c r="BG549" s="37"/>
      <c r="BH549" s="37"/>
      <c r="BI549" s="37"/>
      <c r="BJ549" s="37"/>
      <c r="BK549" s="37"/>
      <c r="BL549" s="37"/>
      <c r="BM549" s="37"/>
      <c r="BN549" s="37"/>
      <c r="BO549" s="37"/>
      <c r="BP549" s="37"/>
      <c r="BQ549" s="37"/>
      <c r="BR549" s="37"/>
      <c r="BS549" s="37"/>
      <c r="BT549" s="37"/>
      <c r="BU549" s="37"/>
      <c r="BV549" s="37"/>
      <c r="BW549" s="37"/>
      <c r="BX549" s="37"/>
      <c r="BY549" s="37"/>
      <c r="BZ549" s="37"/>
      <c r="CA549" s="37"/>
      <c r="CB549" s="37"/>
      <c r="CC549" s="37"/>
      <c r="CD549" s="37"/>
      <c r="CE549" s="37"/>
      <c r="CF549" s="37"/>
      <c r="CG549" s="37"/>
      <c r="CH549" s="37"/>
      <c r="CI549" s="37"/>
      <c r="CJ549" s="37"/>
      <c r="CK549" s="37"/>
      <c r="CL549" s="37"/>
      <c r="CM549" s="37"/>
      <c r="CN549" s="37"/>
      <c r="CO549" s="37"/>
      <c r="CP549" s="37"/>
      <c r="CQ549" s="37"/>
      <c r="CR549" s="37"/>
      <c r="CS549" s="37"/>
      <c r="CT549" s="37"/>
      <c r="CU549" s="37"/>
      <c r="CV549" s="37"/>
      <c r="CW549" s="37"/>
      <c r="CX549" s="37"/>
      <c r="CY549" s="37"/>
      <c r="CZ549" s="37"/>
      <c r="DA549" s="37"/>
      <c r="DB549" s="37"/>
      <c r="DC549" s="37"/>
      <c r="DD549" s="37"/>
      <c r="DE549" s="37"/>
      <c r="DF549" s="37"/>
      <c r="DG549" s="37"/>
      <c r="DH549" s="37"/>
      <c r="DI549" s="37"/>
      <c r="DJ549" s="37"/>
      <c r="DK549" s="37"/>
      <c r="DL549" s="37"/>
      <c r="DM549" s="37"/>
      <c r="DN549" s="37"/>
      <c r="DO549" s="37"/>
      <c r="DP549" s="37"/>
      <c r="DQ549" s="37"/>
      <c r="DR549" s="37"/>
      <c r="DS549" s="37"/>
      <c r="DT549" s="37"/>
      <c r="DU549" s="37"/>
      <c r="DV549" s="37"/>
      <c r="DW549" s="37"/>
      <c r="DX549" s="37"/>
      <c r="DY549" s="37"/>
      <c r="DZ549" s="37"/>
      <c r="EA549" s="37"/>
      <c r="EB549" s="37"/>
      <c r="EC549" s="37"/>
      <c r="ED549" s="37"/>
      <c r="EE549" s="37"/>
      <c r="EF549" s="37"/>
      <c r="EG549" s="37"/>
      <c r="EH549" s="37"/>
      <c r="EI549" s="37"/>
      <c r="EJ549" s="37"/>
      <c r="EK549" s="37"/>
      <c r="EL549" s="37"/>
      <c r="EM549" s="37"/>
      <c r="EN549" s="37"/>
      <c r="EO549" s="37"/>
      <c r="EP549" s="37"/>
      <c r="EQ549" s="37"/>
      <c r="ER549" s="37"/>
      <c r="ES549" s="37"/>
      <c r="ET549" s="37"/>
      <c r="EU549" s="37"/>
      <c r="EV549" s="37"/>
      <c r="EW549" s="37"/>
      <c r="EX549" s="37"/>
      <c r="EY549" s="37"/>
      <c r="EZ549" s="37"/>
      <c r="FA549" s="37"/>
      <c r="FB549" s="37"/>
      <c r="FC549" s="37"/>
      <c r="FD549" s="37"/>
      <c r="FE549" s="37"/>
      <c r="FF549" s="37"/>
      <c r="FG549" s="37"/>
      <c r="FH549" s="37"/>
      <c r="FI549" s="37"/>
      <c r="FJ549" s="37"/>
      <c r="FK549" s="37"/>
      <c r="FL549" s="37"/>
      <c r="FM549" s="37"/>
      <c r="FN549" s="37"/>
      <c r="FO549" s="37"/>
      <c r="FP549" s="37"/>
      <c r="FQ549" s="37"/>
      <c r="FR549" s="37"/>
      <c r="FS549" s="37"/>
    </row>
    <row r="550" spans="1:175" s="7" customFormat="1" ht="126" hidden="1">
      <c r="A550" s="24" t="s">
        <v>702</v>
      </c>
      <c r="B550" s="12" t="s">
        <v>241</v>
      </c>
      <c r="C550" s="12" t="s">
        <v>235</v>
      </c>
      <c r="D550" s="42" t="s">
        <v>349</v>
      </c>
      <c r="E550" s="12"/>
      <c r="F550" s="103">
        <f>SUM(F551)</f>
        <v>0</v>
      </c>
      <c r="G550" s="103">
        <f>SUM(G551)</f>
        <v>0</v>
      </c>
      <c r="H550" s="103"/>
      <c r="I550" s="216" t="e">
        <f t="shared" si="10"/>
        <v>#DIV/0!</v>
      </c>
      <c r="J550" s="210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  <c r="AR550" s="37"/>
      <c r="AS550" s="37"/>
      <c r="AT550" s="37"/>
      <c r="AU550" s="37"/>
      <c r="AV550" s="37"/>
      <c r="AW550" s="37"/>
      <c r="AX550" s="37"/>
      <c r="AY550" s="37"/>
      <c r="AZ550" s="37"/>
      <c r="BA550" s="37"/>
      <c r="BB550" s="37"/>
      <c r="BC550" s="37"/>
      <c r="BD550" s="37"/>
      <c r="BE550" s="37"/>
      <c r="BF550" s="37"/>
      <c r="BG550" s="37"/>
      <c r="BH550" s="37"/>
      <c r="BI550" s="37"/>
      <c r="BJ550" s="37"/>
      <c r="BK550" s="37"/>
      <c r="BL550" s="37"/>
      <c r="BM550" s="37"/>
      <c r="BN550" s="37"/>
      <c r="BO550" s="37"/>
      <c r="BP550" s="37"/>
      <c r="BQ550" s="37"/>
      <c r="BR550" s="37"/>
      <c r="BS550" s="37"/>
      <c r="BT550" s="37"/>
      <c r="BU550" s="37"/>
      <c r="BV550" s="37"/>
      <c r="BW550" s="37"/>
      <c r="BX550" s="37"/>
      <c r="BY550" s="37"/>
      <c r="BZ550" s="37"/>
      <c r="CA550" s="37"/>
      <c r="CB550" s="37"/>
      <c r="CC550" s="37"/>
      <c r="CD550" s="37"/>
      <c r="CE550" s="37"/>
      <c r="CF550" s="37"/>
      <c r="CG550" s="37"/>
      <c r="CH550" s="37"/>
      <c r="CI550" s="37"/>
      <c r="CJ550" s="37"/>
      <c r="CK550" s="37"/>
      <c r="CL550" s="37"/>
      <c r="CM550" s="37"/>
      <c r="CN550" s="37"/>
      <c r="CO550" s="37"/>
      <c r="CP550" s="37"/>
      <c r="CQ550" s="37"/>
      <c r="CR550" s="37"/>
      <c r="CS550" s="37"/>
      <c r="CT550" s="37"/>
      <c r="CU550" s="37"/>
      <c r="CV550" s="37"/>
      <c r="CW550" s="37"/>
      <c r="CX550" s="37"/>
      <c r="CY550" s="37"/>
      <c r="CZ550" s="37"/>
      <c r="DA550" s="37"/>
      <c r="DB550" s="37"/>
      <c r="DC550" s="37"/>
      <c r="DD550" s="37"/>
      <c r="DE550" s="37"/>
      <c r="DF550" s="37"/>
      <c r="DG550" s="37"/>
      <c r="DH550" s="37"/>
      <c r="DI550" s="37"/>
      <c r="DJ550" s="37"/>
      <c r="DK550" s="37"/>
      <c r="DL550" s="37"/>
      <c r="DM550" s="37"/>
      <c r="DN550" s="37"/>
      <c r="DO550" s="37"/>
      <c r="DP550" s="37"/>
      <c r="DQ550" s="37"/>
      <c r="DR550" s="37"/>
      <c r="DS550" s="37"/>
      <c r="DT550" s="37"/>
      <c r="DU550" s="37"/>
      <c r="DV550" s="37"/>
      <c r="DW550" s="37"/>
      <c r="DX550" s="37"/>
      <c r="DY550" s="37"/>
      <c r="DZ550" s="37"/>
      <c r="EA550" s="37"/>
      <c r="EB550" s="37"/>
      <c r="EC550" s="37"/>
      <c r="ED550" s="37"/>
      <c r="EE550" s="37"/>
      <c r="EF550" s="37"/>
      <c r="EG550" s="37"/>
      <c r="EH550" s="37"/>
      <c r="EI550" s="37"/>
      <c r="EJ550" s="37"/>
      <c r="EK550" s="37"/>
      <c r="EL550" s="37"/>
      <c r="EM550" s="37"/>
      <c r="EN550" s="37"/>
      <c r="EO550" s="37"/>
      <c r="EP550" s="37"/>
      <c r="EQ550" s="37"/>
      <c r="ER550" s="37"/>
      <c r="ES550" s="37"/>
      <c r="ET550" s="37"/>
      <c r="EU550" s="37"/>
      <c r="EV550" s="37"/>
      <c r="EW550" s="37"/>
      <c r="EX550" s="37"/>
      <c r="EY550" s="37"/>
      <c r="EZ550" s="37"/>
      <c r="FA550" s="37"/>
      <c r="FB550" s="37"/>
      <c r="FC550" s="37"/>
      <c r="FD550" s="37"/>
      <c r="FE550" s="37"/>
      <c r="FF550" s="37"/>
      <c r="FG550" s="37"/>
      <c r="FH550" s="37"/>
      <c r="FI550" s="37"/>
      <c r="FJ550" s="37"/>
      <c r="FK550" s="37"/>
      <c r="FL550" s="37"/>
      <c r="FM550" s="37"/>
      <c r="FN550" s="37"/>
      <c r="FO550" s="37"/>
      <c r="FP550" s="37"/>
      <c r="FQ550" s="37"/>
      <c r="FR550" s="37"/>
      <c r="FS550" s="37"/>
    </row>
    <row r="551" spans="1:175" s="7" customFormat="1" ht="47.25" hidden="1">
      <c r="A551" s="24" t="s">
        <v>212</v>
      </c>
      <c r="B551" s="12" t="s">
        <v>241</v>
      </c>
      <c r="C551" s="12" t="s">
        <v>235</v>
      </c>
      <c r="D551" s="42" t="s">
        <v>349</v>
      </c>
      <c r="E551" s="12" t="s">
        <v>211</v>
      </c>
      <c r="F551" s="103">
        <f>SUM('3'!G680)</f>
        <v>0</v>
      </c>
      <c r="G551" s="103">
        <f>SUM('3'!H680)</f>
        <v>0</v>
      </c>
      <c r="H551" s="103"/>
      <c r="I551" s="216" t="e">
        <f t="shared" si="10"/>
        <v>#DIV/0!</v>
      </c>
      <c r="J551" s="210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  <c r="AR551" s="37"/>
      <c r="AS551" s="37"/>
      <c r="AT551" s="37"/>
      <c r="AU551" s="37"/>
      <c r="AV551" s="37"/>
      <c r="AW551" s="37"/>
      <c r="AX551" s="37"/>
      <c r="AY551" s="37"/>
      <c r="AZ551" s="37"/>
      <c r="BA551" s="37"/>
      <c r="BB551" s="37"/>
      <c r="BC551" s="37"/>
      <c r="BD551" s="37"/>
      <c r="BE551" s="37"/>
      <c r="BF551" s="37"/>
      <c r="BG551" s="37"/>
      <c r="BH551" s="37"/>
      <c r="BI551" s="37"/>
      <c r="BJ551" s="37"/>
      <c r="BK551" s="37"/>
      <c r="BL551" s="37"/>
      <c r="BM551" s="37"/>
      <c r="BN551" s="37"/>
      <c r="BO551" s="37"/>
      <c r="BP551" s="37"/>
      <c r="BQ551" s="37"/>
      <c r="BR551" s="37"/>
      <c r="BS551" s="37"/>
      <c r="BT551" s="37"/>
      <c r="BU551" s="37"/>
      <c r="BV551" s="37"/>
      <c r="BW551" s="37"/>
      <c r="BX551" s="37"/>
      <c r="BY551" s="37"/>
      <c r="BZ551" s="37"/>
      <c r="CA551" s="37"/>
      <c r="CB551" s="37"/>
      <c r="CC551" s="37"/>
      <c r="CD551" s="37"/>
      <c r="CE551" s="37"/>
      <c r="CF551" s="37"/>
      <c r="CG551" s="37"/>
      <c r="CH551" s="37"/>
      <c r="CI551" s="37"/>
      <c r="CJ551" s="37"/>
      <c r="CK551" s="37"/>
      <c r="CL551" s="37"/>
      <c r="CM551" s="37"/>
      <c r="CN551" s="37"/>
      <c r="CO551" s="37"/>
      <c r="CP551" s="37"/>
      <c r="CQ551" s="37"/>
      <c r="CR551" s="37"/>
      <c r="CS551" s="37"/>
      <c r="CT551" s="37"/>
      <c r="CU551" s="37"/>
      <c r="CV551" s="37"/>
      <c r="CW551" s="37"/>
      <c r="CX551" s="37"/>
      <c r="CY551" s="37"/>
      <c r="CZ551" s="37"/>
      <c r="DA551" s="37"/>
      <c r="DB551" s="37"/>
      <c r="DC551" s="37"/>
      <c r="DD551" s="37"/>
      <c r="DE551" s="37"/>
      <c r="DF551" s="37"/>
      <c r="DG551" s="37"/>
      <c r="DH551" s="37"/>
      <c r="DI551" s="37"/>
      <c r="DJ551" s="37"/>
      <c r="DK551" s="37"/>
      <c r="DL551" s="37"/>
      <c r="DM551" s="37"/>
      <c r="DN551" s="37"/>
      <c r="DO551" s="37"/>
      <c r="DP551" s="37"/>
      <c r="DQ551" s="37"/>
      <c r="DR551" s="37"/>
      <c r="DS551" s="37"/>
      <c r="DT551" s="37"/>
      <c r="DU551" s="37"/>
      <c r="DV551" s="37"/>
      <c r="DW551" s="37"/>
      <c r="DX551" s="37"/>
      <c r="DY551" s="37"/>
      <c r="DZ551" s="37"/>
      <c r="EA551" s="37"/>
      <c r="EB551" s="37"/>
      <c r="EC551" s="37"/>
      <c r="ED551" s="37"/>
      <c r="EE551" s="37"/>
      <c r="EF551" s="37"/>
      <c r="EG551" s="37"/>
      <c r="EH551" s="37"/>
      <c r="EI551" s="37"/>
      <c r="EJ551" s="37"/>
      <c r="EK551" s="37"/>
      <c r="EL551" s="37"/>
      <c r="EM551" s="37"/>
      <c r="EN551" s="37"/>
      <c r="EO551" s="37"/>
      <c r="EP551" s="37"/>
      <c r="EQ551" s="37"/>
      <c r="ER551" s="37"/>
      <c r="ES551" s="37"/>
      <c r="ET551" s="37"/>
      <c r="EU551" s="37"/>
      <c r="EV551" s="37"/>
      <c r="EW551" s="37"/>
      <c r="EX551" s="37"/>
      <c r="EY551" s="37"/>
      <c r="EZ551" s="37"/>
      <c r="FA551" s="37"/>
      <c r="FB551" s="37"/>
      <c r="FC551" s="37"/>
      <c r="FD551" s="37"/>
      <c r="FE551" s="37"/>
      <c r="FF551" s="37"/>
      <c r="FG551" s="37"/>
      <c r="FH551" s="37"/>
      <c r="FI551" s="37"/>
      <c r="FJ551" s="37"/>
      <c r="FK551" s="37"/>
      <c r="FL551" s="37"/>
      <c r="FM551" s="37"/>
      <c r="FN551" s="37"/>
      <c r="FO551" s="37"/>
      <c r="FP551" s="37"/>
      <c r="FQ551" s="37"/>
      <c r="FR551" s="37"/>
      <c r="FS551" s="37"/>
    </row>
    <row r="552" spans="1:175" s="7" customFormat="1" ht="141.75" hidden="1">
      <c r="A552" s="24" t="s">
        <v>703</v>
      </c>
      <c r="B552" s="12" t="s">
        <v>241</v>
      </c>
      <c r="C552" s="12" t="s">
        <v>235</v>
      </c>
      <c r="D552" s="12" t="s">
        <v>308</v>
      </c>
      <c r="E552" s="12"/>
      <c r="F552" s="103">
        <f>SUM(F553)</f>
        <v>0</v>
      </c>
      <c r="G552" s="103">
        <f>SUM(G553)</f>
        <v>0</v>
      </c>
      <c r="H552" s="103"/>
      <c r="I552" s="216" t="e">
        <f t="shared" si="10"/>
        <v>#DIV/0!</v>
      </c>
      <c r="J552" s="210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  <c r="BG552" s="37"/>
      <c r="BH552" s="37"/>
      <c r="BI552" s="37"/>
      <c r="BJ552" s="37"/>
      <c r="BK552" s="37"/>
      <c r="BL552" s="37"/>
      <c r="BM552" s="37"/>
      <c r="BN552" s="37"/>
      <c r="BO552" s="37"/>
      <c r="BP552" s="37"/>
      <c r="BQ552" s="37"/>
      <c r="BR552" s="37"/>
      <c r="BS552" s="37"/>
      <c r="BT552" s="37"/>
      <c r="BU552" s="37"/>
      <c r="BV552" s="37"/>
      <c r="BW552" s="37"/>
      <c r="BX552" s="37"/>
      <c r="BY552" s="37"/>
      <c r="BZ552" s="37"/>
      <c r="CA552" s="37"/>
      <c r="CB552" s="37"/>
      <c r="CC552" s="37"/>
      <c r="CD552" s="37"/>
      <c r="CE552" s="37"/>
      <c r="CF552" s="37"/>
      <c r="CG552" s="37"/>
      <c r="CH552" s="37"/>
      <c r="CI552" s="37"/>
      <c r="CJ552" s="37"/>
      <c r="CK552" s="37"/>
      <c r="CL552" s="37"/>
      <c r="CM552" s="37"/>
      <c r="CN552" s="37"/>
      <c r="CO552" s="37"/>
      <c r="CP552" s="37"/>
      <c r="CQ552" s="37"/>
      <c r="CR552" s="37"/>
      <c r="CS552" s="37"/>
      <c r="CT552" s="37"/>
      <c r="CU552" s="37"/>
      <c r="CV552" s="37"/>
      <c r="CW552" s="37"/>
      <c r="CX552" s="37"/>
      <c r="CY552" s="37"/>
      <c r="CZ552" s="37"/>
      <c r="DA552" s="37"/>
      <c r="DB552" s="37"/>
      <c r="DC552" s="37"/>
      <c r="DD552" s="37"/>
      <c r="DE552" s="37"/>
      <c r="DF552" s="37"/>
      <c r="DG552" s="37"/>
      <c r="DH552" s="37"/>
      <c r="DI552" s="37"/>
      <c r="DJ552" s="37"/>
      <c r="DK552" s="37"/>
      <c r="DL552" s="37"/>
      <c r="DM552" s="37"/>
      <c r="DN552" s="37"/>
      <c r="DO552" s="37"/>
      <c r="DP552" s="37"/>
      <c r="DQ552" s="37"/>
      <c r="DR552" s="37"/>
      <c r="DS552" s="37"/>
      <c r="DT552" s="37"/>
      <c r="DU552" s="37"/>
      <c r="DV552" s="37"/>
      <c r="DW552" s="37"/>
      <c r="DX552" s="37"/>
      <c r="DY552" s="37"/>
      <c r="DZ552" s="37"/>
      <c r="EA552" s="37"/>
      <c r="EB552" s="37"/>
      <c r="EC552" s="37"/>
      <c r="ED552" s="37"/>
      <c r="EE552" s="37"/>
      <c r="EF552" s="37"/>
      <c r="EG552" s="37"/>
      <c r="EH552" s="37"/>
      <c r="EI552" s="37"/>
      <c r="EJ552" s="37"/>
      <c r="EK552" s="37"/>
      <c r="EL552" s="37"/>
      <c r="EM552" s="37"/>
      <c r="EN552" s="37"/>
      <c r="EO552" s="37"/>
      <c r="EP552" s="37"/>
      <c r="EQ552" s="37"/>
      <c r="ER552" s="37"/>
      <c r="ES552" s="37"/>
      <c r="ET552" s="37"/>
      <c r="EU552" s="37"/>
      <c r="EV552" s="37"/>
      <c r="EW552" s="37"/>
      <c r="EX552" s="37"/>
      <c r="EY552" s="37"/>
      <c r="EZ552" s="37"/>
      <c r="FA552" s="37"/>
      <c r="FB552" s="37"/>
      <c r="FC552" s="37"/>
      <c r="FD552" s="37"/>
      <c r="FE552" s="37"/>
      <c r="FF552" s="37"/>
      <c r="FG552" s="37"/>
      <c r="FH552" s="37"/>
      <c r="FI552" s="37"/>
      <c r="FJ552" s="37"/>
      <c r="FK552" s="37"/>
      <c r="FL552" s="37"/>
      <c r="FM552" s="37"/>
      <c r="FN552" s="37"/>
      <c r="FO552" s="37"/>
      <c r="FP552" s="37"/>
      <c r="FQ552" s="37"/>
      <c r="FR552" s="37"/>
      <c r="FS552" s="37"/>
    </row>
    <row r="553" spans="1:175" s="7" customFormat="1" ht="47.25" hidden="1">
      <c r="A553" s="24" t="s">
        <v>212</v>
      </c>
      <c r="B553" s="12" t="s">
        <v>241</v>
      </c>
      <c r="C553" s="12" t="s">
        <v>235</v>
      </c>
      <c r="D553" s="12" t="s">
        <v>308</v>
      </c>
      <c r="E553" s="12" t="s">
        <v>211</v>
      </c>
      <c r="F553" s="103">
        <f>SUM('3'!G682)</f>
        <v>0</v>
      </c>
      <c r="G553" s="103">
        <f>SUM('3'!H682)</f>
        <v>0</v>
      </c>
      <c r="H553" s="103"/>
      <c r="I553" s="216" t="e">
        <f t="shared" si="10"/>
        <v>#DIV/0!</v>
      </c>
      <c r="J553" s="210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  <c r="BG553" s="37"/>
      <c r="BH553" s="37"/>
      <c r="BI553" s="37"/>
      <c r="BJ553" s="37"/>
      <c r="BK553" s="37"/>
      <c r="BL553" s="37"/>
      <c r="BM553" s="37"/>
      <c r="BN553" s="37"/>
      <c r="BO553" s="37"/>
      <c r="BP553" s="37"/>
      <c r="BQ553" s="37"/>
      <c r="BR553" s="37"/>
      <c r="BS553" s="37"/>
      <c r="BT553" s="37"/>
      <c r="BU553" s="37"/>
      <c r="BV553" s="37"/>
      <c r="BW553" s="37"/>
      <c r="BX553" s="37"/>
      <c r="BY553" s="37"/>
      <c r="BZ553" s="37"/>
      <c r="CA553" s="37"/>
      <c r="CB553" s="37"/>
      <c r="CC553" s="37"/>
      <c r="CD553" s="37"/>
      <c r="CE553" s="37"/>
      <c r="CF553" s="37"/>
      <c r="CG553" s="37"/>
      <c r="CH553" s="37"/>
      <c r="CI553" s="37"/>
      <c r="CJ553" s="37"/>
      <c r="CK553" s="37"/>
      <c r="CL553" s="37"/>
      <c r="CM553" s="37"/>
      <c r="CN553" s="37"/>
      <c r="CO553" s="37"/>
      <c r="CP553" s="37"/>
      <c r="CQ553" s="37"/>
      <c r="CR553" s="37"/>
      <c r="CS553" s="37"/>
      <c r="CT553" s="37"/>
      <c r="CU553" s="37"/>
      <c r="CV553" s="37"/>
      <c r="CW553" s="37"/>
      <c r="CX553" s="37"/>
      <c r="CY553" s="37"/>
      <c r="CZ553" s="37"/>
      <c r="DA553" s="37"/>
      <c r="DB553" s="37"/>
      <c r="DC553" s="37"/>
      <c r="DD553" s="37"/>
      <c r="DE553" s="37"/>
      <c r="DF553" s="37"/>
      <c r="DG553" s="37"/>
      <c r="DH553" s="37"/>
      <c r="DI553" s="37"/>
      <c r="DJ553" s="37"/>
      <c r="DK553" s="37"/>
      <c r="DL553" s="37"/>
      <c r="DM553" s="37"/>
      <c r="DN553" s="37"/>
      <c r="DO553" s="37"/>
      <c r="DP553" s="37"/>
      <c r="DQ553" s="37"/>
      <c r="DR553" s="37"/>
      <c r="DS553" s="37"/>
      <c r="DT553" s="37"/>
      <c r="DU553" s="37"/>
      <c r="DV553" s="37"/>
      <c r="DW553" s="37"/>
      <c r="DX553" s="37"/>
      <c r="DY553" s="37"/>
      <c r="DZ553" s="37"/>
      <c r="EA553" s="37"/>
      <c r="EB553" s="37"/>
      <c r="EC553" s="37"/>
      <c r="ED553" s="37"/>
      <c r="EE553" s="37"/>
      <c r="EF553" s="37"/>
      <c r="EG553" s="37"/>
      <c r="EH553" s="37"/>
      <c r="EI553" s="37"/>
      <c r="EJ553" s="37"/>
      <c r="EK553" s="37"/>
      <c r="EL553" s="37"/>
      <c r="EM553" s="37"/>
      <c r="EN553" s="37"/>
      <c r="EO553" s="37"/>
      <c r="EP553" s="37"/>
      <c r="EQ553" s="37"/>
      <c r="ER553" s="37"/>
      <c r="ES553" s="37"/>
      <c r="ET553" s="37"/>
      <c r="EU553" s="37"/>
      <c r="EV553" s="37"/>
      <c r="EW553" s="37"/>
      <c r="EX553" s="37"/>
      <c r="EY553" s="37"/>
      <c r="EZ553" s="37"/>
      <c r="FA553" s="37"/>
      <c r="FB553" s="37"/>
      <c r="FC553" s="37"/>
      <c r="FD553" s="37"/>
      <c r="FE553" s="37"/>
      <c r="FF553" s="37"/>
      <c r="FG553" s="37"/>
      <c r="FH553" s="37"/>
      <c r="FI553" s="37"/>
      <c r="FJ553" s="37"/>
      <c r="FK553" s="37"/>
      <c r="FL553" s="37"/>
      <c r="FM553" s="37"/>
      <c r="FN553" s="37"/>
      <c r="FO553" s="37"/>
      <c r="FP553" s="37"/>
      <c r="FQ553" s="37"/>
      <c r="FR553" s="37"/>
      <c r="FS553" s="37"/>
    </row>
    <row r="554" spans="1:175" s="7" customFormat="1" ht="126" hidden="1">
      <c r="A554" s="54" t="s">
        <v>696</v>
      </c>
      <c r="B554" s="12" t="s">
        <v>241</v>
      </c>
      <c r="C554" s="12" t="s">
        <v>235</v>
      </c>
      <c r="D554" s="12" t="s">
        <v>0</v>
      </c>
      <c r="E554" s="12"/>
      <c r="F554" s="103">
        <f>SUM(F555)</f>
        <v>0</v>
      </c>
      <c r="G554" s="103">
        <f>SUM(G555)</f>
        <v>0</v>
      </c>
      <c r="H554" s="103"/>
      <c r="I554" s="216" t="e">
        <f t="shared" si="10"/>
        <v>#DIV/0!</v>
      </c>
      <c r="J554" s="210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  <c r="BG554" s="37"/>
      <c r="BH554" s="37"/>
      <c r="BI554" s="37"/>
      <c r="BJ554" s="37"/>
      <c r="BK554" s="37"/>
      <c r="BL554" s="37"/>
      <c r="BM554" s="37"/>
      <c r="BN554" s="37"/>
      <c r="BO554" s="37"/>
      <c r="BP554" s="37"/>
      <c r="BQ554" s="37"/>
      <c r="BR554" s="37"/>
      <c r="BS554" s="37"/>
      <c r="BT554" s="37"/>
      <c r="BU554" s="37"/>
      <c r="BV554" s="37"/>
      <c r="BW554" s="37"/>
      <c r="BX554" s="37"/>
      <c r="BY554" s="37"/>
      <c r="BZ554" s="37"/>
      <c r="CA554" s="37"/>
      <c r="CB554" s="37"/>
      <c r="CC554" s="37"/>
      <c r="CD554" s="37"/>
      <c r="CE554" s="37"/>
      <c r="CF554" s="37"/>
      <c r="CG554" s="37"/>
      <c r="CH554" s="37"/>
      <c r="CI554" s="37"/>
      <c r="CJ554" s="37"/>
      <c r="CK554" s="37"/>
      <c r="CL554" s="37"/>
      <c r="CM554" s="37"/>
      <c r="CN554" s="37"/>
      <c r="CO554" s="37"/>
      <c r="CP554" s="37"/>
      <c r="CQ554" s="37"/>
      <c r="CR554" s="37"/>
      <c r="CS554" s="37"/>
      <c r="CT554" s="37"/>
      <c r="CU554" s="37"/>
      <c r="CV554" s="37"/>
      <c r="CW554" s="37"/>
      <c r="CX554" s="37"/>
      <c r="CY554" s="37"/>
      <c r="CZ554" s="37"/>
      <c r="DA554" s="37"/>
      <c r="DB554" s="37"/>
      <c r="DC554" s="37"/>
      <c r="DD554" s="37"/>
      <c r="DE554" s="37"/>
      <c r="DF554" s="37"/>
      <c r="DG554" s="37"/>
      <c r="DH554" s="37"/>
      <c r="DI554" s="37"/>
      <c r="DJ554" s="37"/>
      <c r="DK554" s="37"/>
      <c r="DL554" s="37"/>
      <c r="DM554" s="37"/>
      <c r="DN554" s="37"/>
      <c r="DO554" s="37"/>
      <c r="DP554" s="37"/>
      <c r="DQ554" s="37"/>
      <c r="DR554" s="37"/>
      <c r="DS554" s="37"/>
      <c r="DT554" s="37"/>
      <c r="DU554" s="37"/>
      <c r="DV554" s="37"/>
      <c r="DW554" s="37"/>
      <c r="DX554" s="37"/>
      <c r="DY554" s="37"/>
      <c r="DZ554" s="37"/>
      <c r="EA554" s="37"/>
      <c r="EB554" s="37"/>
      <c r="EC554" s="37"/>
      <c r="ED554" s="37"/>
      <c r="EE554" s="37"/>
      <c r="EF554" s="37"/>
      <c r="EG554" s="37"/>
      <c r="EH554" s="37"/>
      <c r="EI554" s="37"/>
      <c r="EJ554" s="37"/>
      <c r="EK554" s="37"/>
      <c r="EL554" s="37"/>
      <c r="EM554" s="37"/>
      <c r="EN554" s="37"/>
      <c r="EO554" s="37"/>
      <c r="EP554" s="37"/>
      <c r="EQ554" s="37"/>
      <c r="ER554" s="37"/>
      <c r="ES554" s="37"/>
      <c r="ET554" s="37"/>
      <c r="EU554" s="37"/>
      <c r="EV554" s="37"/>
      <c r="EW554" s="37"/>
      <c r="EX554" s="37"/>
      <c r="EY554" s="37"/>
      <c r="EZ554" s="37"/>
      <c r="FA554" s="37"/>
      <c r="FB554" s="37"/>
      <c r="FC554" s="37"/>
      <c r="FD554" s="37"/>
      <c r="FE554" s="37"/>
      <c r="FF554" s="37"/>
      <c r="FG554" s="37"/>
      <c r="FH554" s="37"/>
      <c r="FI554" s="37"/>
      <c r="FJ554" s="37"/>
      <c r="FK554" s="37"/>
      <c r="FL554" s="37"/>
      <c r="FM554" s="37"/>
      <c r="FN554" s="37"/>
      <c r="FO554" s="37"/>
      <c r="FP554" s="37"/>
      <c r="FQ554" s="37"/>
      <c r="FR554" s="37"/>
      <c r="FS554" s="37"/>
    </row>
    <row r="555" spans="1:175" s="7" customFormat="1" ht="47.25" hidden="1">
      <c r="A555" s="24" t="s">
        <v>212</v>
      </c>
      <c r="B555" s="12" t="s">
        <v>241</v>
      </c>
      <c r="C555" s="12" t="s">
        <v>235</v>
      </c>
      <c r="D555" s="12" t="s">
        <v>0</v>
      </c>
      <c r="E555" s="12" t="s">
        <v>211</v>
      </c>
      <c r="F555" s="103">
        <f>SUM('3'!G650)</f>
        <v>0</v>
      </c>
      <c r="G555" s="103">
        <f>SUM('3'!H650)</f>
        <v>0</v>
      </c>
      <c r="H555" s="103"/>
      <c r="I555" s="216" t="e">
        <f t="shared" si="10"/>
        <v>#DIV/0!</v>
      </c>
      <c r="J555" s="210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  <c r="BG555" s="37"/>
      <c r="BH555" s="37"/>
      <c r="BI555" s="37"/>
      <c r="BJ555" s="37"/>
      <c r="BK555" s="37"/>
      <c r="BL555" s="37"/>
      <c r="BM555" s="37"/>
      <c r="BN555" s="37"/>
      <c r="BO555" s="37"/>
      <c r="BP555" s="37"/>
      <c r="BQ555" s="37"/>
      <c r="BR555" s="37"/>
      <c r="BS555" s="37"/>
      <c r="BT555" s="37"/>
      <c r="BU555" s="37"/>
      <c r="BV555" s="37"/>
      <c r="BW555" s="37"/>
      <c r="BX555" s="37"/>
      <c r="BY555" s="37"/>
      <c r="BZ555" s="37"/>
      <c r="CA555" s="37"/>
      <c r="CB555" s="37"/>
      <c r="CC555" s="37"/>
      <c r="CD555" s="37"/>
      <c r="CE555" s="37"/>
      <c r="CF555" s="37"/>
      <c r="CG555" s="37"/>
      <c r="CH555" s="37"/>
      <c r="CI555" s="37"/>
      <c r="CJ555" s="37"/>
      <c r="CK555" s="37"/>
      <c r="CL555" s="37"/>
      <c r="CM555" s="37"/>
      <c r="CN555" s="37"/>
      <c r="CO555" s="37"/>
      <c r="CP555" s="37"/>
      <c r="CQ555" s="37"/>
      <c r="CR555" s="37"/>
      <c r="CS555" s="37"/>
      <c r="CT555" s="37"/>
      <c r="CU555" s="37"/>
      <c r="CV555" s="37"/>
      <c r="CW555" s="37"/>
      <c r="CX555" s="37"/>
      <c r="CY555" s="37"/>
      <c r="CZ555" s="37"/>
      <c r="DA555" s="37"/>
      <c r="DB555" s="37"/>
      <c r="DC555" s="37"/>
      <c r="DD555" s="37"/>
      <c r="DE555" s="37"/>
      <c r="DF555" s="37"/>
      <c r="DG555" s="37"/>
      <c r="DH555" s="37"/>
      <c r="DI555" s="37"/>
      <c r="DJ555" s="37"/>
      <c r="DK555" s="37"/>
      <c r="DL555" s="37"/>
      <c r="DM555" s="37"/>
      <c r="DN555" s="37"/>
      <c r="DO555" s="37"/>
      <c r="DP555" s="37"/>
      <c r="DQ555" s="37"/>
      <c r="DR555" s="37"/>
      <c r="DS555" s="37"/>
      <c r="DT555" s="37"/>
      <c r="DU555" s="37"/>
      <c r="DV555" s="37"/>
      <c r="DW555" s="37"/>
      <c r="DX555" s="37"/>
      <c r="DY555" s="37"/>
      <c r="DZ555" s="37"/>
      <c r="EA555" s="37"/>
      <c r="EB555" s="37"/>
      <c r="EC555" s="37"/>
      <c r="ED555" s="37"/>
      <c r="EE555" s="37"/>
      <c r="EF555" s="37"/>
      <c r="EG555" s="37"/>
      <c r="EH555" s="37"/>
      <c r="EI555" s="37"/>
      <c r="EJ555" s="37"/>
      <c r="EK555" s="37"/>
      <c r="EL555" s="37"/>
      <c r="EM555" s="37"/>
      <c r="EN555" s="37"/>
      <c r="EO555" s="37"/>
      <c r="EP555" s="37"/>
      <c r="EQ555" s="37"/>
      <c r="ER555" s="37"/>
      <c r="ES555" s="37"/>
      <c r="ET555" s="37"/>
      <c r="EU555" s="37"/>
      <c r="EV555" s="37"/>
      <c r="EW555" s="37"/>
      <c r="EX555" s="37"/>
      <c r="EY555" s="37"/>
      <c r="EZ555" s="37"/>
      <c r="FA555" s="37"/>
      <c r="FB555" s="37"/>
      <c r="FC555" s="37"/>
      <c r="FD555" s="37"/>
      <c r="FE555" s="37"/>
      <c r="FF555" s="37"/>
      <c r="FG555" s="37"/>
      <c r="FH555" s="37"/>
      <c r="FI555" s="37"/>
      <c r="FJ555" s="37"/>
      <c r="FK555" s="37"/>
      <c r="FL555" s="37"/>
      <c r="FM555" s="37"/>
      <c r="FN555" s="37"/>
      <c r="FO555" s="37"/>
      <c r="FP555" s="37"/>
      <c r="FQ555" s="37"/>
      <c r="FR555" s="37"/>
      <c r="FS555" s="37"/>
    </row>
    <row r="556" spans="1:175" s="7" customFormat="1" ht="141.75" hidden="1">
      <c r="A556" s="44" t="s">
        <v>697</v>
      </c>
      <c r="B556" s="12" t="s">
        <v>241</v>
      </c>
      <c r="C556" s="12" t="s">
        <v>235</v>
      </c>
      <c r="D556" s="12" t="s">
        <v>1</v>
      </c>
      <c r="E556" s="12"/>
      <c r="F556" s="103">
        <f>SUM(F557)</f>
        <v>0</v>
      </c>
      <c r="G556" s="103">
        <f>SUM(G557)</f>
        <v>0</v>
      </c>
      <c r="H556" s="103"/>
      <c r="I556" s="216" t="e">
        <f t="shared" si="10"/>
        <v>#DIV/0!</v>
      </c>
      <c r="J556" s="210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  <c r="BG556" s="37"/>
      <c r="BH556" s="37"/>
      <c r="BI556" s="37"/>
      <c r="BJ556" s="37"/>
      <c r="BK556" s="37"/>
      <c r="BL556" s="37"/>
      <c r="BM556" s="37"/>
      <c r="BN556" s="37"/>
      <c r="BO556" s="37"/>
      <c r="BP556" s="37"/>
      <c r="BQ556" s="37"/>
      <c r="BR556" s="37"/>
      <c r="BS556" s="37"/>
      <c r="BT556" s="37"/>
      <c r="BU556" s="37"/>
      <c r="BV556" s="37"/>
      <c r="BW556" s="37"/>
      <c r="BX556" s="37"/>
      <c r="BY556" s="37"/>
      <c r="BZ556" s="37"/>
      <c r="CA556" s="37"/>
      <c r="CB556" s="37"/>
      <c r="CC556" s="37"/>
      <c r="CD556" s="37"/>
      <c r="CE556" s="37"/>
      <c r="CF556" s="37"/>
      <c r="CG556" s="37"/>
      <c r="CH556" s="37"/>
      <c r="CI556" s="37"/>
      <c r="CJ556" s="37"/>
      <c r="CK556" s="37"/>
      <c r="CL556" s="37"/>
      <c r="CM556" s="37"/>
      <c r="CN556" s="37"/>
      <c r="CO556" s="37"/>
      <c r="CP556" s="37"/>
      <c r="CQ556" s="37"/>
      <c r="CR556" s="37"/>
      <c r="CS556" s="37"/>
      <c r="CT556" s="37"/>
      <c r="CU556" s="37"/>
      <c r="CV556" s="37"/>
      <c r="CW556" s="37"/>
      <c r="CX556" s="37"/>
      <c r="CY556" s="37"/>
      <c r="CZ556" s="37"/>
      <c r="DA556" s="37"/>
      <c r="DB556" s="37"/>
      <c r="DC556" s="37"/>
      <c r="DD556" s="37"/>
      <c r="DE556" s="37"/>
      <c r="DF556" s="37"/>
      <c r="DG556" s="37"/>
      <c r="DH556" s="37"/>
      <c r="DI556" s="37"/>
      <c r="DJ556" s="37"/>
      <c r="DK556" s="37"/>
      <c r="DL556" s="37"/>
      <c r="DM556" s="37"/>
      <c r="DN556" s="37"/>
      <c r="DO556" s="37"/>
      <c r="DP556" s="37"/>
      <c r="DQ556" s="37"/>
      <c r="DR556" s="37"/>
      <c r="DS556" s="37"/>
      <c r="DT556" s="37"/>
      <c r="DU556" s="37"/>
      <c r="DV556" s="37"/>
      <c r="DW556" s="37"/>
      <c r="DX556" s="37"/>
      <c r="DY556" s="37"/>
      <c r="DZ556" s="37"/>
      <c r="EA556" s="37"/>
      <c r="EB556" s="37"/>
      <c r="EC556" s="37"/>
      <c r="ED556" s="37"/>
      <c r="EE556" s="37"/>
      <c r="EF556" s="37"/>
      <c r="EG556" s="37"/>
      <c r="EH556" s="37"/>
      <c r="EI556" s="37"/>
      <c r="EJ556" s="37"/>
      <c r="EK556" s="37"/>
      <c r="EL556" s="37"/>
      <c r="EM556" s="37"/>
      <c r="EN556" s="37"/>
      <c r="EO556" s="37"/>
      <c r="EP556" s="37"/>
      <c r="EQ556" s="37"/>
      <c r="ER556" s="37"/>
      <c r="ES556" s="37"/>
      <c r="ET556" s="37"/>
      <c r="EU556" s="37"/>
      <c r="EV556" s="37"/>
      <c r="EW556" s="37"/>
      <c r="EX556" s="37"/>
      <c r="EY556" s="37"/>
      <c r="EZ556" s="37"/>
      <c r="FA556" s="37"/>
      <c r="FB556" s="37"/>
      <c r="FC556" s="37"/>
      <c r="FD556" s="37"/>
      <c r="FE556" s="37"/>
      <c r="FF556" s="37"/>
      <c r="FG556" s="37"/>
      <c r="FH556" s="37"/>
      <c r="FI556" s="37"/>
      <c r="FJ556" s="37"/>
      <c r="FK556" s="37"/>
      <c r="FL556" s="37"/>
      <c r="FM556" s="37"/>
      <c r="FN556" s="37"/>
      <c r="FO556" s="37"/>
      <c r="FP556" s="37"/>
      <c r="FQ556" s="37"/>
      <c r="FR556" s="37"/>
      <c r="FS556" s="37"/>
    </row>
    <row r="557" spans="1:175" s="7" customFormat="1" ht="47.25" hidden="1">
      <c r="A557" s="24" t="s">
        <v>212</v>
      </c>
      <c r="B557" s="12" t="s">
        <v>241</v>
      </c>
      <c r="C557" s="12" t="s">
        <v>235</v>
      </c>
      <c r="D557" s="12" t="s">
        <v>1</v>
      </c>
      <c r="E557" s="12" t="s">
        <v>211</v>
      </c>
      <c r="F557" s="103">
        <f>SUM('3'!G652)</f>
        <v>0</v>
      </c>
      <c r="G557" s="103">
        <f>SUM('3'!H652)</f>
        <v>0</v>
      </c>
      <c r="H557" s="103"/>
      <c r="I557" s="216" t="e">
        <f t="shared" si="10"/>
        <v>#DIV/0!</v>
      </c>
      <c r="J557" s="210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  <c r="AR557" s="37"/>
      <c r="AS557" s="37"/>
      <c r="AT557" s="37"/>
      <c r="AU557" s="37"/>
      <c r="AV557" s="37"/>
      <c r="AW557" s="37"/>
      <c r="AX557" s="37"/>
      <c r="AY557" s="37"/>
      <c r="AZ557" s="37"/>
      <c r="BA557" s="37"/>
      <c r="BB557" s="37"/>
      <c r="BC557" s="37"/>
      <c r="BD557" s="37"/>
      <c r="BE557" s="37"/>
      <c r="BF557" s="37"/>
      <c r="BG557" s="37"/>
      <c r="BH557" s="37"/>
      <c r="BI557" s="37"/>
      <c r="BJ557" s="37"/>
      <c r="BK557" s="37"/>
      <c r="BL557" s="37"/>
      <c r="BM557" s="37"/>
      <c r="BN557" s="37"/>
      <c r="BO557" s="37"/>
      <c r="BP557" s="37"/>
      <c r="BQ557" s="37"/>
      <c r="BR557" s="37"/>
      <c r="BS557" s="37"/>
      <c r="BT557" s="37"/>
      <c r="BU557" s="37"/>
      <c r="BV557" s="37"/>
      <c r="BW557" s="37"/>
      <c r="BX557" s="37"/>
      <c r="BY557" s="37"/>
      <c r="BZ557" s="37"/>
      <c r="CA557" s="37"/>
      <c r="CB557" s="37"/>
      <c r="CC557" s="37"/>
      <c r="CD557" s="37"/>
      <c r="CE557" s="37"/>
      <c r="CF557" s="37"/>
      <c r="CG557" s="37"/>
      <c r="CH557" s="37"/>
      <c r="CI557" s="37"/>
      <c r="CJ557" s="37"/>
      <c r="CK557" s="37"/>
      <c r="CL557" s="37"/>
      <c r="CM557" s="37"/>
      <c r="CN557" s="37"/>
      <c r="CO557" s="37"/>
      <c r="CP557" s="37"/>
      <c r="CQ557" s="37"/>
      <c r="CR557" s="37"/>
      <c r="CS557" s="37"/>
      <c r="CT557" s="37"/>
      <c r="CU557" s="37"/>
      <c r="CV557" s="37"/>
      <c r="CW557" s="37"/>
      <c r="CX557" s="37"/>
      <c r="CY557" s="37"/>
      <c r="CZ557" s="37"/>
      <c r="DA557" s="37"/>
      <c r="DB557" s="37"/>
      <c r="DC557" s="37"/>
      <c r="DD557" s="37"/>
      <c r="DE557" s="37"/>
      <c r="DF557" s="37"/>
      <c r="DG557" s="37"/>
      <c r="DH557" s="37"/>
      <c r="DI557" s="37"/>
      <c r="DJ557" s="37"/>
      <c r="DK557" s="37"/>
      <c r="DL557" s="37"/>
      <c r="DM557" s="37"/>
      <c r="DN557" s="37"/>
      <c r="DO557" s="37"/>
      <c r="DP557" s="37"/>
      <c r="DQ557" s="37"/>
      <c r="DR557" s="37"/>
      <c r="DS557" s="37"/>
      <c r="DT557" s="37"/>
      <c r="DU557" s="37"/>
      <c r="DV557" s="37"/>
      <c r="DW557" s="37"/>
      <c r="DX557" s="37"/>
      <c r="DY557" s="37"/>
      <c r="DZ557" s="37"/>
      <c r="EA557" s="37"/>
      <c r="EB557" s="37"/>
      <c r="EC557" s="37"/>
      <c r="ED557" s="37"/>
      <c r="EE557" s="37"/>
      <c r="EF557" s="37"/>
      <c r="EG557" s="37"/>
      <c r="EH557" s="37"/>
      <c r="EI557" s="37"/>
      <c r="EJ557" s="37"/>
      <c r="EK557" s="37"/>
      <c r="EL557" s="37"/>
      <c r="EM557" s="37"/>
      <c r="EN557" s="37"/>
      <c r="EO557" s="37"/>
      <c r="EP557" s="37"/>
      <c r="EQ557" s="37"/>
      <c r="ER557" s="37"/>
      <c r="ES557" s="37"/>
      <c r="ET557" s="37"/>
      <c r="EU557" s="37"/>
      <c r="EV557" s="37"/>
      <c r="EW557" s="37"/>
      <c r="EX557" s="37"/>
      <c r="EY557" s="37"/>
      <c r="EZ557" s="37"/>
      <c r="FA557" s="37"/>
      <c r="FB557" s="37"/>
      <c r="FC557" s="37"/>
      <c r="FD557" s="37"/>
      <c r="FE557" s="37"/>
      <c r="FF557" s="37"/>
      <c r="FG557" s="37"/>
      <c r="FH557" s="37"/>
      <c r="FI557" s="37"/>
      <c r="FJ557" s="37"/>
      <c r="FK557" s="37"/>
      <c r="FL557" s="37"/>
      <c r="FM557" s="37"/>
      <c r="FN557" s="37"/>
      <c r="FO557" s="37"/>
      <c r="FP557" s="37"/>
      <c r="FQ557" s="37"/>
      <c r="FR557" s="37"/>
      <c r="FS557" s="37"/>
    </row>
    <row r="558" spans="1:175" s="7" customFormat="1" ht="126" hidden="1">
      <c r="A558" s="23" t="s">
        <v>287</v>
      </c>
      <c r="B558" s="12" t="s">
        <v>241</v>
      </c>
      <c r="C558" s="12" t="s">
        <v>235</v>
      </c>
      <c r="D558" s="12" t="s">
        <v>313</v>
      </c>
      <c r="E558" s="12"/>
      <c r="F558" s="103">
        <f>SUM(F559)</f>
        <v>0</v>
      </c>
      <c r="G558" s="103">
        <f>SUM(G559)</f>
        <v>0</v>
      </c>
      <c r="H558" s="103"/>
      <c r="I558" s="216" t="e">
        <f t="shared" si="10"/>
        <v>#DIV/0!</v>
      </c>
      <c r="J558" s="210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  <c r="AR558" s="37"/>
      <c r="AS558" s="37"/>
      <c r="AT558" s="37"/>
      <c r="AU558" s="37"/>
      <c r="AV558" s="37"/>
      <c r="AW558" s="37"/>
      <c r="AX558" s="37"/>
      <c r="AY558" s="37"/>
      <c r="AZ558" s="37"/>
      <c r="BA558" s="37"/>
      <c r="BB558" s="37"/>
      <c r="BC558" s="37"/>
      <c r="BD558" s="37"/>
      <c r="BE558" s="37"/>
      <c r="BF558" s="37"/>
      <c r="BG558" s="37"/>
      <c r="BH558" s="37"/>
      <c r="BI558" s="37"/>
      <c r="BJ558" s="37"/>
      <c r="BK558" s="37"/>
      <c r="BL558" s="37"/>
      <c r="BM558" s="37"/>
      <c r="BN558" s="37"/>
      <c r="BO558" s="37"/>
      <c r="BP558" s="37"/>
      <c r="BQ558" s="37"/>
      <c r="BR558" s="37"/>
      <c r="BS558" s="37"/>
      <c r="BT558" s="37"/>
      <c r="BU558" s="37"/>
      <c r="BV558" s="37"/>
      <c r="BW558" s="37"/>
      <c r="BX558" s="37"/>
      <c r="BY558" s="37"/>
      <c r="BZ558" s="37"/>
      <c r="CA558" s="37"/>
      <c r="CB558" s="37"/>
      <c r="CC558" s="37"/>
      <c r="CD558" s="37"/>
      <c r="CE558" s="37"/>
      <c r="CF558" s="37"/>
      <c r="CG558" s="37"/>
      <c r="CH558" s="37"/>
      <c r="CI558" s="37"/>
      <c r="CJ558" s="37"/>
      <c r="CK558" s="37"/>
      <c r="CL558" s="37"/>
      <c r="CM558" s="37"/>
      <c r="CN558" s="37"/>
      <c r="CO558" s="37"/>
      <c r="CP558" s="37"/>
      <c r="CQ558" s="37"/>
      <c r="CR558" s="37"/>
      <c r="CS558" s="37"/>
      <c r="CT558" s="37"/>
      <c r="CU558" s="37"/>
      <c r="CV558" s="37"/>
      <c r="CW558" s="37"/>
      <c r="CX558" s="37"/>
      <c r="CY558" s="37"/>
      <c r="CZ558" s="37"/>
      <c r="DA558" s="37"/>
      <c r="DB558" s="37"/>
      <c r="DC558" s="37"/>
      <c r="DD558" s="37"/>
      <c r="DE558" s="37"/>
      <c r="DF558" s="37"/>
      <c r="DG558" s="37"/>
      <c r="DH558" s="37"/>
      <c r="DI558" s="37"/>
      <c r="DJ558" s="37"/>
      <c r="DK558" s="37"/>
      <c r="DL558" s="37"/>
      <c r="DM558" s="37"/>
      <c r="DN558" s="37"/>
      <c r="DO558" s="37"/>
      <c r="DP558" s="37"/>
      <c r="DQ558" s="37"/>
      <c r="DR558" s="37"/>
      <c r="DS558" s="37"/>
      <c r="DT558" s="37"/>
      <c r="DU558" s="37"/>
      <c r="DV558" s="37"/>
      <c r="DW558" s="37"/>
      <c r="DX558" s="37"/>
      <c r="DY558" s="37"/>
      <c r="DZ558" s="37"/>
      <c r="EA558" s="37"/>
      <c r="EB558" s="37"/>
      <c r="EC558" s="37"/>
      <c r="ED558" s="37"/>
      <c r="EE558" s="37"/>
      <c r="EF558" s="37"/>
      <c r="EG558" s="37"/>
      <c r="EH558" s="37"/>
      <c r="EI558" s="37"/>
      <c r="EJ558" s="37"/>
      <c r="EK558" s="37"/>
      <c r="EL558" s="37"/>
      <c r="EM558" s="37"/>
      <c r="EN558" s="37"/>
      <c r="EO558" s="37"/>
      <c r="EP558" s="37"/>
      <c r="EQ558" s="37"/>
      <c r="ER558" s="37"/>
      <c r="ES558" s="37"/>
      <c r="ET558" s="37"/>
      <c r="EU558" s="37"/>
      <c r="EV558" s="37"/>
      <c r="EW558" s="37"/>
      <c r="EX558" s="37"/>
      <c r="EY558" s="37"/>
      <c r="EZ558" s="37"/>
      <c r="FA558" s="37"/>
      <c r="FB558" s="37"/>
      <c r="FC558" s="37"/>
      <c r="FD558" s="37"/>
      <c r="FE558" s="37"/>
      <c r="FF558" s="37"/>
      <c r="FG558" s="37"/>
      <c r="FH558" s="37"/>
      <c r="FI558" s="37"/>
      <c r="FJ558" s="37"/>
      <c r="FK558" s="37"/>
      <c r="FL558" s="37"/>
      <c r="FM558" s="37"/>
      <c r="FN558" s="37"/>
      <c r="FO558" s="37"/>
      <c r="FP558" s="37"/>
      <c r="FQ558" s="37"/>
      <c r="FR558" s="37"/>
      <c r="FS558" s="37"/>
    </row>
    <row r="559" spans="1:175" s="7" customFormat="1" ht="31.5" hidden="1">
      <c r="A559" s="23" t="s">
        <v>494</v>
      </c>
      <c r="B559" s="12" t="s">
        <v>241</v>
      </c>
      <c r="C559" s="12" t="s">
        <v>235</v>
      </c>
      <c r="D559" s="12" t="s">
        <v>313</v>
      </c>
      <c r="E559" s="12" t="s">
        <v>491</v>
      </c>
      <c r="F559" s="103">
        <f>SUM('3'!G359)</f>
        <v>0</v>
      </c>
      <c r="G559" s="103">
        <f>SUM('3'!H359)</f>
        <v>0</v>
      </c>
      <c r="H559" s="103"/>
      <c r="I559" s="216" t="e">
        <f t="shared" si="10"/>
        <v>#DIV/0!</v>
      </c>
      <c r="J559" s="210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  <c r="AR559" s="37"/>
      <c r="AS559" s="37"/>
      <c r="AT559" s="37"/>
      <c r="AU559" s="37"/>
      <c r="AV559" s="37"/>
      <c r="AW559" s="37"/>
      <c r="AX559" s="37"/>
      <c r="AY559" s="37"/>
      <c r="AZ559" s="37"/>
      <c r="BA559" s="37"/>
      <c r="BB559" s="37"/>
      <c r="BC559" s="37"/>
      <c r="BD559" s="37"/>
      <c r="BE559" s="37"/>
      <c r="BF559" s="37"/>
      <c r="BG559" s="37"/>
      <c r="BH559" s="37"/>
      <c r="BI559" s="37"/>
      <c r="BJ559" s="37"/>
      <c r="BK559" s="37"/>
      <c r="BL559" s="37"/>
      <c r="BM559" s="37"/>
      <c r="BN559" s="37"/>
      <c r="BO559" s="37"/>
      <c r="BP559" s="37"/>
      <c r="BQ559" s="37"/>
      <c r="BR559" s="37"/>
      <c r="BS559" s="37"/>
      <c r="BT559" s="37"/>
      <c r="BU559" s="37"/>
      <c r="BV559" s="37"/>
      <c r="BW559" s="37"/>
      <c r="BX559" s="37"/>
      <c r="BY559" s="37"/>
      <c r="BZ559" s="37"/>
      <c r="CA559" s="37"/>
      <c r="CB559" s="37"/>
      <c r="CC559" s="37"/>
      <c r="CD559" s="37"/>
      <c r="CE559" s="37"/>
      <c r="CF559" s="37"/>
      <c r="CG559" s="37"/>
      <c r="CH559" s="37"/>
      <c r="CI559" s="37"/>
      <c r="CJ559" s="37"/>
      <c r="CK559" s="37"/>
      <c r="CL559" s="37"/>
      <c r="CM559" s="37"/>
      <c r="CN559" s="37"/>
      <c r="CO559" s="37"/>
      <c r="CP559" s="37"/>
      <c r="CQ559" s="37"/>
      <c r="CR559" s="37"/>
      <c r="CS559" s="37"/>
      <c r="CT559" s="37"/>
      <c r="CU559" s="37"/>
      <c r="CV559" s="37"/>
      <c r="CW559" s="37"/>
      <c r="CX559" s="37"/>
      <c r="CY559" s="37"/>
      <c r="CZ559" s="37"/>
      <c r="DA559" s="37"/>
      <c r="DB559" s="37"/>
      <c r="DC559" s="37"/>
      <c r="DD559" s="37"/>
      <c r="DE559" s="37"/>
      <c r="DF559" s="37"/>
      <c r="DG559" s="37"/>
      <c r="DH559" s="37"/>
      <c r="DI559" s="37"/>
      <c r="DJ559" s="37"/>
      <c r="DK559" s="37"/>
      <c r="DL559" s="37"/>
      <c r="DM559" s="37"/>
      <c r="DN559" s="37"/>
      <c r="DO559" s="37"/>
      <c r="DP559" s="37"/>
      <c r="DQ559" s="37"/>
      <c r="DR559" s="37"/>
      <c r="DS559" s="37"/>
      <c r="DT559" s="37"/>
      <c r="DU559" s="37"/>
      <c r="DV559" s="37"/>
      <c r="DW559" s="37"/>
      <c r="DX559" s="37"/>
      <c r="DY559" s="37"/>
      <c r="DZ559" s="37"/>
      <c r="EA559" s="37"/>
      <c r="EB559" s="37"/>
      <c r="EC559" s="37"/>
      <c r="ED559" s="37"/>
      <c r="EE559" s="37"/>
      <c r="EF559" s="37"/>
      <c r="EG559" s="37"/>
      <c r="EH559" s="37"/>
      <c r="EI559" s="37"/>
      <c r="EJ559" s="37"/>
      <c r="EK559" s="37"/>
      <c r="EL559" s="37"/>
      <c r="EM559" s="37"/>
      <c r="EN559" s="37"/>
      <c r="EO559" s="37"/>
      <c r="EP559" s="37"/>
      <c r="EQ559" s="37"/>
      <c r="ER559" s="37"/>
      <c r="ES559" s="37"/>
      <c r="ET559" s="37"/>
      <c r="EU559" s="37"/>
      <c r="EV559" s="37"/>
      <c r="EW559" s="37"/>
      <c r="EX559" s="37"/>
      <c r="EY559" s="37"/>
      <c r="EZ559" s="37"/>
      <c r="FA559" s="37"/>
      <c r="FB559" s="37"/>
      <c r="FC559" s="37"/>
      <c r="FD559" s="37"/>
      <c r="FE559" s="37"/>
      <c r="FF559" s="37"/>
      <c r="FG559" s="37"/>
      <c r="FH559" s="37"/>
      <c r="FI559" s="37"/>
      <c r="FJ559" s="37"/>
      <c r="FK559" s="37"/>
      <c r="FL559" s="37"/>
      <c r="FM559" s="37"/>
      <c r="FN559" s="37"/>
      <c r="FO559" s="37"/>
      <c r="FP559" s="37"/>
      <c r="FQ559" s="37"/>
      <c r="FR559" s="37"/>
      <c r="FS559" s="37"/>
    </row>
    <row r="560" spans="1:175" s="7" customFormat="1" ht="78.75" hidden="1">
      <c r="A560" s="24" t="s">
        <v>836</v>
      </c>
      <c r="B560" s="12" t="s">
        <v>241</v>
      </c>
      <c r="C560" s="12" t="s">
        <v>235</v>
      </c>
      <c r="D560" s="13" t="s">
        <v>840</v>
      </c>
      <c r="E560" s="13"/>
      <c r="F560" s="103">
        <f>SUM(F561)</f>
        <v>791.92</v>
      </c>
      <c r="G560" s="103">
        <f>SUM(G561)</f>
        <v>0</v>
      </c>
      <c r="H560" s="103"/>
      <c r="I560" s="216" t="e">
        <f t="shared" si="10"/>
        <v>#DIV/0!</v>
      </c>
      <c r="J560" s="210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  <c r="AR560" s="37"/>
      <c r="AS560" s="37"/>
      <c r="AT560" s="37"/>
      <c r="AU560" s="37"/>
      <c r="AV560" s="37"/>
      <c r="AW560" s="37"/>
      <c r="AX560" s="37"/>
      <c r="AY560" s="37"/>
      <c r="AZ560" s="37"/>
      <c r="BA560" s="37"/>
      <c r="BB560" s="37"/>
      <c r="BC560" s="37"/>
      <c r="BD560" s="37"/>
      <c r="BE560" s="37"/>
      <c r="BF560" s="37"/>
      <c r="BG560" s="37"/>
      <c r="BH560" s="37"/>
      <c r="BI560" s="37"/>
      <c r="BJ560" s="37"/>
      <c r="BK560" s="37"/>
      <c r="BL560" s="37"/>
      <c r="BM560" s="37"/>
      <c r="BN560" s="37"/>
      <c r="BO560" s="37"/>
      <c r="BP560" s="37"/>
      <c r="BQ560" s="37"/>
      <c r="BR560" s="37"/>
      <c r="BS560" s="37"/>
      <c r="BT560" s="37"/>
      <c r="BU560" s="37"/>
      <c r="BV560" s="37"/>
      <c r="BW560" s="37"/>
      <c r="BX560" s="37"/>
      <c r="BY560" s="37"/>
      <c r="BZ560" s="37"/>
      <c r="CA560" s="37"/>
      <c r="CB560" s="37"/>
      <c r="CC560" s="37"/>
      <c r="CD560" s="37"/>
      <c r="CE560" s="37"/>
      <c r="CF560" s="37"/>
      <c r="CG560" s="37"/>
      <c r="CH560" s="37"/>
      <c r="CI560" s="37"/>
      <c r="CJ560" s="37"/>
      <c r="CK560" s="37"/>
      <c r="CL560" s="37"/>
      <c r="CM560" s="37"/>
      <c r="CN560" s="37"/>
      <c r="CO560" s="37"/>
      <c r="CP560" s="37"/>
      <c r="CQ560" s="37"/>
      <c r="CR560" s="37"/>
      <c r="CS560" s="37"/>
      <c r="CT560" s="37"/>
      <c r="CU560" s="37"/>
      <c r="CV560" s="37"/>
      <c r="CW560" s="37"/>
      <c r="CX560" s="37"/>
      <c r="CY560" s="37"/>
      <c r="CZ560" s="37"/>
      <c r="DA560" s="37"/>
      <c r="DB560" s="37"/>
      <c r="DC560" s="37"/>
      <c r="DD560" s="37"/>
      <c r="DE560" s="37"/>
      <c r="DF560" s="37"/>
      <c r="DG560" s="37"/>
      <c r="DH560" s="37"/>
      <c r="DI560" s="37"/>
      <c r="DJ560" s="37"/>
      <c r="DK560" s="37"/>
      <c r="DL560" s="37"/>
      <c r="DM560" s="37"/>
      <c r="DN560" s="37"/>
      <c r="DO560" s="37"/>
      <c r="DP560" s="37"/>
      <c r="DQ560" s="37"/>
      <c r="DR560" s="37"/>
      <c r="DS560" s="37"/>
      <c r="DT560" s="37"/>
      <c r="DU560" s="37"/>
      <c r="DV560" s="37"/>
      <c r="DW560" s="37"/>
      <c r="DX560" s="37"/>
      <c r="DY560" s="37"/>
      <c r="DZ560" s="37"/>
      <c r="EA560" s="37"/>
      <c r="EB560" s="37"/>
      <c r="EC560" s="37"/>
      <c r="ED560" s="37"/>
      <c r="EE560" s="37"/>
      <c r="EF560" s="37"/>
      <c r="EG560" s="37"/>
      <c r="EH560" s="37"/>
      <c r="EI560" s="37"/>
      <c r="EJ560" s="37"/>
      <c r="EK560" s="37"/>
      <c r="EL560" s="37"/>
      <c r="EM560" s="37"/>
      <c r="EN560" s="37"/>
      <c r="EO560" s="37"/>
      <c r="EP560" s="37"/>
      <c r="EQ560" s="37"/>
      <c r="ER560" s="37"/>
      <c r="ES560" s="37"/>
      <c r="ET560" s="37"/>
      <c r="EU560" s="37"/>
      <c r="EV560" s="37"/>
      <c r="EW560" s="37"/>
      <c r="EX560" s="37"/>
      <c r="EY560" s="37"/>
      <c r="EZ560" s="37"/>
      <c r="FA560" s="37"/>
      <c r="FB560" s="37"/>
      <c r="FC560" s="37"/>
      <c r="FD560" s="37"/>
      <c r="FE560" s="37"/>
      <c r="FF560" s="37"/>
      <c r="FG560" s="37"/>
      <c r="FH560" s="37"/>
      <c r="FI560" s="37"/>
      <c r="FJ560" s="37"/>
      <c r="FK560" s="37"/>
      <c r="FL560" s="37"/>
      <c r="FM560" s="37"/>
      <c r="FN560" s="37"/>
      <c r="FO560" s="37"/>
      <c r="FP560" s="37"/>
      <c r="FQ560" s="37"/>
      <c r="FR560" s="37"/>
      <c r="FS560" s="37"/>
    </row>
    <row r="561" spans="1:175" s="7" customFormat="1" ht="31.5" hidden="1">
      <c r="A561" s="24" t="s">
        <v>147</v>
      </c>
      <c r="B561" s="12" t="s">
        <v>241</v>
      </c>
      <c r="C561" s="12" t="s">
        <v>235</v>
      </c>
      <c r="D561" s="13" t="s">
        <v>840</v>
      </c>
      <c r="E561" s="13" t="s">
        <v>491</v>
      </c>
      <c r="F561" s="103">
        <f>SUM('3'!G347)</f>
        <v>791.92</v>
      </c>
      <c r="G561" s="103">
        <f>SUM('3'!H347)</f>
        <v>0</v>
      </c>
      <c r="H561" s="103"/>
      <c r="I561" s="216" t="e">
        <f t="shared" si="10"/>
        <v>#DIV/0!</v>
      </c>
      <c r="J561" s="210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  <c r="BG561" s="37"/>
      <c r="BH561" s="37"/>
      <c r="BI561" s="37"/>
      <c r="BJ561" s="37"/>
      <c r="BK561" s="37"/>
      <c r="BL561" s="37"/>
      <c r="BM561" s="37"/>
      <c r="BN561" s="37"/>
      <c r="BO561" s="37"/>
      <c r="BP561" s="37"/>
      <c r="BQ561" s="37"/>
      <c r="BR561" s="37"/>
      <c r="BS561" s="37"/>
      <c r="BT561" s="37"/>
      <c r="BU561" s="37"/>
      <c r="BV561" s="37"/>
      <c r="BW561" s="37"/>
      <c r="BX561" s="37"/>
      <c r="BY561" s="37"/>
      <c r="BZ561" s="37"/>
      <c r="CA561" s="37"/>
      <c r="CB561" s="37"/>
      <c r="CC561" s="37"/>
      <c r="CD561" s="37"/>
      <c r="CE561" s="37"/>
      <c r="CF561" s="37"/>
      <c r="CG561" s="37"/>
      <c r="CH561" s="37"/>
      <c r="CI561" s="37"/>
      <c r="CJ561" s="37"/>
      <c r="CK561" s="37"/>
      <c r="CL561" s="37"/>
      <c r="CM561" s="37"/>
      <c r="CN561" s="37"/>
      <c r="CO561" s="37"/>
      <c r="CP561" s="37"/>
      <c r="CQ561" s="37"/>
      <c r="CR561" s="37"/>
      <c r="CS561" s="37"/>
      <c r="CT561" s="37"/>
      <c r="CU561" s="37"/>
      <c r="CV561" s="37"/>
      <c r="CW561" s="37"/>
      <c r="CX561" s="37"/>
      <c r="CY561" s="37"/>
      <c r="CZ561" s="37"/>
      <c r="DA561" s="37"/>
      <c r="DB561" s="37"/>
      <c r="DC561" s="37"/>
      <c r="DD561" s="37"/>
      <c r="DE561" s="37"/>
      <c r="DF561" s="37"/>
      <c r="DG561" s="37"/>
      <c r="DH561" s="37"/>
      <c r="DI561" s="37"/>
      <c r="DJ561" s="37"/>
      <c r="DK561" s="37"/>
      <c r="DL561" s="37"/>
      <c r="DM561" s="37"/>
      <c r="DN561" s="37"/>
      <c r="DO561" s="37"/>
      <c r="DP561" s="37"/>
      <c r="DQ561" s="37"/>
      <c r="DR561" s="37"/>
      <c r="DS561" s="37"/>
      <c r="DT561" s="37"/>
      <c r="DU561" s="37"/>
      <c r="DV561" s="37"/>
      <c r="DW561" s="37"/>
      <c r="DX561" s="37"/>
      <c r="DY561" s="37"/>
      <c r="DZ561" s="37"/>
      <c r="EA561" s="37"/>
      <c r="EB561" s="37"/>
      <c r="EC561" s="37"/>
      <c r="ED561" s="37"/>
      <c r="EE561" s="37"/>
      <c r="EF561" s="37"/>
      <c r="EG561" s="37"/>
      <c r="EH561" s="37"/>
      <c r="EI561" s="37"/>
      <c r="EJ561" s="37"/>
      <c r="EK561" s="37"/>
      <c r="EL561" s="37"/>
      <c r="EM561" s="37"/>
      <c r="EN561" s="37"/>
      <c r="EO561" s="37"/>
      <c r="EP561" s="37"/>
      <c r="EQ561" s="37"/>
      <c r="ER561" s="37"/>
      <c r="ES561" s="37"/>
      <c r="ET561" s="37"/>
      <c r="EU561" s="37"/>
      <c r="EV561" s="37"/>
      <c r="EW561" s="37"/>
      <c r="EX561" s="37"/>
      <c r="EY561" s="37"/>
      <c r="EZ561" s="37"/>
      <c r="FA561" s="37"/>
      <c r="FB561" s="37"/>
      <c r="FC561" s="37"/>
      <c r="FD561" s="37"/>
      <c r="FE561" s="37"/>
      <c r="FF561" s="37"/>
      <c r="FG561" s="37"/>
      <c r="FH561" s="37"/>
      <c r="FI561" s="37"/>
      <c r="FJ561" s="37"/>
      <c r="FK561" s="37"/>
      <c r="FL561" s="37"/>
      <c r="FM561" s="37"/>
      <c r="FN561" s="37"/>
      <c r="FO561" s="37"/>
      <c r="FP561" s="37"/>
      <c r="FQ561" s="37"/>
      <c r="FR561" s="37"/>
      <c r="FS561" s="37"/>
    </row>
    <row r="562" spans="1:175" s="7" customFormat="1" ht="78.75" hidden="1">
      <c r="A562" s="24" t="s">
        <v>838</v>
      </c>
      <c r="B562" s="12" t="s">
        <v>241</v>
      </c>
      <c r="C562" s="12" t="s">
        <v>235</v>
      </c>
      <c r="D562" s="13" t="s">
        <v>841</v>
      </c>
      <c r="E562" s="13"/>
      <c r="F562" s="103">
        <f>SUM(F563)</f>
        <v>8.08</v>
      </c>
      <c r="G562" s="103">
        <f>SUM(G563)</f>
        <v>0</v>
      </c>
      <c r="H562" s="103"/>
      <c r="I562" s="216" t="e">
        <f t="shared" si="10"/>
        <v>#DIV/0!</v>
      </c>
      <c r="J562" s="210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  <c r="BG562" s="37"/>
      <c r="BH562" s="37"/>
      <c r="BI562" s="37"/>
      <c r="BJ562" s="37"/>
      <c r="BK562" s="37"/>
      <c r="BL562" s="37"/>
      <c r="BM562" s="37"/>
      <c r="BN562" s="37"/>
      <c r="BO562" s="37"/>
      <c r="BP562" s="37"/>
      <c r="BQ562" s="37"/>
      <c r="BR562" s="37"/>
      <c r="BS562" s="37"/>
      <c r="BT562" s="37"/>
      <c r="BU562" s="37"/>
      <c r="BV562" s="37"/>
      <c r="BW562" s="37"/>
      <c r="BX562" s="37"/>
      <c r="BY562" s="37"/>
      <c r="BZ562" s="37"/>
      <c r="CA562" s="37"/>
      <c r="CB562" s="37"/>
      <c r="CC562" s="37"/>
      <c r="CD562" s="37"/>
      <c r="CE562" s="37"/>
      <c r="CF562" s="37"/>
      <c r="CG562" s="37"/>
      <c r="CH562" s="37"/>
      <c r="CI562" s="37"/>
      <c r="CJ562" s="37"/>
      <c r="CK562" s="37"/>
      <c r="CL562" s="37"/>
      <c r="CM562" s="37"/>
      <c r="CN562" s="37"/>
      <c r="CO562" s="37"/>
      <c r="CP562" s="37"/>
      <c r="CQ562" s="37"/>
      <c r="CR562" s="37"/>
      <c r="CS562" s="37"/>
      <c r="CT562" s="37"/>
      <c r="CU562" s="37"/>
      <c r="CV562" s="37"/>
      <c r="CW562" s="37"/>
      <c r="CX562" s="37"/>
      <c r="CY562" s="37"/>
      <c r="CZ562" s="37"/>
      <c r="DA562" s="37"/>
      <c r="DB562" s="37"/>
      <c r="DC562" s="37"/>
      <c r="DD562" s="37"/>
      <c r="DE562" s="37"/>
      <c r="DF562" s="37"/>
      <c r="DG562" s="37"/>
      <c r="DH562" s="37"/>
      <c r="DI562" s="37"/>
      <c r="DJ562" s="37"/>
      <c r="DK562" s="37"/>
      <c r="DL562" s="37"/>
      <c r="DM562" s="37"/>
      <c r="DN562" s="37"/>
      <c r="DO562" s="37"/>
      <c r="DP562" s="37"/>
      <c r="DQ562" s="37"/>
      <c r="DR562" s="37"/>
      <c r="DS562" s="37"/>
      <c r="DT562" s="37"/>
      <c r="DU562" s="37"/>
      <c r="DV562" s="37"/>
      <c r="DW562" s="37"/>
      <c r="DX562" s="37"/>
      <c r="DY562" s="37"/>
      <c r="DZ562" s="37"/>
      <c r="EA562" s="37"/>
      <c r="EB562" s="37"/>
      <c r="EC562" s="37"/>
      <c r="ED562" s="37"/>
      <c r="EE562" s="37"/>
      <c r="EF562" s="37"/>
      <c r="EG562" s="37"/>
      <c r="EH562" s="37"/>
      <c r="EI562" s="37"/>
      <c r="EJ562" s="37"/>
      <c r="EK562" s="37"/>
      <c r="EL562" s="37"/>
      <c r="EM562" s="37"/>
      <c r="EN562" s="37"/>
      <c r="EO562" s="37"/>
      <c r="EP562" s="37"/>
      <c r="EQ562" s="37"/>
      <c r="ER562" s="37"/>
      <c r="ES562" s="37"/>
      <c r="ET562" s="37"/>
      <c r="EU562" s="37"/>
      <c r="EV562" s="37"/>
      <c r="EW562" s="37"/>
      <c r="EX562" s="37"/>
      <c r="EY562" s="37"/>
      <c r="EZ562" s="37"/>
      <c r="FA562" s="37"/>
      <c r="FB562" s="37"/>
      <c r="FC562" s="37"/>
      <c r="FD562" s="37"/>
      <c r="FE562" s="37"/>
      <c r="FF562" s="37"/>
      <c r="FG562" s="37"/>
      <c r="FH562" s="37"/>
      <c r="FI562" s="37"/>
      <c r="FJ562" s="37"/>
      <c r="FK562" s="37"/>
      <c r="FL562" s="37"/>
      <c r="FM562" s="37"/>
      <c r="FN562" s="37"/>
      <c r="FO562" s="37"/>
      <c r="FP562" s="37"/>
      <c r="FQ562" s="37"/>
      <c r="FR562" s="37"/>
      <c r="FS562" s="37"/>
    </row>
    <row r="563" spans="1:175" s="7" customFormat="1" ht="31.5" hidden="1">
      <c r="A563" s="24" t="s">
        <v>147</v>
      </c>
      <c r="B563" s="12" t="s">
        <v>241</v>
      </c>
      <c r="C563" s="12" t="s">
        <v>235</v>
      </c>
      <c r="D563" s="13" t="s">
        <v>841</v>
      </c>
      <c r="E563" s="13" t="s">
        <v>491</v>
      </c>
      <c r="F563" s="103">
        <f>SUM('3'!G349)</f>
        <v>8.08</v>
      </c>
      <c r="G563" s="103">
        <f>SUM('3'!H349)</f>
        <v>0</v>
      </c>
      <c r="H563" s="103"/>
      <c r="I563" s="216" t="e">
        <f t="shared" si="10"/>
        <v>#DIV/0!</v>
      </c>
      <c r="J563" s="210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  <c r="BG563" s="37"/>
      <c r="BH563" s="37"/>
      <c r="BI563" s="37"/>
      <c r="BJ563" s="37"/>
      <c r="BK563" s="37"/>
      <c r="BL563" s="37"/>
      <c r="BM563" s="37"/>
      <c r="BN563" s="37"/>
      <c r="BO563" s="37"/>
      <c r="BP563" s="37"/>
      <c r="BQ563" s="37"/>
      <c r="BR563" s="37"/>
      <c r="BS563" s="37"/>
      <c r="BT563" s="37"/>
      <c r="BU563" s="37"/>
      <c r="BV563" s="37"/>
      <c r="BW563" s="37"/>
      <c r="BX563" s="37"/>
      <c r="BY563" s="37"/>
      <c r="BZ563" s="37"/>
      <c r="CA563" s="37"/>
      <c r="CB563" s="37"/>
      <c r="CC563" s="37"/>
      <c r="CD563" s="37"/>
      <c r="CE563" s="37"/>
      <c r="CF563" s="37"/>
      <c r="CG563" s="37"/>
      <c r="CH563" s="37"/>
      <c r="CI563" s="37"/>
      <c r="CJ563" s="37"/>
      <c r="CK563" s="37"/>
      <c r="CL563" s="37"/>
      <c r="CM563" s="37"/>
      <c r="CN563" s="37"/>
      <c r="CO563" s="37"/>
      <c r="CP563" s="37"/>
      <c r="CQ563" s="37"/>
      <c r="CR563" s="37"/>
      <c r="CS563" s="37"/>
      <c r="CT563" s="37"/>
      <c r="CU563" s="37"/>
      <c r="CV563" s="37"/>
      <c r="CW563" s="37"/>
      <c r="CX563" s="37"/>
      <c r="CY563" s="37"/>
      <c r="CZ563" s="37"/>
      <c r="DA563" s="37"/>
      <c r="DB563" s="37"/>
      <c r="DC563" s="37"/>
      <c r="DD563" s="37"/>
      <c r="DE563" s="37"/>
      <c r="DF563" s="37"/>
      <c r="DG563" s="37"/>
      <c r="DH563" s="37"/>
      <c r="DI563" s="37"/>
      <c r="DJ563" s="37"/>
      <c r="DK563" s="37"/>
      <c r="DL563" s="37"/>
      <c r="DM563" s="37"/>
      <c r="DN563" s="37"/>
      <c r="DO563" s="37"/>
      <c r="DP563" s="37"/>
      <c r="DQ563" s="37"/>
      <c r="DR563" s="37"/>
      <c r="DS563" s="37"/>
      <c r="DT563" s="37"/>
      <c r="DU563" s="37"/>
      <c r="DV563" s="37"/>
      <c r="DW563" s="37"/>
      <c r="DX563" s="37"/>
      <c r="DY563" s="37"/>
      <c r="DZ563" s="37"/>
      <c r="EA563" s="37"/>
      <c r="EB563" s="37"/>
      <c r="EC563" s="37"/>
      <c r="ED563" s="37"/>
      <c r="EE563" s="37"/>
      <c r="EF563" s="37"/>
      <c r="EG563" s="37"/>
      <c r="EH563" s="37"/>
      <c r="EI563" s="37"/>
      <c r="EJ563" s="37"/>
      <c r="EK563" s="37"/>
      <c r="EL563" s="37"/>
      <c r="EM563" s="37"/>
      <c r="EN563" s="37"/>
      <c r="EO563" s="37"/>
      <c r="EP563" s="37"/>
      <c r="EQ563" s="37"/>
      <c r="ER563" s="37"/>
      <c r="ES563" s="37"/>
      <c r="ET563" s="37"/>
      <c r="EU563" s="37"/>
      <c r="EV563" s="37"/>
      <c r="EW563" s="37"/>
      <c r="EX563" s="37"/>
      <c r="EY563" s="37"/>
      <c r="EZ563" s="37"/>
      <c r="FA563" s="37"/>
      <c r="FB563" s="37"/>
      <c r="FC563" s="37"/>
      <c r="FD563" s="37"/>
      <c r="FE563" s="37"/>
      <c r="FF563" s="37"/>
      <c r="FG563" s="37"/>
      <c r="FH563" s="37"/>
      <c r="FI563" s="37"/>
      <c r="FJ563" s="37"/>
      <c r="FK563" s="37"/>
      <c r="FL563" s="37"/>
      <c r="FM563" s="37"/>
      <c r="FN563" s="37"/>
      <c r="FO563" s="37"/>
      <c r="FP563" s="37"/>
      <c r="FQ563" s="37"/>
      <c r="FR563" s="37"/>
      <c r="FS563" s="37"/>
    </row>
    <row r="564" spans="1:175" s="7" customFormat="1" ht="94.5" hidden="1">
      <c r="A564" s="24" t="s">
        <v>145</v>
      </c>
      <c r="B564" s="12" t="s">
        <v>241</v>
      </c>
      <c r="C564" s="12" t="s">
        <v>235</v>
      </c>
      <c r="D564" s="12" t="s">
        <v>290</v>
      </c>
      <c r="E564" s="12"/>
      <c r="F564" s="103">
        <f>SUM(F565)</f>
        <v>0</v>
      </c>
      <c r="G564" s="103">
        <f>SUM(G565)</f>
        <v>0</v>
      </c>
      <c r="H564" s="103"/>
      <c r="I564" s="216" t="e">
        <f t="shared" si="10"/>
        <v>#DIV/0!</v>
      </c>
      <c r="J564" s="210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  <c r="AR564" s="37"/>
      <c r="AS564" s="37"/>
      <c r="AT564" s="37"/>
      <c r="AU564" s="37"/>
      <c r="AV564" s="37"/>
      <c r="AW564" s="37"/>
      <c r="AX564" s="37"/>
      <c r="AY564" s="37"/>
      <c r="AZ564" s="37"/>
      <c r="BA564" s="37"/>
      <c r="BB564" s="37"/>
      <c r="BC564" s="37"/>
      <c r="BD564" s="37"/>
      <c r="BE564" s="37"/>
      <c r="BF564" s="37"/>
      <c r="BG564" s="37"/>
      <c r="BH564" s="37"/>
      <c r="BI564" s="37"/>
      <c r="BJ564" s="37"/>
      <c r="BK564" s="37"/>
      <c r="BL564" s="37"/>
      <c r="BM564" s="37"/>
      <c r="BN564" s="37"/>
      <c r="BO564" s="37"/>
      <c r="BP564" s="37"/>
      <c r="BQ564" s="37"/>
      <c r="BR564" s="37"/>
      <c r="BS564" s="37"/>
      <c r="BT564" s="37"/>
      <c r="BU564" s="37"/>
      <c r="BV564" s="37"/>
      <c r="BW564" s="37"/>
      <c r="BX564" s="37"/>
      <c r="BY564" s="37"/>
      <c r="BZ564" s="37"/>
      <c r="CA564" s="37"/>
      <c r="CB564" s="37"/>
      <c r="CC564" s="37"/>
      <c r="CD564" s="37"/>
      <c r="CE564" s="37"/>
      <c r="CF564" s="37"/>
      <c r="CG564" s="37"/>
      <c r="CH564" s="37"/>
      <c r="CI564" s="37"/>
      <c r="CJ564" s="37"/>
      <c r="CK564" s="37"/>
      <c r="CL564" s="37"/>
      <c r="CM564" s="37"/>
      <c r="CN564" s="37"/>
      <c r="CO564" s="37"/>
      <c r="CP564" s="37"/>
      <c r="CQ564" s="37"/>
      <c r="CR564" s="37"/>
      <c r="CS564" s="37"/>
      <c r="CT564" s="37"/>
      <c r="CU564" s="37"/>
      <c r="CV564" s="37"/>
      <c r="CW564" s="37"/>
      <c r="CX564" s="37"/>
      <c r="CY564" s="37"/>
      <c r="CZ564" s="37"/>
      <c r="DA564" s="37"/>
      <c r="DB564" s="37"/>
      <c r="DC564" s="37"/>
      <c r="DD564" s="37"/>
      <c r="DE564" s="37"/>
      <c r="DF564" s="37"/>
      <c r="DG564" s="37"/>
      <c r="DH564" s="37"/>
      <c r="DI564" s="37"/>
      <c r="DJ564" s="37"/>
      <c r="DK564" s="37"/>
      <c r="DL564" s="37"/>
      <c r="DM564" s="37"/>
      <c r="DN564" s="37"/>
      <c r="DO564" s="37"/>
      <c r="DP564" s="37"/>
      <c r="DQ564" s="37"/>
      <c r="DR564" s="37"/>
      <c r="DS564" s="37"/>
      <c r="DT564" s="37"/>
      <c r="DU564" s="37"/>
      <c r="DV564" s="37"/>
      <c r="DW564" s="37"/>
      <c r="DX564" s="37"/>
      <c r="DY564" s="37"/>
      <c r="DZ564" s="37"/>
      <c r="EA564" s="37"/>
      <c r="EB564" s="37"/>
      <c r="EC564" s="37"/>
      <c r="ED564" s="37"/>
      <c r="EE564" s="37"/>
      <c r="EF564" s="37"/>
      <c r="EG564" s="37"/>
      <c r="EH564" s="37"/>
      <c r="EI564" s="37"/>
      <c r="EJ564" s="37"/>
      <c r="EK564" s="37"/>
      <c r="EL564" s="37"/>
      <c r="EM564" s="37"/>
      <c r="EN564" s="37"/>
      <c r="EO564" s="37"/>
      <c r="EP564" s="37"/>
      <c r="EQ564" s="37"/>
      <c r="ER564" s="37"/>
      <c r="ES564" s="37"/>
      <c r="ET564" s="37"/>
      <c r="EU564" s="37"/>
      <c r="EV564" s="37"/>
      <c r="EW564" s="37"/>
      <c r="EX564" s="37"/>
      <c r="EY564" s="37"/>
      <c r="EZ564" s="37"/>
      <c r="FA564" s="37"/>
      <c r="FB564" s="37"/>
      <c r="FC564" s="37"/>
      <c r="FD564" s="37"/>
      <c r="FE564" s="37"/>
      <c r="FF564" s="37"/>
      <c r="FG564" s="37"/>
      <c r="FH564" s="37"/>
      <c r="FI564" s="37"/>
      <c r="FJ564" s="37"/>
      <c r="FK564" s="37"/>
      <c r="FL564" s="37"/>
      <c r="FM564" s="37"/>
      <c r="FN564" s="37"/>
      <c r="FO564" s="37"/>
      <c r="FP564" s="37"/>
      <c r="FQ564" s="37"/>
      <c r="FR564" s="37"/>
      <c r="FS564" s="37"/>
    </row>
    <row r="565" spans="1:175" s="7" customFormat="1" ht="47.25" hidden="1">
      <c r="A565" s="24" t="s">
        <v>164</v>
      </c>
      <c r="B565" s="12" t="s">
        <v>241</v>
      </c>
      <c r="C565" s="12" t="s">
        <v>235</v>
      </c>
      <c r="D565" s="12" t="s">
        <v>290</v>
      </c>
      <c r="E565" s="12" t="s">
        <v>211</v>
      </c>
      <c r="F565" s="103">
        <f>SUM('3'!G659)</f>
        <v>0</v>
      </c>
      <c r="G565" s="103">
        <f>SUM('3'!H659)</f>
        <v>0</v>
      </c>
      <c r="H565" s="103"/>
      <c r="I565" s="216" t="e">
        <f t="shared" si="10"/>
        <v>#DIV/0!</v>
      </c>
      <c r="J565" s="210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  <c r="AR565" s="37"/>
      <c r="AS565" s="37"/>
      <c r="AT565" s="37"/>
      <c r="AU565" s="37"/>
      <c r="AV565" s="37"/>
      <c r="AW565" s="37"/>
      <c r="AX565" s="37"/>
      <c r="AY565" s="37"/>
      <c r="AZ565" s="37"/>
      <c r="BA565" s="37"/>
      <c r="BB565" s="37"/>
      <c r="BC565" s="37"/>
      <c r="BD565" s="37"/>
      <c r="BE565" s="37"/>
      <c r="BF565" s="37"/>
      <c r="BG565" s="37"/>
      <c r="BH565" s="37"/>
      <c r="BI565" s="37"/>
      <c r="BJ565" s="37"/>
      <c r="BK565" s="37"/>
      <c r="BL565" s="37"/>
      <c r="BM565" s="37"/>
      <c r="BN565" s="37"/>
      <c r="BO565" s="37"/>
      <c r="BP565" s="37"/>
      <c r="BQ565" s="37"/>
      <c r="BR565" s="37"/>
      <c r="BS565" s="37"/>
      <c r="BT565" s="37"/>
      <c r="BU565" s="37"/>
      <c r="BV565" s="37"/>
      <c r="BW565" s="37"/>
      <c r="BX565" s="37"/>
      <c r="BY565" s="37"/>
      <c r="BZ565" s="37"/>
      <c r="CA565" s="37"/>
      <c r="CB565" s="37"/>
      <c r="CC565" s="37"/>
      <c r="CD565" s="37"/>
      <c r="CE565" s="37"/>
      <c r="CF565" s="37"/>
      <c r="CG565" s="37"/>
      <c r="CH565" s="37"/>
      <c r="CI565" s="37"/>
      <c r="CJ565" s="37"/>
      <c r="CK565" s="37"/>
      <c r="CL565" s="37"/>
      <c r="CM565" s="37"/>
      <c r="CN565" s="37"/>
      <c r="CO565" s="37"/>
      <c r="CP565" s="37"/>
      <c r="CQ565" s="37"/>
      <c r="CR565" s="37"/>
      <c r="CS565" s="37"/>
      <c r="CT565" s="37"/>
      <c r="CU565" s="37"/>
      <c r="CV565" s="37"/>
      <c r="CW565" s="37"/>
      <c r="CX565" s="37"/>
      <c r="CY565" s="37"/>
      <c r="CZ565" s="37"/>
      <c r="DA565" s="37"/>
      <c r="DB565" s="37"/>
      <c r="DC565" s="37"/>
      <c r="DD565" s="37"/>
      <c r="DE565" s="37"/>
      <c r="DF565" s="37"/>
      <c r="DG565" s="37"/>
      <c r="DH565" s="37"/>
      <c r="DI565" s="37"/>
      <c r="DJ565" s="37"/>
      <c r="DK565" s="37"/>
      <c r="DL565" s="37"/>
      <c r="DM565" s="37"/>
      <c r="DN565" s="37"/>
      <c r="DO565" s="37"/>
      <c r="DP565" s="37"/>
      <c r="DQ565" s="37"/>
      <c r="DR565" s="37"/>
      <c r="DS565" s="37"/>
      <c r="DT565" s="37"/>
      <c r="DU565" s="37"/>
      <c r="DV565" s="37"/>
      <c r="DW565" s="37"/>
      <c r="DX565" s="37"/>
      <c r="DY565" s="37"/>
      <c r="DZ565" s="37"/>
      <c r="EA565" s="37"/>
      <c r="EB565" s="37"/>
      <c r="EC565" s="37"/>
      <c r="ED565" s="37"/>
      <c r="EE565" s="37"/>
      <c r="EF565" s="37"/>
      <c r="EG565" s="37"/>
      <c r="EH565" s="37"/>
      <c r="EI565" s="37"/>
      <c r="EJ565" s="37"/>
      <c r="EK565" s="37"/>
      <c r="EL565" s="37"/>
      <c r="EM565" s="37"/>
      <c r="EN565" s="37"/>
      <c r="EO565" s="37"/>
      <c r="EP565" s="37"/>
      <c r="EQ565" s="37"/>
      <c r="ER565" s="37"/>
      <c r="ES565" s="37"/>
      <c r="ET565" s="37"/>
      <c r="EU565" s="37"/>
      <c r="EV565" s="37"/>
      <c r="EW565" s="37"/>
      <c r="EX565" s="37"/>
      <c r="EY565" s="37"/>
      <c r="EZ565" s="37"/>
      <c r="FA565" s="37"/>
      <c r="FB565" s="37"/>
      <c r="FC565" s="37"/>
      <c r="FD565" s="37"/>
      <c r="FE565" s="37"/>
      <c r="FF565" s="37"/>
      <c r="FG565" s="37"/>
      <c r="FH565" s="37"/>
      <c r="FI565" s="37"/>
      <c r="FJ565" s="37"/>
      <c r="FK565" s="37"/>
      <c r="FL565" s="37"/>
      <c r="FM565" s="37"/>
      <c r="FN565" s="37"/>
      <c r="FO565" s="37"/>
      <c r="FP565" s="37"/>
      <c r="FQ565" s="37"/>
      <c r="FR565" s="37"/>
      <c r="FS565" s="37"/>
    </row>
    <row r="566" spans="1:175" s="7" customFormat="1" ht="110.25" hidden="1">
      <c r="A566" s="24" t="s">
        <v>45</v>
      </c>
      <c r="B566" s="12" t="s">
        <v>241</v>
      </c>
      <c r="C566" s="12" t="s">
        <v>235</v>
      </c>
      <c r="D566" s="12" t="s">
        <v>453</v>
      </c>
      <c r="E566" s="12"/>
      <c r="F566" s="103">
        <f>SUM(F567)</f>
        <v>0</v>
      </c>
      <c r="G566" s="103">
        <f>SUM(G567)</f>
        <v>0</v>
      </c>
      <c r="H566" s="103"/>
      <c r="I566" s="216" t="e">
        <f t="shared" si="10"/>
        <v>#DIV/0!</v>
      </c>
      <c r="J566" s="210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  <c r="AR566" s="37"/>
      <c r="AS566" s="37"/>
      <c r="AT566" s="37"/>
      <c r="AU566" s="37"/>
      <c r="AV566" s="37"/>
      <c r="AW566" s="37"/>
      <c r="AX566" s="37"/>
      <c r="AY566" s="37"/>
      <c r="AZ566" s="37"/>
      <c r="BA566" s="37"/>
      <c r="BB566" s="37"/>
      <c r="BC566" s="37"/>
      <c r="BD566" s="37"/>
      <c r="BE566" s="37"/>
      <c r="BF566" s="37"/>
      <c r="BG566" s="37"/>
      <c r="BH566" s="37"/>
      <c r="BI566" s="37"/>
      <c r="BJ566" s="37"/>
      <c r="BK566" s="37"/>
      <c r="BL566" s="37"/>
      <c r="BM566" s="37"/>
      <c r="BN566" s="37"/>
      <c r="BO566" s="37"/>
      <c r="BP566" s="37"/>
      <c r="BQ566" s="37"/>
      <c r="BR566" s="37"/>
      <c r="BS566" s="37"/>
      <c r="BT566" s="37"/>
      <c r="BU566" s="37"/>
      <c r="BV566" s="37"/>
      <c r="BW566" s="37"/>
      <c r="BX566" s="37"/>
      <c r="BY566" s="37"/>
      <c r="BZ566" s="37"/>
      <c r="CA566" s="37"/>
      <c r="CB566" s="37"/>
      <c r="CC566" s="37"/>
      <c r="CD566" s="37"/>
      <c r="CE566" s="37"/>
      <c r="CF566" s="37"/>
      <c r="CG566" s="37"/>
      <c r="CH566" s="37"/>
      <c r="CI566" s="37"/>
      <c r="CJ566" s="37"/>
      <c r="CK566" s="37"/>
      <c r="CL566" s="37"/>
      <c r="CM566" s="37"/>
      <c r="CN566" s="37"/>
      <c r="CO566" s="37"/>
      <c r="CP566" s="37"/>
      <c r="CQ566" s="37"/>
      <c r="CR566" s="37"/>
      <c r="CS566" s="37"/>
      <c r="CT566" s="37"/>
      <c r="CU566" s="37"/>
      <c r="CV566" s="37"/>
      <c r="CW566" s="37"/>
      <c r="CX566" s="37"/>
      <c r="CY566" s="37"/>
      <c r="CZ566" s="37"/>
      <c r="DA566" s="37"/>
      <c r="DB566" s="37"/>
      <c r="DC566" s="37"/>
      <c r="DD566" s="37"/>
      <c r="DE566" s="37"/>
      <c r="DF566" s="37"/>
      <c r="DG566" s="37"/>
      <c r="DH566" s="37"/>
      <c r="DI566" s="37"/>
      <c r="DJ566" s="37"/>
      <c r="DK566" s="37"/>
      <c r="DL566" s="37"/>
      <c r="DM566" s="37"/>
      <c r="DN566" s="37"/>
      <c r="DO566" s="37"/>
      <c r="DP566" s="37"/>
      <c r="DQ566" s="37"/>
      <c r="DR566" s="37"/>
      <c r="DS566" s="37"/>
      <c r="DT566" s="37"/>
      <c r="DU566" s="37"/>
      <c r="DV566" s="37"/>
      <c r="DW566" s="37"/>
      <c r="DX566" s="37"/>
      <c r="DY566" s="37"/>
      <c r="DZ566" s="37"/>
      <c r="EA566" s="37"/>
      <c r="EB566" s="37"/>
      <c r="EC566" s="37"/>
      <c r="ED566" s="37"/>
      <c r="EE566" s="37"/>
      <c r="EF566" s="37"/>
      <c r="EG566" s="37"/>
      <c r="EH566" s="37"/>
      <c r="EI566" s="37"/>
      <c r="EJ566" s="37"/>
      <c r="EK566" s="37"/>
      <c r="EL566" s="37"/>
      <c r="EM566" s="37"/>
      <c r="EN566" s="37"/>
      <c r="EO566" s="37"/>
      <c r="EP566" s="37"/>
      <c r="EQ566" s="37"/>
      <c r="ER566" s="37"/>
      <c r="ES566" s="37"/>
      <c r="ET566" s="37"/>
      <c r="EU566" s="37"/>
      <c r="EV566" s="37"/>
      <c r="EW566" s="37"/>
      <c r="EX566" s="37"/>
      <c r="EY566" s="37"/>
      <c r="EZ566" s="37"/>
      <c r="FA566" s="37"/>
      <c r="FB566" s="37"/>
      <c r="FC566" s="37"/>
      <c r="FD566" s="37"/>
      <c r="FE566" s="37"/>
      <c r="FF566" s="37"/>
      <c r="FG566" s="37"/>
      <c r="FH566" s="37"/>
      <c r="FI566" s="37"/>
      <c r="FJ566" s="37"/>
      <c r="FK566" s="37"/>
      <c r="FL566" s="37"/>
      <c r="FM566" s="37"/>
      <c r="FN566" s="37"/>
      <c r="FO566" s="37"/>
      <c r="FP566" s="37"/>
      <c r="FQ566" s="37"/>
      <c r="FR566" s="37"/>
      <c r="FS566" s="37"/>
    </row>
    <row r="567" spans="1:175" s="7" customFormat="1" ht="31.5" hidden="1">
      <c r="A567" s="46" t="s">
        <v>493</v>
      </c>
      <c r="B567" s="12" t="s">
        <v>241</v>
      </c>
      <c r="C567" s="12" t="s">
        <v>235</v>
      </c>
      <c r="D567" s="12" t="s">
        <v>453</v>
      </c>
      <c r="E567" s="12" t="s">
        <v>268</v>
      </c>
      <c r="F567" s="103">
        <f>SUM('3'!G355)</f>
        <v>0</v>
      </c>
      <c r="G567" s="103">
        <f>SUM('3'!H355)</f>
        <v>0</v>
      </c>
      <c r="H567" s="103"/>
      <c r="I567" s="216" t="e">
        <f t="shared" si="10"/>
        <v>#DIV/0!</v>
      </c>
      <c r="J567" s="210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  <c r="AR567" s="37"/>
      <c r="AS567" s="37"/>
      <c r="AT567" s="37"/>
      <c r="AU567" s="37"/>
      <c r="AV567" s="37"/>
      <c r="AW567" s="37"/>
      <c r="AX567" s="37"/>
      <c r="AY567" s="37"/>
      <c r="AZ567" s="37"/>
      <c r="BA567" s="37"/>
      <c r="BB567" s="37"/>
      <c r="BC567" s="37"/>
      <c r="BD567" s="37"/>
      <c r="BE567" s="37"/>
      <c r="BF567" s="37"/>
      <c r="BG567" s="37"/>
      <c r="BH567" s="37"/>
      <c r="BI567" s="37"/>
      <c r="BJ567" s="37"/>
      <c r="BK567" s="37"/>
      <c r="BL567" s="37"/>
      <c r="BM567" s="37"/>
      <c r="BN567" s="37"/>
      <c r="BO567" s="37"/>
      <c r="BP567" s="37"/>
      <c r="BQ567" s="37"/>
      <c r="BR567" s="37"/>
      <c r="BS567" s="37"/>
      <c r="BT567" s="37"/>
      <c r="BU567" s="37"/>
      <c r="BV567" s="37"/>
      <c r="BW567" s="37"/>
      <c r="BX567" s="37"/>
      <c r="BY567" s="37"/>
      <c r="BZ567" s="37"/>
      <c r="CA567" s="37"/>
      <c r="CB567" s="37"/>
      <c r="CC567" s="37"/>
      <c r="CD567" s="37"/>
      <c r="CE567" s="37"/>
      <c r="CF567" s="37"/>
      <c r="CG567" s="37"/>
      <c r="CH567" s="37"/>
      <c r="CI567" s="37"/>
      <c r="CJ567" s="37"/>
      <c r="CK567" s="37"/>
      <c r="CL567" s="37"/>
      <c r="CM567" s="37"/>
      <c r="CN567" s="37"/>
      <c r="CO567" s="37"/>
      <c r="CP567" s="37"/>
      <c r="CQ567" s="37"/>
      <c r="CR567" s="37"/>
      <c r="CS567" s="37"/>
      <c r="CT567" s="37"/>
      <c r="CU567" s="37"/>
      <c r="CV567" s="37"/>
      <c r="CW567" s="37"/>
      <c r="CX567" s="37"/>
      <c r="CY567" s="37"/>
      <c r="CZ567" s="37"/>
      <c r="DA567" s="37"/>
      <c r="DB567" s="37"/>
      <c r="DC567" s="37"/>
      <c r="DD567" s="37"/>
      <c r="DE567" s="37"/>
      <c r="DF567" s="37"/>
      <c r="DG567" s="37"/>
      <c r="DH567" s="37"/>
      <c r="DI567" s="37"/>
      <c r="DJ567" s="37"/>
      <c r="DK567" s="37"/>
      <c r="DL567" s="37"/>
      <c r="DM567" s="37"/>
      <c r="DN567" s="37"/>
      <c r="DO567" s="37"/>
      <c r="DP567" s="37"/>
      <c r="DQ567" s="37"/>
      <c r="DR567" s="37"/>
      <c r="DS567" s="37"/>
      <c r="DT567" s="37"/>
      <c r="DU567" s="37"/>
      <c r="DV567" s="37"/>
      <c r="DW567" s="37"/>
      <c r="DX567" s="37"/>
      <c r="DY567" s="37"/>
      <c r="DZ567" s="37"/>
      <c r="EA567" s="37"/>
      <c r="EB567" s="37"/>
      <c r="EC567" s="37"/>
      <c r="ED567" s="37"/>
      <c r="EE567" s="37"/>
      <c r="EF567" s="37"/>
      <c r="EG567" s="37"/>
      <c r="EH567" s="37"/>
      <c r="EI567" s="37"/>
      <c r="EJ567" s="37"/>
      <c r="EK567" s="37"/>
      <c r="EL567" s="37"/>
      <c r="EM567" s="37"/>
      <c r="EN567" s="37"/>
      <c r="EO567" s="37"/>
      <c r="EP567" s="37"/>
      <c r="EQ567" s="37"/>
      <c r="ER567" s="37"/>
      <c r="ES567" s="37"/>
      <c r="ET567" s="37"/>
      <c r="EU567" s="37"/>
      <c r="EV567" s="37"/>
      <c r="EW567" s="37"/>
      <c r="EX567" s="37"/>
      <c r="EY567" s="37"/>
      <c r="EZ567" s="37"/>
      <c r="FA567" s="37"/>
      <c r="FB567" s="37"/>
      <c r="FC567" s="37"/>
      <c r="FD567" s="37"/>
      <c r="FE567" s="37"/>
      <c r="FF567" s="37"/>
      <c r="FG567" s="37"/>
      <c r="FH567" s="37"/>
      <c r="FI567" s="37"/>
      <c r="FJ567" s="37"/>
      <c r="FK567" s="37"/>
      <c r="FL567" s="37"/>
      <c r="FM567" s="37"/>
      <c r="FN567" s="37"/>
      <c r="FO567" s="37"/>
      <c r="FP567" s="37"/>
      <c r="FQ567" s="37"/>
      <c r="FR567" s="37"/>
      <c r="FS567" s="37"/>
    </row>
    <row r="568" spans="1:175" s="7" customFormat="1" ht="141.75" hidden="1">
      <c r="A568" s="24" t="s">
        <v>700</v>
      </c>
      <c r="B568" s="12" t="s">
        <v>241</v>
      </c>
      <c r="C568" s="12" t="s">
        <v>235</v>
      </c>
      <c r="D568" s="12" t="s">
        <v>783</v>
      </c>
      <c r="E568" s="12"/>
      <c r="F568" s="103">
        <f>SUM(F569)</f>
        <v>0</v>
      </c>
      <c r="G568" s="103">
        <f>SUM(G569)</f>
        <v>0</v>
      </c>
      <c r="H568" s="103"/>
      <c r="I568" s="216" t="e">
        <f t="shared" si="10"/>
        <v>#DIV/0!</v>
      </c>
      <c r="J568" s="210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  <c r="AR568" s="37"/>
      <c r="AS568" s="37"/>
      <c r="AT568" s="37"/>
      <c r="AU568" s="37"/>
      <c r="AV568" s="37"/>
      <c r="AW568" s="37"/>
      <c r="AX568" s="37"/>
      <c r="AY568" s="37"/>
      <c r="AZ568" s="37"/>
      <c r="BA568" s="37"/>
      <c r="BB568" s="37"/>
      <c r="BC568" s="37"/>
      <c r="BD568" s="37"/>
      <c r="BE568" s="37"/>
      <c r="BF568" s="37"/>
      <c r="BG568" s="37"/>
      <c r="BH568" s="37"/>
      <c r="BI568" s="37"/>
      <c r="BJ568" s="37"/>
      <c r="BK568" s="37"/>
      <c r="BL568" s="37"/>
      <c r="BM568" s="37"/>
      <c r="BN568" s="37"/>
      <c r="BO568" s="37"/>
      <c r="BP568" s="37"/>
      <c r="BQ568" s="37"/>
      <c r="BR568" s="37"/>
      <c r="BS568" s="37"/>
      <c r="BT568" s="37"/>
      <c r="BU568" s="37"/>
      <c r="BV568" s="37"/>
      <c r="BW568" s="37"/>
      <c r="BX568" s="37"/>
      <c r="BY568" s="37"/>
      <c r="BZ568" s="37"/>
      <c r="CA568" s="37"/>
      <c r="CB568" s="37"/>
      <c r="CC568" s="37"/>
      <c r="CD568" s="37"/>
      <c r="CE568" s="37"/>
      <c r="CF568" s="37"/>
      <c r="CG568" s="37"/>
      <c r="CH568" s="37"/>
      <c r="CI568" s="37"/>
      <c r="CJ568" s="37"/>
      <c r="CK568" s="37"/>
      <c r="CL568" s="37"/>
      <c r="CM568" s="37"/>
      <c r="CN568" s="37"/>
      <c r="CO568" s="37"/>
      <c r="CP568" s="37"/>
      <c r="CQ568" s="37"/>
      <c r="CR568" s="37"/>
      <c r="CS568" s="37"/>
      <c r="CT568" s="37"/>
      <c r="CU568" s="37"/>
      <c r="CV568" s="37"/>
      <c r="CW568" s="37"/>
      <c r="CX568" s="37"/>
      <c r="CY568" s="37"/>
      <c r="CZ568" s="37"/>
      <c r="DA568" s="37"/>
      <c r="DB568" s="37"/>
      <c r="DC568" s="37"/>
      <c r="DD568" s="37"/>
      <c r="DE568" s="37"/>
      <c r="DF568" s="37"/>
      <c r="DG568" s="37"/>
      <c r="DH568" s="37"/>
      <c r="DI568" s="37"/>
      <c r="DJ568" s="37"/>
      <c r="DK568" s="37"/>
      <c r="DL568" s="37"/>
      <c r="DM568" s="37"/>
      <c r="DN568" s="37"/>
      <c r="DO568" s="37"/>
      <c r="DP568" s="37"/>
      <c r="DQ568" s="37"/>
      <c r="DR568" s="37"/>
      <c r="DS568" s="37"/>
      <c r="DT568" s="37"/>
      <c r="DU568" s="37"/>
      <c r="DV568" s="37"/>
      <c r="DW568" s="37"/>
      <c r="DX568" s="37"/>
      <c r="DY568" s="37"/>
      <c r="DZ568" s="37"/>
      <c r="EA568" s="37"/>
      <c r="EB568" s="37"/>
      <c r="EC568" s="37"/>
      <c r="ED568" s="37"/>
      <c r="EE568" s="37"/>
      <c r="EF568" s="37"/>
      <c r="EG568" s="37"/>
      <c r="EH568" s="37"/>
      <c r="EI568" s="37"/>
      <c r="EJ568" s="37"/>
      <c r="EK568" s="37"/>
      <c r="EL568" s="37"/>
      <c r="EM568" s="37"/>
      <c r="EN568" s="37"/>
      <c r="EO568" s="37"/>
      <c r="EP568" s="37"/>
      <c r="EQ568" s="37"/>
      <c r="ER568" s="37"/>
      <c r="ES568" s="37"/>
      <c r="ET568" s="37"/>
      <c r="EU568" s="37"/>
      <c r="EV568" s="37"/>
      <c r="EW568" s="37"/>
      <c r="EX568" s="37"/>
      <c r="EY568" s="37"/>
      <c r="EZ568" s="37"/>
      <c r="FA568" s="37"/>
      <c r="FB568" s="37"/>
      <c r="FC568" s="37"/>
      <c r="FD568" s="37"/>
      <c r="FE568" s="37"/>
      <c r="FF568" s="37"/>
      <c r="FG568" s="37"/>
      <c r="FH568" s="37"/>
      <c r="FI568" s="37"/>
      <c r="FJ568" s="37"/>
      <c r="FK568" s="37"/>
      <c r="FL568" s="37"/>
      <c r="FM568" s="37"/>
      <c r="FN568" s="37"/>
      <c r="FO568" s="37"/>
      <c r="FP568" s="37"/>
      <c r="FQ568" s="37"/>
      <c r="FR568" s="37"/>
      <c r="FS568" s="37"/>
    </row>
    <row r="569" spans="1:175" s="7" customFormat="1" ht="47.25" hidden="1">
      <c r="A569" s="24" t="s">
        <v>164</v>
      </c>
      <c r="B569" s="12" t="s">
        <v>241</v>
      </c>
      <c r="C569" s="12" t="s">
        <v>235</v>
      </c>
      <c r="D569" s="12" t="s">
        <v>783</v>
      </c>
      <c r="E569" s="12" t="s">
        <v>211</v>
      </c>
      <c r="F569" s="103">
        <f>SUM('3'!G663)</f>
        <v>0</v>
      </c>
      <c r="G569" s="103">
        <f>SUM('3'!H663)</f>
        <v>0</v>
      </c>
      <c r="H569" s="103"/>
      <c r="I569" s="216" t="e">
        <f t="shared" si="10"/>
        <v>#DIV/0!</v>
      </c>
      <c r="J569" s="210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  <c r="AR569" s="37"/>
      <c r="AS569" s="37"/>
      <c r="AT569" s="37"/>
      <c r="AU569" s="37"/>
      <c r="AV569" s="37"/>
      <c r="AW569" s="37"/>
      <c r="AX569" s="37"/>
      <c r="AY569" s="37"/>
      <c r="AZ569" s="37"/>
      <c r="BA569" s="37"/>
      <c r="BB569" s="37"/>
      <c r="BC569" s="37"/>
      <c r="BD569" s="37"/>
      <c r="BE569" s="37"/>
      <c r="BF569" s="37"/>
      <c r="BG569" s="37"/>
      <c r="BH569" s="37"/>
      <c r="BI569" s="37"/>
      <c r="BJ569" s="37"/>
      <c r="BK569" s="37"/>
      <c r="BL569" s="37"/>
      <c r="BM569" s="37"/>
      <c r="BN569" s="37"/>
      <c r="BO569" s="37"/>
      <c r="BP569" s="37"/>
      <c r="BQ569" s="37"/>
      <c r="BR569" s="37"/>
      <c r="BS569" s="37"/>
      <c r="BT569" s="37"/>
      <c r="BU569" s="37"/>
      <c r="BV569" s="37"/>
      <c r="BW569" s="37"/>
      <c r="BX569" s="37"/>
      <c r="BY569" s="37"/>
      <c r="BZ569" s="37"/>
      <c r="CA569" s="37"/>
      <c r="CB569" s="37"/>
      <c r="CC569" s="37"/>
      <c r="CD569" s="37"/>
      <c r="CE569" s="37"/>
      <c r="CF569" s="37"/>
      <c r="CG569" s="37"/>
      <c r="CH569" s="37"/>
      <c r="CI569" s="37"/>
      <c r="CJ569" s="37"/>
      <c r="CK569" s="37"/>
      <c r="CL569" s="37"/>
      <c r="CM569" s="37"/>
      <c r="CN569" s="37"/>
      <c r="CO569" s="37"/>
      <c r="CP569" s="37"/>
      <c r="CQ569" s="37"/>
      <c r="CR569" s="37"/>
      <c r="CS569" s="37"/>
      <c r="CT569" s="37"/>
      <c r="CU569" s="37"/>
      <c r="CV569" s="37"/>
      <c r="CW569" s="37"/>
      <c r="CX569" s="37"/>
      <c r="CY569" s="37"/>
      <c r="CZ569" s="37"/>
      <c r="DA569" s="37"/>
      <c r="DB569" s="37"/>
      <c r="DC569" s="37"/>
      <c r="DD569" s="37"/>
      <c r="DE569" s="37"/>
      <c r="DF569" s="37"/>
      <c r="DG569" s="37"/>
      <c r="DH569" s="37"/>
      <c r="DI569" s="37"/>
      <c r="DJ569" s="37"/>
      <c r="DK569" s="37"/>
      <c r="DL569" s="37"/>
      <c r="DM569" s="37"/>
      <c r="DN569" s="37"/>
      <c r="DO569" s="37"/>
      <c r="DP569" s="37"/>
      <c r="DQ569" s="37"/>
      <c r="DR569" s="37"/>
      <c r="DS569" s="37"/>
      <c r="DT569" s="37"/>
      <c r="DU569" s="37"/>
      <c r="DV569" s="37"/>
      <c r="DW569" s="37"/>
      <c r="DX569" s="37"/>
      <c r="DY569" s="37"/>
      <c r="DZ569" s="37"/>
      <c r="EA569" s="37"/>
      <c r="EB569" s="37"/>
      <c r="EC569" s="37"/>
      <c r="ED569" s="37"/>
      <c r="EE569" s="37"/>
      <c r="EF569" s="37"/>
      <c r="EG569" s="37"/>
      <c r="EH569" s="37"/>
      <c r="EI569" s="37"/>
      <c r="EJ569" s="37"/>
      <c r="EK569" s="37"/>
      <c r="EL569" s="37"/>
      <c r="EM569" s="37"/>
      <c r="EN569" s="37"/>
      <c r="EO569" s="37"/>
      <c r="EP569" s="37"/>
      <c r="EQ569" s="37"/>
      <c r="ER569" s="37"/>
      <c r="ES569" s="37"/>
      <c r="ET569" s="37"/>
      <c r="EU569" s="37"/>
      <c r="EV569" s="37"/>
      <c r="EW569" s="37"/>
      <c r="EX569" s="37"/>
      <c r="EY569" s="37"/>
      <c r="EZ569" s="37"/>
      <c r="FA569" s="37"/>
      <c r="FB569" s="37"/>
      <c r="FC569" s="37"/>
      <c r="FD569" s="37"/>
      <c r="FE569" s="37"/>
      <c r="FF569" s="37"/>
      <c r="FG569" s="37"/>
      <c r="FH569" s="37"/>
      <c r="FI569" s="37"/>
      <c r="FJ569" s="37"/>
      <c r="FK569" s="37"/>
      <c r="FL569" s="37"/>
      <c r="FM569" s="37"/>
      <c r="FN569" s="37"/>
      <c r="FO569" s="37"/>
      <c r="FP569" s="37"/>
      <c r="FQ569" s="37"/>
      <c r="FR569" s="37"/>
      <c r="FS569" s="37"/>
    </row>
    <row r="570" spans="1:175" s="7" customFormat="1" ht="110.25" hidden="1">
      <c r="A570" s="24" t="s">
        <v>784</v>
      </c>
      <c r="B570" s="12" t="s">
        <v>241</v>
      </c>
      <c r="C570" s="12" t="s">
        <v>235</v>
      </c>
      <c r="D570" s="12" t="s">
        <v>783</v>
      </c>
      <c r="E570" s="12"/>
      <c r="F570" s="103">
        <f>SUM(F571)</f>
        <v>0</v>
      </c>
      <c r="G570" s="103">
        <f>SUM(G571)</f>
        <v>0</v>
      </c>
      <c r="H570" s="103"/>
      <c r="I570" s="216" t="e">
        <f t="shared" si="10"/>
        <v>#DIV/0!</v>
      </c>
      <c r="J570" s="210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  <c r="AR570" s="37"/>
      <c r="AS570" s="37"/>
      <c r="AT570" s="37"/>
      <c r="AU570" s="37"/>
      <c r="AV570" s="37"/>
      <c r="AW570" s="37"/>
      <c r="AX570" s="37"/>
      <c r="AY570" s="37"/>
      <c r="AZ570" s="37"/>
      <c r="BA570" s="37"/>
      <c r="BB570" s="37"/>
      <c r="BC570" s="37"/>
      <c r="BD570" s="37"/>
      <c r="BE570" s="37"/>
      <c r="BF570" s="37"/>
      <c r="BG570" s="37"/>
      <c r="BH570" s="37"/>
      <c r="BI570" s="37"/>
      <c r="BJ570" s="37"/>
      <c r="BK570" s="37"/>
      <c r="BL570" s="37"/>
      <c r="BM570" s="37"/>
      <c r="BN570" s="37"/>
      <c r="BO570" s="37"/>
      <c r="BP570" s="37"/>
      <c r="BQ570" s="37"/>
      <c r="BR570" s="37"/>
      <c r="BS570" s="37"/>
      <c r="BT570" s="37"/>
      <c r="BU570" s="37"/>
      <c r="BV570" s="37"/>
      <c r="BW570" s="37"/>
      <c r="BX570" s="37"/>
      <c r="BY570" s="37"/>
      <c r="BZ570" s="37"/>
      <c r="CA570" s="37"/>
      <c r="CB570" s="37"/>
      <c r="CC570" s="37"/>
      <c r="CD570" s="37"/>
      <c r="CE570" s="37"/>
      <c r="CF570" s="37"/>
      <c r="CG570" s="37"/>
      <c r="CH570" s="37"/>
      <c r="CI570" s="37"/>
      <c r="CJ570" s="37"/>
      <c r="CK570" s="37"/>
      <c r="CL570" s="37"/>
      <c r="CM570" s="37"/>
      <c r="CN570" s="37"/>
      <c r="CO570" s="37"/>
      <c r="CP570" s="37"/>
      <c r="CQ570" s="37"/>
      <c r="CR570" s="37"/>
      <c r="CS570" s="37"/>
      <c r="CT570" s="37"/>
      <c r="CU570" s="37"/>
      <c r="CV570" s="37"/>
      <c r="CW570" s="37"/>
      <c r="CX570" s="37"/>
      <c r="CY570" s="37"/>
      <c r="CZ570" s="37"/>
      <c r="DA570" s="37"/>
      <c r="DB570" s="37"/>
      <c r="DC570" s="37"/>
      <c r="DD570" s="37"/>
      <c r="DE570" s="37"/>
      <c r="DF570" s="37"/>
      <c r="DG570" s="37"/>
      <c r="DH570" s="37"/>
      <c r="DI570" s="37"/>
      <c r="DJ570" s="37"/>
      <c r="DK570" s="37"/>
      <c r="DL570" s="37"/>
      <c r="DM570" s="37"/>
      <c r="DN570" s="37"/>
      <c r="DO570" s="37"/>
      <c r="DP570" s="37"/>
      <c r="DQ570" s="37"/>
      <c r="DR570" s="37"/>
      <c r="DS570" s="37"/>
      <c r="DT570" s="37"/>
      <c r="DU570" s="37"/>
      <c r="DV570" s="37"/>
      <c r="DW570" s="37"/>
      <c r="DX570" s="37"/>
      <c r="DY570" s="37"/>
      <c r="DZ570" s="37"/>
      <c r="EA570" s="37"/>
      <c r="EB570" s="37"/>
      <c r="EC570" s="37"/>
      <c r="ED570" s="37"/>
      <c r="EE570" s="37"/>
      <c r="EF570" s="37"/>
      <c r="EG570" s="37"/>
      <c r="EH570" s="37"/>
      <c r="EI570" s="37"/>
      <c r="EJ570" s="37"/>
      <c r="EK570" s="37"/>
      <c r="EL570" s="37"/>
      <c r="EM570" s="37"/>
      <c r="EN570" s="37"/>
      <c r="EO570" s="37"/>
      <c r="EP570" s="37"/>
      <c r="EQ570" s="37"/>
      <c r="ER570" s="37"/>
      <c r="ES570" s="37"/>
      <c r="ET570" s="37"/>
      <c r="EU570" s="37"/>
      <c r="EV570" s="37"/>
      <c r="EW570" s="37"/>
      <c r="EX570" s="37"/>
      <c r="EY570" s="37"/>
      <c r="EZ570" s="37"/>
      <c r="FA570" s="37"/>
      <c r="FB570" s="37"/>
      <c r="FC570" s="37"/>
      <c r="FD570" s="37"/>
      <c r="FE570" s="37"/>
      <c r="FF570" s="37"/>
      <c r="FG570" s="37"/>
      <c r="FH570" s="37"/>
      <c r="FI570" s="37"/>
      <c r="FJ570" s="37"/>
      <c r="FK570" s="37"/>
      <c r="FL570" s="37"/>
      <c r="FM570" s="37"/>
      <c r="FN570" s="37"/>
      <c r="FO570" s="37"/>
      <c r="FP570" s="37"/>
      <c r="FQ570" s="37"/>
      <c r="FR570" s="37"/>
      <c r="FS570" s="37"/>
    </row>
    <row r="571" spans="1:175" s="7" customFormat="1" ht="78.75" hidden="1">
      <c r="A571" s="24" t="s">
        <v>392</v>
      </c>
      <c r="B571" s="12" t="s">
        <v>241</v>
      </c>
      <c r="C571" s="12" t="s">
        <v>235</v>
      </c>
      <c r="D571" s="12" t="s">
        <v>783</v>
      </c>
      <c r="E571" s="12" t="s">
        <v>211</v>
      </c>
      <c r="F571" s="103">
        <f>SUM('3'!G694+'3'!G661)</f>
        <v>0</v>
      </c>
      <c r="G571" s="103">
        <f>SUM('3'!H694+'3'!H661)</f>
        <v>0</v>
      </c>
      <c r="H571" s="103"/>
      <c r="I571" s="216" t="e">
        <f t="shared" si="10"/>
        <v>#DIV/0!</v>
      </c>
      <c r="J571" s="210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  <c r="BG571" s="37"/>
      <c r="BH571" s="37"/>
      <c r="BI571" s="37"/>
      <c r="BJ571" s="37"/>
      <c r="BK571" s="37"/>
      <c r="BL571" s="37"/>
      <c r="BM571" s="37"/>
      <c r="BN571" s="37"/>
      <c r="BO571" s="37"/>
      <c r="BP571" s="37"/>
      <c r="BQ571" s="37"/>
      <c r="BR571" s="37"/>
      <c r="BS571" s="37"/>
      <c r="BT571" s="37"/>
      <c r="BU571" s="37"/>
      <c r="BV571" s="37"/>
      <c r="BW571" s="37"/>
      <c r="BX571" s="37"/>
      <c r="BY571" s="37"/>
      <c r="BZ571" s="37"/>
      <c r="CA571" s="37"/>
      <c r="CB571" s="37"/>
      <c r="CC571" s="37"/>
      <c r="CD571" s="37"/>
      <c r="CE571" s="37"/>
      <c r="CF571" s="37"/>
      <c r="CG571" s="37"/>
      <c r="CH571" s="37"/>
      <c r="CI571" s="37"/>
      <c r="CJ571" s="37"/>
      <c r="CK571" s="37"/>
      <c r="CL571" s="37"/>
      <c r="CM571" s="37"/>
      <c r="CN571" s="37"/>
      <c r="CO571" s="37"/>
      <c r="CP571" s="37"/>
      <c r="CQ571" s="37"/>
      <c r="CR571" s="37"/>
      <c r="CS571" s="37"/>
      <c r="CT571" s="37"/>
      <c r="CU571" s="37"/>
      <c r="CV571" s="37"/>
      <c r="CW571" s="37"/>
      <c r="CX571" s="37"/>
      <c r="CY571" s="37"/>
      <c r="CZ571" s="37"/>
      <c r="DA571" s="37"/>
      <c r="DB571" s="37"/>
      <c r="DC571" s="37"/>
      <c r="DD571" s="37"/>
      <c r="DE571" s="37"/>
      <c r="DF571" s="37"/>
      <c r="DG571" s="37"/>
      <c r="DH571" s="37"/>
      <c r="DI571" s="37"/>
      <c r="DJ571" s="37"/>
      <c r="DK571" s="37"/>
      <c r="DL571" s="37"/>
      <c r="DM571" s="37"/>
      <c r="DN571" s="37"/>
      <c r="DO571" s="37"/>
      <c r="DP571" s="37"/>
      <c r="DQ571" s="37"/>
      <c r="DR571" s="37"/>
      <c r="DS571" s="37"/>
      <c r="DT571" s="37"/>
      <c r="DU571" s="37"/>
      <c r="DV571" s="37"/>
      <c r="DW571" s="37"/>
      <c r="DX571" s="37"/>
      <c r="DY571" s="37"/>
      <c r="DZ571" s="37"/>
      <c r="EA571" s="37"/>
      <c r="EB571" s="37"/>
      <c r="EC571" s="37"/>
      <c r="ED571" s="37"/>
      <c r="EE571" s="37"/>
      <c r="EF571" s="37"/>
      <c r="EG571" s="37"/>
      <c r="EH571" s="37"/>
      <c r="EI571" s="37"/>
      <c r="EJ571" s="37"/>
      <c r="EK571" s="37"/>
      <c r="EL571" s="37"/>
      <c r="EM571" s="37"/>
      <c r="EN571" s="37"/>
      <c r="EO571" s="37"/>
      <c r="EP571" s="37"/>
      <c r="EQ571" s="37"/>
      <c r="ER571" s="37"/>
      <c r="ES571" s="37"/>
      <c r="ET571" s="37"/>
      <c r="EU571" s="37"/>
      <c r="EV571" s="37"/>
      <c r="EW571" s="37"/>
      <c r="EX571" s="37"/>
      <c r="EY571" s="37"/>
      <c r="EZ571" s="37"/>
      <c r="FA571" s="37"/>
      <c r="FB571" s="37"/>
      <c r="FC571" s="37"/>
      <c r="FD571" s="37"/>
      <c r="FE571" s="37"/>
      <c r="FF571" s="37"/>
      <c r="FG571" s="37"/>
      <c r="FH571" s="37"/>
      <c r="FI571" s="37"/>
      <c r="FJ571" s="37"/>
      <c r="FK571" s="37"/>
      <c r="FL571" s="37"/>
      <c r="FM571" s="37"/>
      <c r="FN571" s="37"/>
      <c r="FO571" s="37"/>
      <c r="FP571" s="37"/>
      <c r="FQ571" s="37"/>
      <c r="FR571" s="37"/>
      <c r="FS571" s="37"/>
    </row>
    <row r="572" spans="1:175" s="7" customFormat="1" ht="31.5" hidden="1">
      <c r="A572" s="41" t="s">
        <v>297</v>
      </c>
      <c r="B572" s="14" t="s">
        <v>241</v>
      </c>
      <c r="C572" s="14" t="s">
        <v>238</v>
      </c>
      <c r="D572" s="12"/>
      <c r="E572" s="12"/>
      <c r="F572" s="103">
        <f>SUM(F573)</f>
        <v>0</v>
      </c>
      <c r="G572" s="103">
        <f>SUM(G573)</f>
        <v>0</v>
      </c>
      <c r="H572" s="103"/>
      <c r="I572" s="216" t="e">
        <f t="shared" si="10"/>
        <v>#DIV/0!</v>
      </c>
      <c r="J572" s="210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  <c r="AR572" s="37"/>
      <c r="AS572" s="37"/>
      <c r="AT572" s="37"/>
      <c r="AU572" s="37"/>
      <c r="AV572" s="37"/>
      <c r="AW572" s="37"/>
      <c r="AX572" s="37"/>
      <c r="AY572" s="37"/>
      <c r="AZ572" s="37"/>
      <c r="BA572" s="37"/>
      <c r="BB572" s="37"/>
      <c r="BC572" s="37"/>
      <c r="BD572" s="37"/>
      <c r="BE572" s="37"/>
      <c r="BF572" s="37"/>
      <c r="BG572" s="37"/>
      <c r="BH572" s="37"/>
      <c r="BI572" s="37"/>
      <c r="BJ572" s="37"/>
      <c r="BK572" s="37"/>
      <c r="BL572" s="37"/>
      <c r="BM572" s="37"/>
      <c r="BN572" s="37"/>
      <c r="BO572" s="37"/>
      <c r="BP572" s="37"/>
      <c r="BQ572" s="37"/>
      <c r="BR572" s="37"/>
      <c r="BS572" s="37"/>
      <c r="BT572" s="37"/>
      <c r="BU572" s="37"/>
      <c r="BV572" s="37"/>
      <c r="BW572" s="37"/>
      <c r="BX572" s="37"/>
      <c r="BY572" s="37"/>
      <c r="BZ572" s="37"/>
      <c r="CA572" s="37"/>
      <c r="CB572" s="37"/>
      <c r="CC572" s="37"/>
      <c r="CD572" s="37"/>
      <c r="CE572" s="37"/>
      <c r="CF572" s="37"/>
      <c r="CG572" s="37"/>
      <c r="CH572" s="37"/>
      <c r="CI572" s="37"/>
      <c r="CJ572" s="37"/>
      <c r="CK572" s="37"/>
      <c r="CL572" s="37"/>
      <c r="CM572" s="37"/>
      <c r="CN572" s="37"/>
      <c r="CO572" s="37"/>
      <c r="CP572" s="37"/>
      <c r="CQ572" s="37"/>
      <c r="CR572" s="37"/>
      <c r="CS572" s="37"/>
      <c r="CT572" s="37"/>
      <c r="CU572" s="37"/>
      <c r="CV572" s="37"/>
      <c r="CW572" s="37"/>
      <c r="CX572" s="37"/>
      <c r="CY572" s="37"/>
      <c r="CZ572" s="37"/>
      <c r="DA572" s="37"/>
      <c r="DB572" s="37"/>
      <c r="DC572" s="37"/>
      <c r="DD572" s="37"/>
      <c r="DE572" s="37"/>
      <c r="DF572" s="37"/>
      <c r="DG572" s="37"/>
      <c r="DH572" s="37"/>
      <c r="DI572" s="37"/>
      <c r="DJ572" s="37"/>
      <c r="DK572" s="37"/>
      <c r="DL572" s="37"/>
      <c r="DM572" s="37"/>
      <c r="DN572" s="37"/>
      <c r="DO572" s="37"/>
      <c r="DP572" s="37"/>
      <c r="DQ572" s="37"/>
      <c r="DR572" s="37"/>
      <c r="DS572" s="37"/>
      <c r="DT572" s="37"/>
      <c r="DU572" s="37"/>
      <c r="DV572" s="37"/>
      <c r="DW572" s="37"/>
      <c r="DX572" s="37"/>
      <c r="DY572" s="37"/>
      <c r="DZ572" s="37"/>
      <c r="EA572" s="37"/>
      <c r="EB572" s="37"/>
      <c r="EC572" s="37"/>
      <c r="ED572" s="37"/>
      <c r="EE572" s="37"/>
      <c r="EF572" s="37"/>
      <c r="EG572" s="37"/>
      <c r="EH572" s="37"/>
      <c r="EI572" s="37"/>
      <c r="EJ572" s="37"/>
      <c r="EK572" s="37"/>
      <c r="EL572" s="37"/>
      <c r="EM572" s="37"/>
      <c r="EN572" s="37"/>
      <c r="EO572" s="37"/>
      <c r="EP572" s="37"/>
      <c r="EQ572" s="37"/>
      <c r="ER572" s="37"/>
      <c r="ES572" s="37"/>
      <c r="ET572" s="37"/>
      <c r="EU572" s="37"/>
      <c r="EV572" s="37"/>
      <c r="EW572" s="37"/>
      <c r="EX572" s="37"/>
      <c r="EY572" s="37"/>
      <c r="EZ572" s="37"/>
      <c r="FA572" s="37"/>
      <c r="FB572" s="37"/>
      <c r="FC572" s="37"/>
      <c r="FD572" s="37"/>
      <c r="FE572" s="37"/>
      <c r="FF572" s="37"/>
      <c r="FG572" s="37"/>
      <c r="FH572" s="37"/>
      <c r="FI572" s="37"/>
      <c r="FJ572" s="37"/>
      <c r="FK572" s="37"/>
      <c r="FL572" s="37"/>
      <c r="FM572" s="37"/>
      <c r="FN572" s="37"/>
      <c r="FO572" s="37"/>
      <c r="FP572" s="37"/>
      <c r="FQ572" s="37"/>
      <c r="FR572" s="37"/>
      <c r="FS572" s="37"/>
    </row>
    <row r="573" spans="1:175" s="7" customFormat="1" ht="110.25" hidden="1">
      <c r="A573" s="24" t="s">
        <v>44</v>
      </c>
      <c r="B573" s="12" t="s">
        <v>241</v>
      </c>
      <c r="C573" s="12" t="s">
        <v>238</v>
      </c>
      <c r="D573" s="12" t="s">
        <v>209</v>
      </c>
      <c r="E573" s="12"/>
      <c r="F573" s="103">
        <f>SUM(F574+F575)</f>
        <v>0</v>
      </c>
      <c r="G573" s="103">
        <f>SUM(G574+G575)</f>
        <v>0</v>
      </c>
      <c r="H573" s="103"/>
      <c r="I573" s="216" t="e">
        <f t="shared" si="10"/>
        <v>#DIV/0!</v>
      </c>
      <c r="J573" s="210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  <c r="AR573" s="37"/>
      <c r="AS573" s="37"/>
      <c r="AT573" s="37"/>
      <c r="AU573" s="37"/>
      <c r="AV573" s="37"/>
      <c r="AW573" s="37"/>
      <c r="AX573" s="37"/>
      <c r="AY573" s="37"/>
      <c r="AZ573" s="37"/>
      <c r="BA573" s="37"/>
      <c r="BB573" s="37"/>
      <c r="BC573" s="37"/>
      <c r="BD573" s="37"/>
      <c r="BE573" s="37"/>
      <c r="BF573" s="37"/>
      <c r="BG573" s="37"/>
      <c r="BH573" s="37"/>
      <c r="BI573" s="37"/>
      <c r="BJ573" s="37"/>
      <c r="BK573" s="37"/>
      <c r="BL573" s="37"/>
      <c r="BM573" s="37"/>
      <c r="BN573" s="37"/>
      <c r="BO573" s="37"/>
      <c r="BP573" s="37"/>
      <c r="BQ573" s="37"/>
      <c r="BR573" s="37"/>
      <c r="BS573" s="37"/>
      <c r="BT573" s="37"/>
      <c r="BU573" s="37"/>
      <c r="BV573" s="37"/>
      <c r="BW573" s="37"/>
      <c r="BX573" s="37"/>
      <c r="BY573" s="37"/>
      <c r="BZ573" s="37"/>
      <c r="CA573" s="37"/>
      <c r="CB573" s="37"/>
      <c r="CC573" s="37"/>
      <c r="CD573" s="37"/>
      <c r="CE573" s="37"/>
      <c r="CF573" s="37"/>
      <c r="CG573" s="37"/>
      <c r="CH573" s="37"/>
      <c r="CI573" s="37"/>
      <c r="CJ573" s="37"/>
      <c r="CK573" s="37"/>
      <c r="CL573" s="37"/>
      <c r="CM573" s="37"/>
      <c r="CN573" s="37"/>
      <c r="CO573" s="37"/>
      <c r="CP573" s="37"/>
      <c r="CQ573" s="37"/>
      <c r="CR573" s="37"/>
      <c r="CS573" s="37"/>
      <c r="CT573" s="37"/>
      <c r="CU573" s="37"/>
      <c r="CV573" s="37"/>
      <c r="CW573" s="37"/>
      <c r="CX573" s="37"/>
      <c r="CY573" s="37"/>
      <c r="CZ573" s="37"/>
      <c r="DA573" s="37"/>
      <c r="DB573" s="37"/>
      <c r="DC573" s="37"/>
      <c r="DD573" s="37"/>
      <c r="DE573" s="37"/>
      <c r="DF573" s="37"/>
      <c r="DG573" s="37"/>
      <c r="DH573" s="37"/>
      <c r="DI573" s="37"/>
      <c r="DJ573" s="37"/>
      <c r="DK573" s="37"/>
      <c r="DL573" s="37"/>
      <c r="DM573" s="37"/>
      <c r="DN573" s="37"/>
      <c r="DO573" s="37"/>
      <c r="DP573" s="37"/>
      <c r="DQ573" s="37"/>
      <c r="DR573" s="37"/>
      <c r="DS573" s="37"/>
      <c r="DT573" s="37"/>
      <c r="DU573" s="37"/>
      <c r="DV573" s="37"/>
      <c r="DW573" s="37"/>
      <c r="DX573" s="37"/>
      <c r="DY573" s="37"/>
      <c r="DZ573" s="37"/>
      <c r="EA573" s="37"/>
      <c r="EB573" s="37"/>
      <c r="EC573" s="37"/>
      <c r="ED573" s="37"/>
      <c r="EE573" s="37"/>
      <c r="EF573" s="37"/>
      <c r="EG573" s="37"/>
      <c r="EH573" s="37"/>
      <c r="EI573" s="37"/>
      <c r="EJ573" s="37"/>
      <c r="EK573" s="37"/>
      <c r="EL573" s="37"/>
      <c r="EM573" s="37"/>
      <c r="EN573" s="37"/>
      <c r="EO573" s="37"/>
      <c r="EP573" s="37"/>
      <c r="EQ573" s="37"/>
      <c r="ER573" s="37"/>
      <c r="ES573" s="37"/>
      <c r="ET573" s="37"/>
      <c r="EU573" s="37"/>
      <c r="EV573" s="37"/>
      <c r="EW573" s="37"/>
      <c r="EX573" s="37"/>
      <c r="EY573" s="37"/>
      <c r="EZ573" s="37"/>
      <c r="FA573" s="37"/>
      <c r="FB573" s="37"/>
      <c r="FC573" s="37"/>
      <c r="FD573" s="37"/>
      <c r="FE573" s="37"/>
      <c r="FF573" s="37"/>
      <c r="FG573" s="37"/>
      <c r="FH573" s="37"/>
      <c r="FI573" s="37"/>
      <c r="FJ573" s="37"/>
      <c r="FK573" s="37"/>
      <c r="FL573" s="37"/>
      <c r="FM573" s="37"/>
      <c r="FN573" s="37"/>
      <c r="FO573" s="37"/>
      <c r="FP573" s="37"/>
      <c r="FQ573" s="37"/>
      <c r="FR573" s="37"/>
      <c r="FS573" s="37"/>
    </row>
    <row r="574" spans="1:175" s="7" customFormat="1" ht="31.5" hidden="1">
      <c r="A574" s="23" t="s">
        <v>494</v>
      </c>
      <c r="B574" s="12" t="s">
        <v>241</v>
      </c>
      <c r="C574" s="12" t="s">
        <v>238</v>
      </c>
      <c r="D574" s="12" t="s">
        <v>458</v>
      </c>
      <c r="E574" s="12" t="s">
        <v>491</v>
      </c>
      <c r="F574" s="103">
        <f>SUM('3'!G362)</f>
        <v>0</v>
      </c>
      <c r="G574" s="103">
        <f>SUM('3'!H362)</f>
        <v>0</v>
      </c>
      <c r="H574" s="103"/>
      <c r="I574" s="216" t="e">
        <f t="shared" si="10"/>
        <v>#DIV/0!</v>
      </c>
      <c r="J574" s="210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  <c r="AR574" s="37"/>
      <c r="AS574" s="37"/>
      <c r="AT574" s="37"/>
      <c r="AU574" s="37"/>
      <c r="AV574" s="37"/>
      <c r="AW574" s="37"/>
      <c r="AX574" s="37"/>
      <c r="AY574" s="37"/>
      <c r="AZ574" s="37"/>
      <c r="BA574" s="37"/>
      <c r="BB574" s="37"/>
      <c r="BC574" s="37"/>
      <c r="BD574" s="37"/>
      <c r="BE574" s="37"/>
      <c r="BF574" s="37"/>
      <c r="BG574" s="37"/>
      <c r="BH574" s="37"/>
      <c r="BI574" s="37"/>
      <c r="BJ574" s="37"/>
      <c r="BK574" s="37"/>
      <c r="BL574" s="37"/>
      <c r="BM574" s="37"/>
      <c r="BN574" s="37"/>
      <c r="BO574" s="37"/>
      <c r="BP574" s="37"/>
      <c r="BQ574" s="37"/>
      <c r="BR574" s="37"/>
      <c r="BS574" s="37"/>
      <c r="BT574" s="37"/>
      <c r="BU574" s="37"/>
      <c r="BV574" s="37"/>
      <c r="BW574" s="37"/>
      <c r="BX574" s="37"/>
      <c r="BY574" s="37"/>
      <c r="BZ574" s="37"/>
      <c r="CA574" s="37"/>
      <c r="CB574" s="37"/>
      <c r="CC574" s="37"/>
      <c r="CD574" s="37"/>
      <c r="CE574" s="37"/>
      <c r="CF574" s="37"/>
      <c r="CG574" s="37"/>
      <c r="CH574" s="37"/>
      <c r="CI574" s="37"/>
      <c r="CJ574" s="37"/>
      <c r="CK574" s="37"/>
      <c r="CL574" s="37"/>
      <c r="CM574" s="37"/>
      <c r="CN574" s="37"/>
      <c r="CO574" s="37"/>
      <c r="CP574" s="37"/>
      <c r="CQ574" s="37"/>
      <c r="CR574" s="37"/>
      <c r="CS574" s="37"/>
      <c r="CT574" s="37"/>
      <c r="CU574" s="37"/>
      <c r="CV574" s="37"/>
      <c r="CW574" s="37"/>
      <c r="CX574" s="37"/>
      <c r="CY574" s="37"/>
      <c r="CZ574" s="37"/>
      <c r="DA574" s="37"/>
      <c r="DB574" s="37"/>
      <c r="DC574" s="37"/>
      <c r="DD574" s="37"/>
      <c r="DE574" s="37"/>
      <c r="DF574" s="37"/>
      <c r="DG574" s="37"/>
      <c r="DH574" s="37"/>
      <c r="DI574" s="37"/>
      <c r="DJ574" s="37"/>
      <c r="DK574" s="37"/>
      <c r="DL574" s="37"/>
      <c r="DM574" s="37"/>
      <c r="DN574" s="37"/>
      <c r="DO574" s="37"/>
      <c r="DP574" s="37"/>
      <c r="DQ574" s="37"/>
      <c r="DR574" s="37"/>
      <c r="DS574" s="37"/>
      <c r="DT574" s="37"/>
      <c r="DU574" s="37"/>
      <c r="DV574" s="37"/>
      <c r="DW574" s="37"/>
      <c r="DX574" s="37"/>
      <c r="DY574" s="37"/>
      <c r="DZ574" s="37"/>
      <c r="EA574" s="37"/>
      <c r="EB574" s="37"/>
      <c r="EC574" s="37"/>
      <c r="ED574" s="37"/>
      <c r="EE574" s="37"/>
      <c r="EF574" s="37"/>
      <c r="EG574" s="37"/>
      <c r="EH574" s="37"/>
      <c r="EI574" s="37"/>
      <c r="EJ574" s="37"/>
      <c r="EK574" s="37"/>
      <c r="EL574" s="37"/>
      <c r="EM574" s="37"/>
      <c r="EN574" s="37"/>
      <c r="EO574" s="37"/>
      <c r="EP574" s="37"/>
      <c r="EQ574" s="37"/>
      <c r="ER574" s="37"/>
      <c r="ES574" s="37"/>
      <c r="ET574" s="37"/>
      <c r="EU574" s="37"/>
      <c r="EV574" s="37"/>
      <c r="EW574" s="37"/>
      <c r="EX574" s="37"/>
      <c r="EY574" s="37"/>
      <c r="EZ574" s="37"/>
      <c r="FA574" s="37"/>
      <c r="FB574" s="37"/>
      <c r="FC574" s="37"/>
      <c r="FD574" s="37"/>
      <c r="FE574" s="37"/>
      <c r="FF574" s="37"/>
      <c r="FG574" s="37"/>
      <c r="FH574" s="37"/>
      <c r="FI574" s="37"/>
      <c r="FJ574" s="37"/>
      <c r="FK574" s="37"/>
      <c r="FL574" s="37"/>
      <c r="FM574" s="37"/>
      <c r="FN574" s="37"/>
      <c r="FO574" s="37"/>
      <c r="FP574" s="37"/>
      <c r="FQ574" s="37"/>
      <c r="FR574" s="37"/>
      <c r="FS574" s="37"/>
    </row>
    <row r="575" spans="1:175" s="7" customFormat="1" ht="47.25" hidden="1">
      <c r="A575" s="24" t="s">
        <v>164</v>
      </c>
      <c r="B575" s="12" t="s">
        <v>241</v>
      </c>
      <c r="C575" s="12" t="s">
        <v>238</v>
      </c>
      <c r="D575" s="12" t="s">
        <v>209</v>
      </c>
      <c r="E575" s="12" t="s">
        <v>211</v>
      </c>
      <c r="F575" s="103">
        <f>SUM('3'!G697+'3'!G666)</f>
        <v>0</v>
      </c>
      <c r="G575" s="103">
        <f>SUM('3'!H697+'3'!H666)</f>
        <v>0</v>
      </c>
      <c r="H575" s="103"/>
      <c r="I575" s="216" t="e">
        <f t="shared" si="10"/>
        <v>#DIV/0!</v>
      </c>
      <c r="J575" s="210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  <c r="AR575" s="37"/>
      <c r="AS575" s="37"/>
      <c r="AT575" s="37"/>
      <c r="AU575" s="37"/>
      <c r="AV575" s="37"/>
      <c r="AW575" s="37"/>
      <c r="AX575" s="37"/>
      <c r="AY575" s="37"/>
      <c r="AZ575" s="37"/>
      <c r="BA575" s="37"/>
      <c r="BB575" s="37"/>
      <c r="BC575" s="37"/>
      <c r="BD575" s="37"/>
      <c r="BE575" s="37"/>
      <c r="BF575" s="37"/>
      <c r="BG575" s="37"/>
      <c r="BH575" s="37"/>
      <c r="BI575" s="37"/>
      <c r="BJ575" s="37"/>
      <c r="BK575" s="37"/>
      <c r="BL575" s="37"/>
      <c r="BM575" s="37"/>
      <c r="BN575" s="37"/>
      <c r="BO575" s="37"/>
      <c r="BP575" s="37"/>
      <c r="BQ575" s="37"/>
      <c r="BR575" s="37"/>
      <c r="BS575" s="37"/>
      <c r="BT575" s="37"/>
      <c r="BU575" s="37"/>
      <c r="BV575" s="37"/>
      <c r="BW575" s="37"/>
      <c r="BX575" s="37"/>
      <c r="BY575" s="37"/>
      <c r="BZ575" s="37"/>
      <c r="CA575" s="37"/>
      <c r="CB575" s="37"/>
      <c r="CC575" s="37"/>
      <c r="CD575" s="37"/>
      <c r="CE575" s="37"/>
      <c r="CF575" s="37"/>
      <c r="CG575" s="37"/>
      <c r="CH575" s="37"/>
      <c r="CI575" s="37"/>
      <c r="CJ575" s="37"/>
      <c r="CK575" s="37"/>
      <c r="CL575" s="37"/>
      <c r="CM575" s="37"/>
      <c r="CN575" s="37"/>
      <c r="CO575" s="37"/>
      <c r="CP575" s="37"/>
      <c r="CQ575" s="37"/>
      <c r="CR575" s="37"/>
      <c r="CS575" s="37"/>
      <c r="CT575" s="37"/>
      <c r="CU575" s="37"/>
      <c r="CV575" s="37"/>
      <c r="CW575" s="37"/>
      <c r="CX575" s="37"/>
      <c r="CY575" s="37"/>
      <c r="CZ575" s="37"/>
      <c r="DA575" s="37"/>
      <c r="DB575" s="37"/>
      <c r="DC575" s="37"/>
      <c r="DD575" s="37"/>
      <c r="DE575" s="37"/>
      <c r="DF575" s="37"/>
      <c r="DG575" s="37"/>
      <c r="DH575" s="37"/>
      <c r="DI575" s="37"/>
      <c r="DJ575" s="37"/>
      <c r="DK575" s="37"/>
      <c r="DL575" s="37"/>
      <c r="DM575" s="37"/>
      <c r="DN575" s="37"/>
      <c r="DO575" s="37"/>
      <c r="DP575" s="37"/>
      <c r="DQ575" s="37"/>
      <c r="DR575" s="37"/>
      <c r="DS575" s="37"/>
      <c r="DT575" s="37"/>
      <c r="DU575" s="37"/>
      <c r="DV575" s="37"/>
      <c r="DW575" s="37"/>
      <c r="DX575" s="37"/>
      <c r="DY575" s="37"/>
      <c r="DZ575" s="37"/>
      <c r="EA575" s="37"/>
      <c r="EB575" s="37"/>
      <c r="EC575" s="37"/>
      <c r="ED575" s="37"/>
      <c r="EE575" s="37"/>
      <c r="EF575" s="37"/>
      <c r="EG575" s="37"/>
      <c r="EH575" s="37"/>
      <c r="EI575" s="37"/>
      <c r="EJ575" s="37"/>
      <c r="EK575" s="37"/>
      <c r="EL575" s="37"/>
      <c r="EM575" s="37"/>
      <c r="EN575" s="37"/>
      <c r="EO575" s="37"/>
      <c r="EP575" s="37"/>
      <c r="EQ575" s="37"/>
      <c r="ER575" s="37"/>
      <c r="ES575" s="37"/>
      <c r="ET575" s="37"/>
      <c r="EU575" s="37"/>
      <c r="EV575" s="37"/>
      <c r="EW575" s="37"/>
      <c r="EX575" s="37"/>
      <c r="EY575" s="37"/>
      <c r="EZ575" s="37"/>
      <c r="FA575" s="37"/>
      <c r="FB575" s="37"/>
      <c r="FC575" s="37"/>
      <c r="FD575" s="37"/>
      <c r="FE575" s="37"/>
      <c r="FF575" s="37"/>
      <c r="FG575" s="37"/>
      <c r="FH575" s="37"/>
      <c r="FI575" s="37"/>
      <c r="FJ575" s="37"/>
      <c r="FK575" s="37"/>
      <c r="FL575" s="37"/>
      <c r="FM575" s="37"/>
      <c r="FN575" s="37"/>
      <c r="FO575" s="37"/>
      <c r="FP575" s="37"/>
      <c r="FQ575" s="37"/>
      <c r="FR575" s="37"/>
      <c r="FS575" s="37"/>
    </row>
    <row r="576" spans="1:175" s="7" customFormat="1" ht="31.5" hidden="1">
      <c r="A576" s="55" t="s">
        <v>56</v>
      </c>
      <c r="B576" s="18" t="s">
        <v>242</v>
      </c>
      <c r="C576" s="18"/>
      <c r="D576" s="18"/>
      <c r="E576" s="18"/>
      <c r="F576" s="185">
        <f t="shared" ref="F576:G578" si="11">SUM(F577)</f>
        <v>0</v>
      </c>
      <c r="G576" s="185">
        <f t="shared" si="11"/>
        <v>0</v>
      </c>
      <c r="H576" s="185"/>
      <c r="I576" s="216" t="e">
        <f t="shared" si="10"/>
        <v>#DIV/0!</v>
      </c>
      <c r="J576" s="210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  <c r="AR576" s="37"/>
      <c r="AS576" s="37"/>
      <c r="AT576" s="37"/>
      <c r="AU576" s="37"/>
      <c r="AV576" s="37"/>
      <c r="AW576" s="37"/>
      <c r="AX576" s="37"/>
      <c r="AY576" s="37"/>
      <c r="AZ576" s="37"/>
      <c r="BA576" s="37"/>
      <c r="BB576" s="37"/>
      <c r="BC576" s="37"/>
      <c r="BD576" s="37"/>
      <c r="BE576" s="37"/>
      <c r="BF576" s="37"/>
      <c r="BG576" s="37"/>
      <c r="BH576" s="37"/>
      <c r="BI576" s="37"/>
      <c r="BJ576" s="37"/>
      <c r="BK576" s="37"/>
      <c r="BL576" s="37"/>
      <c r="BM576" s="37"/>
      <c r="BN576" s="37"/>
      <c r="BO576" s="37"/>
      <c r="BP576" s="37"/>
      <c r="BQ576" s="37"/>
      <c r="BR576" s="37"/>
      <c r="BS576" s="37"/>
      <c r="BT576" s="37"/>
      <c r="BU576" s="37"/>
      <c r="BV576" s="37"/>
      <c r="BW576" s="37"/>
      <c r="BX576" s="37"/>
      <c r="BY576" s="37"/>
      <c r="BZ576" s="37"/>
      <c r="CA576" s="37"/>
      <c r="CB576" s="37"/>
      <c r="CC576" s="37"/>
      <c r="CD576" s="37"/>
      <c r="CE576" s="37"/>
      <c r="CF576" s="37"/>
      <c r="CG576" s="37"/>
      <c r="CH576" s="37"/>
      <c r="CI576" s="37"/>
      <c r="CJ576" s="37"/>
      <c r="CK576" s="37"/>
      <c r="CL576" s="37"/>
      <c r="CM576" s="37"/>
      <c r="CN576" s="37"/>
      <c r="CO576" s="37"/>
      <c r="CP576" s="37"/>
      <c r="CQ576" s="37"/>
      <c r="CR576" s="37"/>
      <c r="CS576" s="37"/>
      <c r="CT576" s="37"/>
      <c r="CU576" s="37"/>
      <c r="CV576" s="37"/>
      <c r="CW576" s="37"/>
      <c r="CX576" s="37"/>
      <c r="CY576" s="37"/>
      <c r="CZ576" s="37"/>
      <c r="DA576" s="37"/>
      <c r="DB576" s="37"/>
      <c r="DC576" s="37"/>
      <c r="DD576" s="37"/>
      <c r="DE576" s="37"/>
      <c r="DF576" s="37"/>
      <c r="DG576" s="37"/>
      <c r="DH576" s="37"/>
      <c r="DI576" s="37"/>
      <c r="DJ576" s="37"/>
      <c r="DK576" s="37"/>
      <c r="DL576" s="37"/>
      <c r="DM576" s="37"/>
      <c r="DN576" s="37"/>
      <c r="DO576" s="37"/>
      <c r="DP576" s="37"/>
      <c r="DQ576" s="37"/>
      <c r="DR576" s="37"/>
      <c r="DS576" s="37"/>
      <c r="DT576" s="37"/>
      <c r="DU576" s="37"/>
      <c r="DV576" s="37"/>
      <c r="DW576" s="37"/>
      <c r="DX576" s="37"/>
      <c r="DY576" s="37"/>
      <c r="DZ576" s="37"/>
      <c r="EA576" s="37"/>
      <c r="EB576" s="37"/>
      <c r="EC576" s="37"/>
      <c r="ED576" s="37"/>
      <c r="EE576" s="37"/>
      <c r="EF576" s="37"/>
      <c r="EG576" s="37"/>
      <c r="EH576" s="37"/>
      <c r="EI576" s="37"/>
      <c r="EJ576" s="37"/>
      <c r="EK576" s="37"/>
      <c r="EL576" s="37"/>
      <c r="EM576" s="37"/>
      <c r="EN576" s="37"/>
      <c r="EO576" s="37"/>
      <c r="EP576" s="37"/>
      <c r="EQ576" s="37"/>
      <c r="ER576" s="37"/>
      <c r="ES576" s="37"/>
      <c r="ET576" s="37"/>
      <c r="EU576" s="37"/>
      <c r="EV576" s="37"/>
      <c r="EW576" s="37"/>
      <c r="EX576" s="37"/>
      <c r="EY576" s="37"/>
      <c r="EZ576" s="37"/>
      <c r="FA576" s="37"/>
      <c r="FB576" s="37"/>
      <c r="FC576" s="37"/>
      <c r="FD576" s="37"/>
      <c r="FE576" s="37"/>
      <c r="FF576" s="37"/>
      <c r="FG576" s="37"/>
      <c r="FH576" s="37"/>
      <c r="FI576" s="37"/>
      <c r="FJ576" s="37"/>
      <c r="FK576" s="37"/>
      <c r="FL576" s="37"/>
      <c r="FM576" s="37"/>
      <c r="FN576" s="37"/>
      <c r="FO576" s="37"/>
      <c r="FP576" s="37"/>
      <c r="FQ576" s="37"/>
      <c r="FR576" s="37"/>
      <c r="FS576" s="37"/>
    </row>
    <row r="577" spans="1:175" hidden="1">
      <c r="A577" s="51" t="s">
        <v>330</v>
      </c>
      <c r="B577" s="8" t="s">
        <v>242</v>
      </c>
      <c r="C577" s="8" t="s">
        <v>242</v>
      </c>
      <c r="D577" s="10"/>
      <c r="E577" s="10"/>
      <c r="F577" s="186">
        <f t="shared" si="11"/>
        <v>0</v>
      </c>
      <c r="G577" s="186">
        <f t="shared" si="11"/>
        <v>0</v>
      </c>
      <c r="H577" s="186"/>
      <c r="I577" s="216" t="e">
        <f t="shared" si="10"/>
        <v>#DIV/0!</v>
      </c>
      <c r="J577" s="211"/>
    </row>
    <row r="578" spans="1:175" s="7" customFormat="1" ht="157.5" hidden="1">
      <c r="A578" s="24" t="s">
        <v>607</v>
      </c>
      <c r="B578" s="10" t="s">
        <v>242</v>
      </c>
      <c r="C578" s="10" t="s">
        <v>242</v>
      </c>
      <c r="D578" s="10" t="s">
        <v>206</v>
      </c>
      <c r="E578" s="10"/>
      <c r="F578" s="103">
        <f t="shared" si="11"/>
        <v>0</v>
      </c>
      <c r="G578" s="103">
        <f t="shared" si="11"/>
        <v>0</v>
      </c>
      <c r="H578" s="103"/>
      <c r="I578" s="216" t="e">
        <f t="shared" si="10"/>
        <v>#DIV/0!</v>
      </c>
      <c r="J578" s="210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  <c r="BG578" s="37"/>
      <c r="BH578" s="37"/>
      <c r="BI578" s="37"/>
      <c r="BJ578" s="37"/>
      <c r="BK578" s="37"/>
      <c r="BL578" s="37"/>
      <c r="BM578" s="37"/>
      <c r="BN578" s="37"/>
      <c r="BO578" s="37"/>
      <c r="BP578" s="37"/>
      <c r="BQ578" s="37"/>
      <c r="BR578" s="37"/>
      <c r="BS578" s="37"/>
      <c r="BT578" s="37"/>
      <c r="BU578" s="37"/>
      <c r="BV578" s="37"/>
      <c r="BW578" s="37"/>
      <c r="BX578" s="37"/>
      <c r="BY578" s="37"/>
      <c r="BZ578" s="37"/>
      <c r="CA578" s="37"/>
      <c r="CB578" s="37"/>
      <c r="CC578" s="37"/>
      <c r="CD578" s="37"/>
      <c r="CE578" s="37"/>
      <c r="CF578" s="37"/>
      <c r="CG578" s="37"/>
      <c r="CH578" s="37"/>
      <c r="CI578" s="37"/>
      <c r="CJ578" s="37"/>
      <c r="CK578" s="37"/>
      <c r="CL578" s="37"/>
      <c r="CM578" s="37"/>
      <c r="CN578" s="37"/>
      <c r="CO578" s="37"/>
      <c r="CP578" s="37"/>
      <c r="CQ578" s="37"/>
      <c r="CR578" s="37"/>
      <c r="CS578" s="37"/>
      <c r="CT578" s="37"/>
      <c r="CU578" s="37"/>
      <c r="CV578" s="37"/>
      <c r="CW578" s="37"/>
      <c r="CX578" s="37"/>
      <c r="CY578" s="37"/>
      <c r="CZ578" s="37"/>
      <c r="DA578" s="37"/>
      <c r="DB578" s="37"/>
      <c r="DC578" s="37"/>
      <c r="DD578" s="37"/>
      <c r="DE578" s="37"/>
      <c r="DF578" s="37"/>
      <c r="DG578" s="37"/>
      <c r="DH578" s="37"/>
      <c r="DI578" s="37"/>
      <c r="DJ578" s="37"/>
      <c r="DK578" s="37"/>
      <c r="DL578" s="37"/>
      <c r="DM578" s="37"/>
      <c r="DN578" s="37"/>
      <c r="DO578" s="37"/>
      <c r="DP578" s="37"/>
      <c r="DQ578" s="37"/>
      <c r="DR578" s="37"/>
      <c r="DS578" s="37"/>
      <c r="DT578" s="37"/>
      <c r="DU578" s="37"/>
      <c r="DV578" s="37"/>
      <c r="DW578" s="37"/>
      <c r="DX578" s="37"/>
      <c r="DY578" s="37"/>
      <c r="DZ578" s="37"/>
      <c r="EA578" s="37"/>
      <c r="EB578" s="37"/>
      <c r="EC578" s="37"/>
      <c r="ED578" s="37"/>
      <c r="EE578" s="37"/>
      <c r="EF578" s="37"/>
      <c r="EG578" s="37"/>
      <c r="EH578" s="37"/>
      <c r="EI578" s="37"/>
      <c r="EJ578" s="37"/>
      <c r="EK578" s="37"/>
      <c r="EL578" s="37"/>
      <c r="EM578" s="37"/>
      <c r="EN578" s="37"/>
      <c r="EO578" s="37"/>
      <c r="EP578" s="37"/>
      <c r="EQ578" s="37"/>
      <c r="ER578" s="37"/>
      <c r="ES578" s="37"/>
      <c r="ET578" s="37"/>
      <c r="EU578" s="37"/>
      <c r="EV578" s="37"/>
      <c r="EW578" s="37"/>
      <c r="EX578" s="37"/>
      <c r="EY578" s="37"/>
      <c r="EZ578" s="37"/>
      <c r="FA578" s="37"/>
      <c r="FB578" s="37"/>
      <c r="FC578" s="37"/>
      <c r="FD578" s="37"/>
      <c r="FE578" s="37"/>
      <c r="FF578" s="37"/>
      <c r="FG578" s="37"/>
      <c r="FH578" s="37"/>
      <c r="FI578" s="37"/>
      <c r="FJ578" s="37"/>
      <c r="FK578" s="37"/>
      <c r="FL578" s="37"/>
      <c r="FM578" s="37"/>
      <c r="FN578" s="37"/>
      <c r="FO578" s="37"/>
      <c r="FP578" s="37"/>
      <c r="FQ578" s="37"/>
      <c r="FR578" s="37"/>
      <c r="FS578" s="37"/>
    </row>
    <row r="579" spans="1:175" s="7" customFormat="1" ht="31.5" hidden="1">
      <c r="A579" s="23" t="s">
        <v>274</v>
      </c>
      <c r="B579" s="10" t="s">
        <v>242</v>
      </c>
      <c r="C579" s="10" t="s">
        <v>242</v>
      </c>
      <c r="D579" s="10" t="s">
        <v>206</v>
      </c>
      <c r="E579" s="10" t="s">
        <v>491</v>
      </c>
      <c r="F579" s="103">
        <f>SUM('3'!G366)</f>
        <v>0</v>
      </c>
      <c r="G579" s="103">
        <f>SUM('3'!H366)</f>
        <v>0</v>
      </c>
      <c r="H579" s="103"/>
      <c r="I579" s="216" t="e">
        <f t="shared" si="10"/>
        <v>#DIV/0!</v>
      </c>
      <c r="J579" s="210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  <c r="BG579" s="37"/>
      <c r="BH579" s="37"/>
      <c r="BI579" s="37"/>
      <c r="BJ579" s="37"/>
      <c r="BK579" s="37"/>
      <c r="BL579" s="37"/>
      <c r="BM579" s="37"/>
      <c r="BN579" s="37"/>
      <c r="BO579" s="37"/>
      <c r="BP579" s="37"/>
      <c r="BQ579" s="37"/>
      <c r="BR579" s="37"/>
      <c r="BS579" s="37"/>
      <c r="BT579" s="37"/>
      <c r="BU579" s="37"/>
      <c r="BV579" s="37"/>
      <c r="BW579" s="37"/>
      <c r="BX579" s="37"/>
      <c r="BY579" s="37"/>
      <c r="BZ579" s="37"/>
      <c r="CA579" s="37"/>
      <c r="CB579" s="37"/>
      <c r="CC579" s="37"/>
      <c r="CD579" s="37"/>
      <c r="CE579" s="37"/>
      <c r="CF579" s="37"/>
      <c r="CG579" s="37"/>
      <c r="CH579" s="37"/>
      <c r="CI579" s="37"/>
      <c r="CJ579" s="37"/>
      <c r="CK579" s="37"/>
      <c r="CL579" s="37"/>
      <c r="CM579" s="37"/>
      <c r="CN579" s="37"/>
      <c r="CO579" s="37"/>
      <c r="CP579" s="37"/>
      <c r="CQ579" s="37"/>
      <c r="CR579" s="37"/>
      <c r="CS579" s="37"/>
      <c r="CT579" s="37"/>
      <c r="CU579" s="37"/>
      <c r="CV579" s="37"/>
      <c r="CW579" s="37"/>
      <c r="CX579" s="37"/>
      <c r="CY579" s="37"/>
      <c r="CZ579" s="37"/>
      <c r="DA579" s="37"/>
      <c r="DB579" s="37"/>
      <c r="DC579" s="37"/>
      <c r="DD579" s="37"/>
      <c r="DE579" s="37"/>
      <c r="DF579" s="37"/>
      <c r="DG579" s="37"/>
      <c r="DH579" s="37"/>
      <c r="DI579" s="37"/>
      <c r="DJ579" s="37"/>
      <c r="DK579" s="37"/>
      <c r="DL579" s="37"/>
      <c r="DM579" s="37"/>
      <c r="DN579" s="37"/>
      <c r="DO579" s="37"/>
      <c r="DP579" s="37"/>
      <c r="DQ579" s="37"/>
      <c r="DR579" s="37"/>
      <c r="DS579" s="37"/>
      <c r="DT579" s="37"/>
      <c r="DU579" s="37"/>
      <c r="DV579" s="37"/>
      <c r="DW579" s="37"/>
      <c r="DX579" s="37"/>
      <c r="DY579" s="37"/>
      <c r="DZ579" s="37"/>
      <c r="EA579" s="37"/>
      <c r="EB579" s="37"/>
      <c r="EC579" s="37"/>
      <c r="ED579" s="37"/>
      <c r="EE579" s="37"/>
      <c r="EF579" s="37"/>
      <c r="EG579" s="37"/>
      <c r="EH579" s="37"/>
      <c r="EI579" s="37"/>
      <c r="EJ579" s="37"/>
      <c r="EK579" s="37"/>
      <c r="EL579" s="37"/>
      <c r="EM579" s="37"/>
      <c r="EN579" s="37"/>
      <c r="EO579" s="37"/>
      <c r="EP579" s="37"/>
      <c r="EQ579" s="37"/>
      <c r="ER579" s="37"/>
      <c r="ES579" s="37"/>
      <c r="ET579" s="37"/>
      <c r="EU579" s="37"/>
      <c r="EV579" s="37"/>
      <c r="EW579" s="37"/>
      <c r="EX579" s="37"/>
      <c r="EY579" s="37"/>
      <c r="EZ579" s="37"/>
      <c r="FA579" s="37"/>
      <c r="FB579" s="37"/>
      <c r="FC579" s="37"/>
      <c r="FD579" s="37"/>
      <c r="FE579" s="37"/>
      <c r="FF579" s="37"/>
      <c r="FG579" s="37"/>
      <c r="FH579" s="37"/>
      <c r="FI579" s="37"/>
      <c r="FJ579" s="37"/>
      <c r="FK579" s="37"/>
      <c r="FL579" s="37"/>
      <c r="FM579" s="37"/>
      <c r="FN579" s="37"/>
      <c r="FO579" s="37"/>
      <c r="FP579" s="37"/>
      <c r="FQ579" s="37"/>
      <c r="FR579" s="37"/>
      <c r="FS579" s="37"/>
    </row>
    <row r="580" spans="1:175" s="7" customFormat="1" ht="16.5">
      <c r="A580" s="51" t="s">
        <v>223</v>
      </c>
      <c r="B580" s="18" t="s">
        <v>243</v>
      </c>
      <c r="C580" s="18"/>
      <c r="D580" s="18"/>
      <c r="E580" s="18"/>
      <c r="F580" s="185">
        <v>3944.6</v>
      </c>
      <c r="G580" s="185">
        <v>3944.6</v>
      </c>
      <c r="H580" s="185">
        <v>7860.4</v>
      </c>
      <c r="I580" s="216">
        <f t="shared" si="10"/>
        <v>199.26988794808091</v>
      </c>
      <c r="J580" s="210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  <c r="BG580" s="37"/>
      <c r="BH580" s="37"/>
      <c r="BI580" s="37"/>
      <c r="BJ580" s="37"/>
      <c r="BK580" s="37"/>
      <c r="BL580" s="37"/>
      <c r="BM580" s="37"/>
      <c r="BN580" s="37"/>
      <c r="BO580" s="37"/>
      <c r="BP580" s="37"/>
      <c r="BQ580" s="37"/>
      <c r="BR580" s="37"/>
      <c r="BS580" s="37"/>
      <c r="BT580" s="37"/>
      <c r="BU580" s="37"/>
      <c r="BV580" s="37"/>
      <c r="BW580" s="37"/>
      <c r="BX580" s="37"/>
      <c r="BY580" s="37"/>
      <c r="BZ580" s="37"/>
      <c r="CA580" s="37"/>
      <c r="CB580" s="37"/>
      <c r="CC580" s="37"/>
      <c r="CD580" s="37"/>
      <c r="CE580" s="37"/>
      <c r="CF580" s="37"/>
      <c r="CG580" s="37"/>
      <c r="CH580" s="37"/>
      <c r="CI580" s="37"/>
      <c r="CJ580" s="37"/>
      <c r="CK580" s="37"/>
      <c r="CL580" s="37"/>
      <c r="CM580" s="37"/>
      <c r="CN580" s="37"/>
      <c r="CO580" s="37"/>
      <c r="CP580" s="37"/>
      <c r="CQ580" s="37"/>
      <c r="CR580" s="37"/>
      <c r="CS580" s="37"/>
      <c r="CT580" s="37"/>
      <c r="CU580" s="37"/>
      <c r="CV580" s="37"/>
      <c r="CW580" s="37"/>
      <c r="CX580" s="37"/>
      <c r="CY580" s="37"/>
      <c r="CZ580" s="37"/>
      <c r="DA580" s="37"/>
      <c r="DB580" s="37"/>
      <c r="DC580" s="37"/>
      <c r="DD580" s="37"/>
      <c r="DE580" s="37"/>
      <c r="DF580" s="37"/>
      <c r="DG580" s="37"/>
      <c r="DH580" s="37"/>
      <c r="DI580" s="37"/>
      <c r="DJ580" s="37"/>
      <c r="DK580" s="37"/>
      <c r="DL580" s="37"/>
      <c r="DM580" s="37"/>
      <c r="DN580" s="37"/>
      <c r="DO580" s="37"/>
      <c r="DP580" s="37"/>
      <c r="DQ580" s="37"/>
      <c r="DR580" s="37"/>
      <c r="DS580" s="37"/>
      <c r="DT580" s="37"/>
      <c r="DU580" s="37"/>
      <c r="DV580" s="37"/>
      <c r="DW580" s="37"/>
      <c r="DX580" s="37"/>
      <c r="DY580" s="37"/>
      <c r="DZ580" s="37"/>
      <c r="EA580" s="37"/>
      <c r="EB580" s="37"/>
      <c r="EC580" s="37"/>
      <c r="ED580" s="37"/>
      <c r="EE580" s="37"/>
      <c r="EF580" s="37"/>
      <c r="EG580" s="37"/>
      <c r="EH580" s="37"/>
      <c r="EI580" s="37"/>
      <c r="EJ580" s="37"/>
      <c r="EK580" s="37"/>
      <c r="EL580" s="37"/>
      <c r="EM580" s="37"/>
      <c r="EN580" s="37"/>
      <c r="EO580" s="37"/>
      <c r="EP580" s="37"/>
      <c r="EQ580" s="37"/>
      <c r="ER580" s="37"/>
      <c r="ES580" s="37"/>
      <c r="ET580" s="37"/>
      <c r="EU580" s="37"/>
      <c r="EV580" s="37"/>
      <c r="EW580" s="37"/>
      <c r="EX580" s="37"/>
      <c r="EY580" s="37"/>
      <c r="EZ580" s="37"/>
      <c r="FA580" s="37"/>
      <c r="FB580" s="37"/>
      <c r="FC580" s="37"/>
      <c r="FD580" s="37"/>
      <c r="FE580" s="37"/>
      <c r="FF580" s="37"/>
      <c r="FG580" s="37"/>
      <c r="FH580" s="37"/>
      <c r="FI580" s="37"/>
      <c r="FJ580" s="37"/>
      <c r="FK580" s="37"/>
      <c r="FL580" s="37"/>
      <c r="FM580" s="37"/>
      <c r="FN580" s="37"/>
      <c r="FO580" s="37"/>
      <c r="FP580" s="37"/>
      <c r="FQ580" s="37"/>
      <c r="FR580" s="37"/>
      <c r="FS580" s="37"/>
    </row>
    <row r="581" spans="1:175">
      <c r="A581" s="51" t="s">
        <v>224</v>
      </c>
      <c r="B581" s="8" t="s">
        <v>243</v>
      </c>
      <c r="C581" s="8" t="s">
        <v>235</v>
      </c>
      <c r="D581" s="8"/>
      <c r="E581" s="8"/>
      <c r="F581" s="186">
        <v>2108.6</v>
      </c>
      <c r="G581" s="186">
        <v>2108.6</v>
      </c>
      <c r="H581" s="186">
        <v>1993.4</v>
      </c>
      <c r="I581" s="216">
        <f t="shared" si="10"/>
        <v>94.536659394859157</v>
      </c>
      <c r="J581" s="211"/>
    </row>
    <row r="582" spans="1:175" s="7" customFormat="1" ht="173.25" hidden="1">
      <c r="A582" s="53" t="s">
        <v>658</v>
      </c>
      <c r="B582" s="10" t="s">
        <v>243</v>
      </c>
      <c r="C582" s="10" t="s">
        <v>235</v>
      </c>
      <c r="D582" s="10" t="s">
        <v>131</v>
      </c>
      <c r="E582" s="10"/>
      <c r="F582" s="103">
        <f>SUM(F583)</f>
        <v>1967</v>
      </c>
      <c r="G582" s="103">
        <f>SUM(G583)</f>
        <v>1440.4867200000001</v>
      </c>
      <c r="H582" s="103"/>
      <c r="I582" s="216">
        <f t="shared" si="10"/>
        <v>0</v>
      </c>
      <c r="J582" s="210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  <c r="AR582" s="37"/>
      <c r="AS582" s="37"/>
      <c r="AT582" s="37"/>
      <c r="AU582" s="37"/>
      <c r="AV582" s="37"/>
      <c r="AW582" s="37"/>
      <c r="AX582" s="37"/>
      <c r="AY582" s="37"/>
      <c r="AZ582" s="37"/>
      <c r="BA582" s="37"/>
      <c r="BB582" s="37"/>
      <c r="BC582" s="37"/>
      <c r="BD582" s="37"/>
      <c r="BE582" s="37"/>
      <c r="BF582" s="37"/>
      <c r="BG582" s="37"/>
      <c r="BH582" s="37"/>
      <c r="BI582" s="37"/>
      <c r="BJ582" s="37"/>
      <c r="BK582" s="37"/>
      <c r="BL582" s="37"/>
      <c r="BM582" s="37"/>
      <c r="BN582" s="37"/>
      <c r="BO582" s="37"/>
      <c r="BP582" s="37"/>
      <c r="BQ582" s="37"/>
      <c r="BR582" s="37"/>
      <c r="BS582" s="37"/>
      <c r="BT582" s="37"/>
      <c r="BU582" s="37"/>
      <c r="BV582" s="37"/>
      <c r="BW582" s="37"/>
      <c r="BX582" s="37"/>
      <c r="BY582" s="37"/>
      <c r="BZ582" s="37"/>
      <c r="CA582" s="37"/>
      <c r="CB582" s="37"/>
      <c r="CC582" s="37"/>
      <c r="CD582" s="37"/>
      <c r="CE582" s="37"/>
      <c r="CF582" s="37"/>
      <c r="CG582" s="37"/>
      <c r="CH582" s="37"/>
      <c r="CI582" s="37"/>
      <c r="CJ582" s="37"/>
      <c r="CK582" s="37"/>
      <c r="CL582" s="37"/>
      <c r="CM582" s="37"/>
      <c r="CN582" s="37"/>
      <c r="CO582" s="37"/>
      <c r="CP582" s="37"/>
      <c r="CQ582" s="37"/>
      <c r="CR582" s="37"/>
      <c r="CS582" s="37"/>
      <c r="CT582" s="37"/>
      <c r="CU582" s="37"/>
      <c r="CV582" s="37"/>
      <c r="CW582" s="37"/>
      <c r="CX582" s="37"/>
      <c r="CY582" s="37"/>
      <c r="CZ582" s="37"/>
      <c r="DA582" s="37"/>
      <c r="DB582" s="37"/>
      <c r="DC582" s="37"/>
      <c r="DD582" s="37"/>
      <c r="DE582" s="37"/>
      <c r="DF582" s="37"/>
      <c r="DG582" s="37"/>
      <c r="DH582" s="37"/>
      <c r="DI582" s="37"/>
      <c r="DJ582" s="37"/>
      <c r="DK582" s="37"/>
      <c r="DL582" s="37"/>
      <c r="DM582" s="37"/>
      <c r="DN582" s="37"/>
      <c r="DO582" s="37"/>
      <c r="DP582" s="37"/>
      <c r="DQ582" s="37"/>
      <c r="DR582" s="37"/>
      <c r="DS582" s="37"/>
      <c r="DT582" s="37"/>
      <c r="DU582" s="37"/>
      <c r="DV582" s="37"/>
      <c r="DW582" s="37"/>
      <c r="DX582" s="37"/>
      <c r="DY582" s="37"/>
      <c r="DZ582" s="37"/>
      <c r="EA582" s="37"/>
      <c r="EB582" s="37"/>
      <c r="EC582" s="37"/>
      <c r="ED582" s="37"/>
      <c r="EE582" s="37"/>
      <c r="EF582" s="37"/>
      <c r="EG582" s="37"/>
      <c r="EH582" s="37"/>
      <c r="EI582" s="37"/>
      <c r="EJ582" s="37"/>
      <c r="EK582" s="37"/>
      <c r="EL582" s="37"/>
      <c r="EM582" s="37"/>
      <c r="EN582" s="37"/>
      <c r="EO582" s="37"/>
      <c r="EP582" s="37"/>
      <c r="EQ582" s="37"/>
      <c r="ER582" s="37"/>
      <c r="ES582" s="37"/>
      <c r="ET582" s="37"/>
      <c r="EU582" s="37"/>
      <c r="EV582" s="37"/>
      <c r="EW582" s="37"/>
      <c r="EX582" s="37"/>
      <c r="EY582" s="37"/>
      <c r="EZ582" s="37"/>
      <c r="FA582" s="37"/>
      <c r="FB582" s="37"/>
      <c r="FC582" s="37"/>
      <c r="FD582" s="37"/>
      <c r="FE582" s="37"/>
      <c r="FF582" s="37"/>
      <c r="FG582" s="37"/>
      <c r="FH582" s="37"/>
      <c r="FI582" s="37"/>
      <c r="FJ582" s="37"/>
      <c r="FK582" s="37"/>
      <c r="FL582" s="37"/>
      <c r="FM582" s="37"/>
      <c r="FN582" s="37"/>
      <c r="FO582" s="37"/>
      <c r="FP582" s="37"/>
      <c r="FQ582" s="37"/>
      <c r="FR582" s="37"/>
      <c r="FS582" s="37"/>
    </row>
    <row r="583" spans="1:175" s="7" customFormat="1" ht="31.5" hidden="1">
      <c r="A583" s="23" t="s">
        <v>493</v>
      </c>
      <c r="B583" s="10" t="s">
        <v>243</v>
      </c>
      <c r="C583" s="10" t="s">
        <v>235</v>
      </c>
      <c r="D583" s="10" t="s">
        <v>131</v>
      </c>
      <c r="E583" s="10" t="s">
        <v>268</v>
      </c>
      <c r="F583" s="103">
        <f>SUM('3'!G370+'3'!G589)</f>
        <v>1967</v>
      </c>
      <c r="G583" s="103">
        <f>SUM('3'!H370+'3'!H589)</f>
        <v>1440.4867200000001</v>
      </c>
      <c r="H583" s="103"/>
      <c r="I583" s="216">
        <f t="shared" si="10"/>
        <v>0</v>
      </c>
      <c r="J583" s="210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  <c r="AR583" s="37"/>
      <c r="AS583" s="37"/>
      <c r="AT583" s="37"/>
      <c r="AU583" s="37"/>
      <c r="AV583" s="37"/>
      <c r="AW583" s="37"/>
      <c r="AX583" s="37"/>
      <c r="AY583" s="37"/>
      <c r="AZ583" s="37"/>
      <c r="BA583" s="37"/>
      <c r="BB583" s="37"/>
      <c r="BC583" s="37"/>
      <c r="BD583" s="37"/>
      <c r="BE583" s="37"/>
      <c r="BF583" s="37"/>
      <c r="BG583" s="37"/>
      <c r="BH583" s="37"/>
      <c r="BI583" s="37"/>
      <c r="BJ583" s="37"/>
      <c r="BK583" s="37"/>
      <c r="BL583" s="37"/>
      <c r="BM583" s="37"/>
      <c r="BN583" s="37"/>
      <c r="BO583" s="37"/>
      <c r="BP583" s="37"/>
      <c r="BQ583" s="37"/>
      <c r="BR583" s="37"/>
      <c r="BS583" s="37"/>
      <c r="BT583" s="37"/>
      <c r="BU583" s="37"/>
      <c r="BV583" s="37"/>
      <c r="BW583" s="37"/>
      <c r="BX583" s="37"/>
      <c r="BY583" s="37"/>
      <c r="BZ583" s="37"/>
      <c r="CA583" s="37"/>
      <c r="CB583" s="37"/>
      <c r="CC583" s="37"/>
      <c r="CD583" s="37"/>
      <c r="CE583" s="37"/>
      <c r="CF583" s="37"/>
      <c r="CG583" s="37"/>
      <c r="CH583" s="37"/>
      <c r="CI583" s="37"/>
      <c r="CJ583" s="37"/>
      <c r="CK583" s="37"/>
      <c r="CL583" s="37"/>
      <c r="CM583" s="37"/>
      <c r="CN583" s="37"/>
      <c r="CO583" s="37"/>
      <c r="CP583" s="37"/>
      <c r="CQ583" s="37"/>
      <c r="CR583" s="37"/>
      <c r="CS583" s="37"/>
      <c r="CT583" s="37"/>
      <c r="CU583" s="37"/>
      <c r="CV583" s="37"/>
      <c r="CW583" s="37"/>
      <c r="CX583" s="37"/>
      <c r="CY583" s="37"/>
      <c r="CZ583" s="37"/>
      <c r="DA583" s="37"/>
      <c r="DB583" s="37"/>
      <c r="DC583" s="37"/>
      <c r="DD583" s="37"/>
      <c r="DE583" s="37"/>
      <c r="DF583" s="37"/>
      <c r="DG583" s="37"/>
      <c r="DH583" s="37"/>
      <c r="DI583" s="37"/>
      <c r="DJ583" s="37"/>
      <c r="DK583" s="37"/>
      <c r="DL583" s="37"/>
      <c r="DM583" s="37"/>
      <c r="DN583" s="37"/>
      <c r="DO583" s="37"/>
      <c r="DP583" s="37"/>
      <c r="DQ583" s="37"/>
      <c r="DR583" s="37"/>
      <c r="DS583" s="37"/>
      <c r="DT583" s="37"/>
      <c r="DU583" s="37"/>
      <c r="DV583" s="37"/>
      <c r="DW583" s="37"/>
      <c r="DX583" s="37"/>
      <c r="DY583" s="37"/>
      <c r="DZ583" s="37"/>
      <c r="EA583" s="37"/>
      <c r="EB583" s="37"/>
      <c r="EC583" s="37"/>
      <c r="ED583" s="37"/>
      <c r="EE583" s="37"/>
      <c r="EF583" s="37"/>
      <c r="EG583" s="37"/>
      <c r="EH583" s="37"/>
      <c r="EI583" s="37"/>
      <c r="EJ583" s="37"/>
      <c r="EK583" s="37"/>
      <c r="EL583" s="37"/>
      <c r="EM583" s="37"/>
      <c r="EN583" s="37"/>
      <c r="EO583" s="37"/>
      <c r="EP583" s="37"/>
      <c r="EQ583" s="37"/>
      <c r="ER583" s="37"/>
      <c r="ES583" s="37"/>
      <c r="ET583" s="37"/>
      <c r="EU583" s="37"/>
      <c r="EV583" s="37"/>
      <c r="EW583" s="37"/>
      <c r="EX583" s="37"/>
      <c r="EY583" s="37"/>
      <c r="EZ583" s="37"/>
      <c r="FA583" s="37"/>
      <c r="FB583" s="37"/>
      <c r="FC583" s="37"/>
      <c r="FD583" s="37"/>
      <c r="FE583" s="37"/>
      <c r="FF583" s="37"/>
      <c r="FG583" s="37"/>
      <c r="FH583" s="37"/>
      <c r="FI583" s="37"/>
      <c r="FJ583" s="37"/>
      <c r="FK583" s="37"/>
      <c r="FL583" s="37"/>
      <c r="FM583" s="37"/>
      <c r="FN583" s="37"/>
      <c r="FO583" s="37"/>
      <c r="FP583" s="37"/>
      <c r="FQ583" s="37"/>
      <c r="FR583" s="37"/>
      <c r="FS583" s="37"/>
    </row>
    <row r="584" spans="1:175" s="7" customFormat="1" ht="252" hidden="1">
      <c r="A584" s="24" t="s">
        <v>659</v>
      </c>
      <c r="B584" s="10" t="s">
        <v>243</v>
      </c>
      <c r="C584" s="10" t="s">
        <v>235</v>
      </c>
      <c r="D584" s="10" t="s">
        <v>179</v>
      </c>
      <c r="E584" s="10"/>
      <c r="F584" s="103">
        <f>SUM(F585)</f>
        <v>43.2</v>
      </c>
      <c r="G584" s="103">
        <f>SUM(G585)</f>
        <v>14.4</v>
      </c>
      <c r="H584" s="103"/>
      <c r="I584" s="216">
        <f t="shared" si="10"/>
        <v>0</v>
      </c>
      <c r="J584" s="210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  <c r="AR584" s="37"/>
      <c r="AS584" s="37"/>
      <c r="AT584" s="37"/>
      <c r="AU584" s="37"/>
      <c r="AV584" s="37"/>
      <c r="AW584" s="37"/>
      <c r="AX584" s="37"/>
      <c r="AY584" s="37"/>
      <c r="AZ584" s="37"/>
      <c r="BA584" s="37"/>
      <c r="BB584" s="37"/>
      <c r="BC584" s="37"/>
      <c r="BD584" s="37"/>
      <c r="BE584" s="37"/>
      <c r="BF584" s="37"/>
      <c r="BG584" s="37"/>
      <c r="BH584" s="37"/>
      <c r="BI584" s="37"/>
      <c r="BJ584" s="37"/>
      <c r="BK584" s="37"/>
      <c r="BL584" s="37"/>
      <c r="BM584" s="37"/>
      <c r="BN584" s="37"/>
      <c r="BO584" s="37"/>
      <c r="BP584" s="37"/>
      <c r="BQ584" s="37"/>
      <c r="BR584" s="37"/>
      <c r="BS584" s="37"/>
      <c r="BT584" s="37"/>
      <c r="BU584" s="37"/>
      <c r="BV584" s="37"/>
      <c r="BW584" s="37"/>
      <c r="BX584" s="37"/>
      <c r="BY584" s="37"/>
      <c r="BZ584" s="37"/>
      <c r="CA584" s="37"/>
      <c r="CB584" s="37"/>
      <c r="CC584" s="37"/>
      <c r="CD584" s="37"/>
      <c r="CE584" s="37"/>
      <c r="CF584" s="37"/>
      <c r="CG584" s="37"/>
      <c r="CH584" s="37"/>
      <c r="CI584" s="37"/>
      <c r="CJ584" s="37"/>
      <c r="CK584" s="37"/>
      <c r="CL584" s="37"/>
      <c r="CM584" s="37"/>
      <c r="CN584" s="37"/>
      <c r="CO584" s="37"/>
      <c r="CP584" s="37"/>
      <c r="CQ584" s="37"/>
      <c r="CR584" s="37"/>
      <c r="CS584" s="37"/>
      <c r="CT584" s="37"/>
      <c r="CU584" s="37"/>
      <c r="CV584" s="37"/>
      <c r="CW584" s="37"/>
      <c r="CX584" s="37"/>
      <c r="CY584" s="37"/>
      <c r="CZ584" s="37"/>
      <c r="DA584" s="37"/>
      <c r="DB584" s="37"/>
      <c r="DC584" s="37"/>
      <c r="DD584" s="37"/>
      <c r="DE584" s="37"/>
      <c r="DF584" s="37"/>
      <c r="DG584" s="37"/>
      <c r="DH584" s="37"/>
      <c r="DI584" s="37"/>
      <c r="DJ584" s="37"/>
      <c r="DK584" s="37"/>
      <c r="DL584" s="37"/>
      <c r="DM584" s="37"/>
      <c r="DN584" s="37"/>
      <c r="DO584" s="37"/>
      <c r="DP584" s="37"/>
      <c r="DQ584" s="37"/>
      <c r="DR584" s="37"/>
      <c r="DS584" s="37"/>
      <c r="DT584" s="37"/>
      <c r="DU584" s="37"/>
      <c r="DV584" s="37"/>
      <c r="DW584" s="37"/>
      <c r="DX584" s="37"/>
      <c r="DY584" s="37"/>
      <c r="DZ584" s="37"/>
      <c r="EA584" s="37"/>
      <c r="EB584" s="37"/>
      <c r="EC584" s="37"/>
      <c r="ED584" s="37"/>
      <c r="EE584" s="37"/>
      <c r="EF584" s="37"/>
      <c r="EG584" s="37"/>
      <c r="EH584" s="37"/>
      <c r="EI584" s="37"/>
      <c r="EJ584" s="37"/>
      <c r="EK584" s="37"/>
      <c r="EL584" s="37"/>
      <c r="EM584" s="37"/>
      <c r="EN584" s="37"/>
      <c r="EO584" s="37"/>
      <c r="EP584" s="37"/>
      <c r="EQ584" s="37"/>
      <c r="ER584" s="37"/>
      <c r="ES584" s="37"/>
      <c r="ET584" s="37"/>
      <c r="EU584" s="37"/>
      <c r="EV584" s="37"/>
      <c r="EW584" s="37"/>
      <c r="EX584" s="37"/>
      <c r="EY584" s="37"/>
      <c r="EZ584" s="37"/>
      <c r="FA584" s="37"/>
      <c r="FB584" s="37"/>
      <c r="FC584" s="37"/>
      <c r="FD584" s="37"/>
      <c r="FE584" s="37"/>
      <c r="FF584" s="37"/>
      <c r="FG584" s="37"/>
      <c r="FH584" s="37"/>
      <c r="FI584" s="37"/>
      <c r="FJ584" s="37"/>
      <c r="FK584" s="37"/>
      <c r="FL584" s="37"/>
      <c r="FM584" s="37"/>
      <c r="FN584" s="37"/>
      <c r="FO584" s="37"/>
      <c r="FP584" s="37"/>
      <c r="FQ584" s="37"/>
      <c r="FR584" s="37"/>
      <c r="FS584" s="37"/>
    </row>
    <row r="585" spans="1:175" s="7" customFormat="1" ht="31.5" hidden="1">
      <c r="A585" s="23" t="s">
        <v>493</v>
      </c>
      <c r="B585" s="10" t="s">
        <v>243</v>
      </c>
      <c r="C585" s="10" t="s">
        <v>235</v>
      </c>
      <c r="D585" s="10" t="s">
        <v>179</v>
      </c>
      <c r="E585" s="10" t="s">
        <v>268</v>
      </c>
      <c r="F585" s="103">
        <f>SUM('3'!G372+'3'!G591)</f>
        <v>43.2</v>
      </c>
      <c r="G585" s="103">
        <f>SUM('3'!H372+'3'!H591)</f>
        <v>14.4</v>
      </c>
      <c r="H585" s="103"/>
      <c r="I585" s="216">
        <f t="shared" si="10"/>
        <v>0</v>
      </c>
      <c r="J585" s="210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  <c r="AR585" s="37"/>
      <c r="AS585" s="37"/>
      <c r="AT585" s="37"/>
      <c r="AU585" s="37"/>
      <c r="AV585" s="37"/>
      <c r="AW585" s="37"/>
      <c r="AX585" s="37"/>
      <c r="AY585" s="37"/>
      <c r="AZ585" s="37"/>
      <c r="BA585" s="37"/>
      <c r="BB585" s="37"/>
      <c r="BC585" s="37"/>
      <c r="BD585" s="37"/>
      <c r="BE585" s="37"/>
      <c r="BF585" s="37"/>
      <c r="BG585" s="37"/>
      <c r="BH585" s="37"/>
      <c r="BI585" s="37"/>
      <c r="BJ585" s="37"/>
      <c r="BK585" s="37"/>
      <c r="BL585" s="37"/>
      <c r="BM585" s="37"/>
      <c r="BN585" s="37"/>
      <c r="BO585" s="37"/>
      <c r="BP585" s="37"/>
      <c r="BQ585" s="37"/>
      <c r="BR585" s="37"/>
      <c r="BS585" s="37"/>
      <c r="BT585" s="37"/>
      <c r="BU585" s="37"/>
      <c r="BV585" s="37"/>
      <c r="BW585" s="37"/>
      <c r="BX585" s="37"/>
      <c r="BY585" s="37"/>
      <c r="BZ585" s="37"/>
      <c r="CA585" s="37"/>
      <c r="CB585" s="37"/>
      <c r="CC585" s="37"/>
      <c r="CD585" s="37"/>
      <c r="CE585" s="37"/>
      <c r="CF585" s="37"/>
      <c r="CG585" s="37"/>
      <c r="CH585" s="37"/>
      <c r="CI585" s="37"/>
      <c r="CJ585" s="37"/>
      <c r="CK585" s="37"/>
      <c r="CL585" s="37"/>
      <c r="CM585" s="37"/>
      <c r="CN585" s="37"/>
      <c r="CO585" s="37"/>
      <c r="CP585" s="37"/>
      <c r="CQ585" s="37"/>
      <c r="CR585" s="37"/>
      <c r="CS585" s="37"/>
      <c r="CT585" s="37"/>
      <c r="CU585" s="37"/>
      <c r="CV585" s="37"/>
      <c r="CW585" s="37"/>
      <c r="CX585" s="37"/>
      <c r="CY585" s="37"/>
      <c r="CZ585" s="37"/>
      <c r="DA585" s="37"/>
      <c r="DB585" s="37"/>
      <c r="DC585" s="37"/>
      <c r="DD585" s="37"/>
      <c r="DE585" s="37"/>
      <c r="DF585" s="37"/>
      <c r="DG585" s="37"/>
      <c r="DH585" s="37"/>
      <c r="DI585" s="37"/>
      <c r="DJ585" s="37"/>
      <c r="DK585" s="37"/>
      <c r="DL585" s="37"/>
      <c r="DM585" s="37"/>
      <c r="DN585" s="37"/>
      <c r="DO585" s="37"/>
      <c r="DP585" s="37"/>
      <c r="DQ585" s="37"/>
      <c r="DR585" s="37"/>
      <c r="DS585" s="37"/>
      <c r="DT585" s="37"/>
      <c r="DU585" s="37"/>
      <c r="DV585" s="37"/>
      <c r="DW585" s="37"/>
      <c r="DX585" s="37"/>
      <c r="DY585" s="37"/>
      <c r="DZ585" s="37"/>
      <c r="EA585" s="37"/>
      <c r="EB585" s="37"/>
      <c r="EC585" s="37"/>
      <c r="ED585" s="37"/>
      <c r="EE585" s="37"/>
      <c r="EF585" s="37"/>
      <c r="EG585" s="37"/>
      <c r="EH585" s="37"/>
      <c r="EI585" s="37"/>
      <c r="EJ585" s="37"/>
      <c r="EK585" s="37"/>
      <c r="EL585" s="37"/>
      <c r="EM585" s="37"/>
      <c r="EN585" s="37"/>
      <c r="EO585" s="37"/>
      <c r="EP585" s="37"/>
      <c r="EQ585" s="37"/>
      <c r="ER585" s="37"/>
      <c r="ES585" s="37"/>
      <c r="ET585" s="37"/>
      <c r="EU585" s="37"/>
      <c r="EV585" s="37"/>
      <c r="EW585" s="37"/>
      <c r="EX585" s="37"/>
      <c r="EY585" s="37"/>
      <c r="EZ585" s="37"/>
      <c r="FA585" s="37"/>
      <c r="FB585" s="37"/>
      <c r="FC585" s="37"/>
      <c r="FD585" s="37"/>
      <c r="FE585" s="37"/>
      <c r="FF585" s="37"/>
      <c r="FG585" s="37"/>
      <c r="FH585" s="37"/>
      <c r="FI585" s="37"/>
      <c r="FJ585" s="37"/>
      <c r="FK585" s="37"/>
      <c r="FL585" s="37"/>
      <c r="FM585" s="37"/>
      <c r="FN585" s="37"/>
      <c r="FO585" s="37"/>
      <c r="FP585" s="37"/>
      <c r="FQ585" s="37"/>
      <c r="FR585" s="37"/>
      <c r="FS585" s="37"/>
    </row>
    <row r="586" spans="1:175" hidden="1">
      <c r="A586" s="51" t="s">
        <v>253</v>
      </c>
      <c r="B586" s="8" t="s">
        <v>243</v>
      </c>
      <c r="C586" s="8" t="s">
        <v>237</v>
      </c>
      <c r="D586" s="8"/>
      <c r="E586" s="8"/>
      <c r="F586" s="186">
        <f>SUM(F587+F591+F589+F596)</f>
        <v>0</v>
      </c>
      <c r="G586" s="186">
        <f>SUM(G587+G591+G589+G596)</f>
        <v>0</v>
      </c>
      <c r="H586" s="186"/>
      <c r="I586" s="216" t="e">
        <f t="shared" si="10"/>
        <v>#DIV/0!</v>
      </c>
      <c r="J586" s="211"/>
    </row>
    <row r="587" spans="1:175" s="7" customFormat="1" ht="157.5" hidden="1">
      <c r="A587" s="24" t="s">
        <v>660</v>
      </c>
      <c r="B587" s="10" t="s">
        <v>243</v>
      </c>
      <c r="C587" s="10" t="s">
        <v>237</v>
      </c>
      <c r="D587" s="10" t="s">
        <v>470</v>
      </c>
      <c r="E587" s="10"/>
      <c r="F587" s="103">
        <f>SUM(F588)</f>
        <v>0</v>
      </c>
      <c r="G587" s="103">
        <f>SUM(G588)</f>
        <v>0</v>
      </c>
      <c r="H587" s="103"/>
      <c r="I587" s="216" t="e">
        <f t="shared" si="10"/>
        <v>#DIV/0!</v>
      </c>
      <c r="J587" s="210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  <c r="AR587" s="37"/>
      <c r="AS587" s="37"/>
      <c r="AT587" s="37"/>
      <c r="AU587" s="37"/>
      <c r="AV587" s="37"/>
      <c r="AW587" s="37"/>
      <c r="AX587" s="37"/>
      <c r="AY587" s="37"/>
      <c r="AZ587" s="37"/>
      <c r="BA587" s="37"/>
      <c r="BB587" s="37"/>
      <c r="BC587" s="37"/>
      <c r="BD587" s="37"/>
      <c r="BE587" s="37"/>
      <c r="BF587" s="37"/>
      <c r="BG587" s="37"/>
      <c r="BH587" s="37"/>
      <c r="BI587" s="37"/>
      <c r="BJ587" s="37"/>
      <c r="BK587" s="37"/>
      <c r="BL587" s="37"/>
      <c r="BM587" s="37"/>
      <c r="BN587" s="37"/>
      <c r="BO587" s="37"/>
      <c r="BP587" s="37"/>
      <c r="BQ587" s="37"/>
      <c r="BR587" s="37"/>
      <c r="BS587" s="37"/>
      <c r="BT587" s="37"/>
      <c r="BU587" s="37"/>
      <c r="BV587" s="37"/>
      <c r="BW587" s="37"/>
      <c r="BX587" s="37"/>
      <c r="BY587" s="37"/>
      <c r="BZ587" s="37"/>
      <c r="CA587" s="37"/>
      <c r="CB587" s="37"/>
      <c r="CC587" s="37"/>
      <c r="CD587" s="37"/>
      <c r="CE587" s="37"/>
      <c r="CF587" s="37"/>
      <c r="CG587" s="37"/>
      <c r="CH587" s="37"/>
      <c r="CI587" s="37"/>
      <c r="CJ587" s="37"/>
      <c r="CK587" s="37"/>
      <c r="CL587" s="37"/>
      <c r="CM587" s="37"/>
      <c r="CN587" s="37"/>
      <c r="CO587" s="37"/>
      <c r="CP587" s="37"/>
      <c r="CQ587" s="37"/>
      <c r="CR587" s="37"/>
      <c r="CS587" s="37"/>
      <c r="CT587" s="37"/>
      <c r="CU587" s="37"/>
      <c r="CV587" s="37"/>
      <c r="CW587" s="37"/>
      <c r="CX587" s="37"/>
      <c r="CY587" s="37"/>
      <c r="CZ587" s="37"/>
      <c r="DA587" s="37"/>
      <c r="DB587" s="37"/>
      <c r="DC587" s="37"/>
      <c r="DD587" s="37"/>
      <c r="DE587" s="37"/>
      <c r="DF587" s="37"/>
      <c r="DG587" s="37"/>
      <c r="DH587" s="37"/>
      <c r="DI587" s="37"/>
      <c r="DJ587" s="37"/>
      <c r="DK587" s="37"/>
      <c r="DL587" s="37"/>
      <c r="DM587" s="37"/>
      <c r="DN587" s="37"/>
      <c r="DO587" s="37"/>
      <c r="DP587" s="37"/>
      <c r="DQ587" s="37"/>
      <c r="DR587" s="37"/>
      <c r="DS587" s="37"/>
      <c r="DT587" s="37"/>
      <c r="DU587" s="37"/>
      <c r="DV587" s="37"/>
      <c r="DW587" s="37"/>
      <c r="DX587" s="37"/>
      <c r="DY587" s="37"/>
      <c r="DZ587" s="37"/>
      <c r="EA587" s="37"/>
      <c r="EB587" s="37"/>
      <c r="EC587" s="37"/>
      <c r="ED587" s="37"/>
      <c r="EE587" s="37"/>
      <c r="EF587" s="37"/>
      <c r="EG587" s="37"/>
      <c r="EH587" s="37"/>
      <c r="EI587" s="37"/>
      <c r="EJ587" s="37"/>
      <c r="EK587" s="37"/>
      <c r="EL587" s="37"/>
      <c r="EM587" s="37"/>
      <c r="EN587" s="37"/>
      <c r="EO587" s="37"/>
      <c r="EP587" s="37"/>
      <c r="EQ587" s="37"/>
      <c r="ER587" s="37"/>
      <c r="ES587" s="37"/>
      <c r="ET587" s="37"/>
      <c r="EU587" s="37"/>
      <c r="EV587" s="37"/>
      <c r="EW587" s="37"/>
      <c r="EX587" s="37"/>
      <c r="EY587" s="37"/>
      <c r="EZ587" s="37"/>
      <c r="FA587" s="37"/>
      <c r="FB587" s="37"/>
      <c r="FC587" s="37"/>
      <c r="FD587" s="37"/>
      <c r="FE587" s="37"/>
      <c r="FF587" s="37"/>
      <c r="FG587" s="37"/>
      <c r="FH587" s="37"/>
      <c r="FI587" s="37"/>
      <c r="FJ587" s="37"/>
      <c r="FK587" s="37"/>
      <c r="FL587" s="37"/>
      <c r="FM587" s="37"/>
      <c r="FN587" s="37"/>
      <c r="FO587" s="37"/>
      <c r="FP587" s="37"/>
      <c r="FQ587" s="37"/>
      <c r="FR587" s="37"/>
      <c r="FS587" s="37"/>
    </row>
    <row r="588" spans="1:175" s="7" customFormat="1" ht="31.5" hidden="1">
      <c r="A588" s="46" t="s">
        <v>493</v>
      </c>
      <c r="B588" s="10" t="s">
        <v>243</v>
      </c>
      <c r="C588" s="10" t="s">
        <v>237</v>
      </c>
      <c r="D588" s="10" t="s">
        <v>470</v>
      </c>
      <c r="E588" s="10" t="s">
        <v>268</v>
      </c>
      <c r="F588" s="103">
        <f>SUM('3'!G375)</f>
        <v>0</v>
      </c>
      <c r="G588" s="103">
        <f>SUM('3'!H375)</f>
        <v>0</v>
      </c>
      <c r="H588" s="103"/>
      <c r="I588" s="216" t="e">
        <f t="shared" si="10"/>
        <v>#DIV/0!</v>
      </c>
      <c r="J588" s="210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  <c r="BG588" s="37"/>
      <c r="BH588" s="37"/>
      <c r="BI588" s="37"/>
      <c r="BJ588" s="37"/>
      <c r="BK588" s="37"/>
      <c r="BL588" s="37"/>
      <c r="BM588" s="37"/>
      <c r="BN588" s="37"/>
      <c r="BO588" s="37"/>
      <c r="BP588" s="37"/>
      <c r="BQ588" s="37"/>
      <c r="BR588" s="37"/>
      <c r="BS588" s="37"/>
      <c r="BT588" s="37"/>
      <c r="BU588" s="37"/>
      <c r="BV588" s="37"/>
      <c r="BW588" s="37"/>
      <c r="BX588" s="37"/>
      <c r="BY588" s="37"/>
      <c r="BZ588" s="37"/>
      <c r="CA588" s="37"/>
      <c r="CB588" s="37"/>
      <c r="CC588" s="37"/>
      <c r="CD588" s="37"/>
      <c r="CE588" s="37"/>
      <c r="CF588" s="37"/>
      <c r="CG588" s="37"/>
      <c r="CH588" s="37"/>
      <c r="CI588" s="37"/>
      <c r="CJ588" s="37"/>
      <c r="CK588" s="37"/>
      <c r="CL588" s="37"/>
      <c r="CM588" s="37"/>
      <c r="CN588" s="37"/>
      <c r="CO588" s="37"/>
      <c r="CP588" s="37"/>
      <c r="CQ588" s="37"/>
      <c r="CR588" s="37"/>
      <c r="CS588" s="37"/>
      <c r="CT588" s="37"/>
      <c r="CU588" s="37"/>
      <c r="CV588" s="37"/>
      <c r="CW588" s="37"/>
      <c r="CX588" s="37"/>
      <c r="CY588" s="37"/>
      <c r="CZ588" s="37"/>
      <c r="DA588" s="37"/>
      <c r="DB588" s="37"/>
      <c r="DC588" s="37"/>
      <c r="DD588" s="37"/>
      <c r="DE588" s="37"/>
      <c r="DF588" s="37"/>
      <c r="DG588" s="37"/>
      <c r="DH588" s="37"/>
      <c r="DI588" s="37"/>
      <c r="DJ588" s="37"/>
      <c r="DK588" s="37"/>
      <c r="DL588" s="37"/>
      <c r="DM588" s="37"/>
      <c r="DN588" s="37"/>
      <c r="DO588" s="37"/>
      <c r="DP588" s="37"/>
      <c r="DQ588" s="37"/>
      <c r="DR588" s="37"/>
      <c r="DS588" s="37"/>
      <c r="DT588" s="37"/>
      <c r="DU588" s="37"/>
      <c r="DV588" s="37"/>
      <c r="DW588" s="37"/>
      <c r="DX588" s="37"/>
      <c r="DY588" s="37"/>
      <c r="DZ588" s="37"/>
      <c r="EA588" s="37"/>
      <c r="EB588" s="37"/>
      <c r="EC588" s="37"/>
      <c r="ED588" s="37"/>
      <c r="EE588" s="37"/>
      <c r="EF588" s="37"/>
      <c r="EG588" s="37"/>
      <c r="EH588" s="37"/>
      <c r="EI588" s="37"/>
      <c r="EJ588" s="37"/>
      <c r="EK588" s="37"/>
      <c r="EL588" s="37"/>
      <c r="EM588" s="37"/>
      <c r="EN588" s="37"/>
      <c r="EO588" s="37"/>
      <c r="EP588" s="37"/>
      <c r="EQ588" s="37"/>
      <c r="ER588" s="37"/>
      <c r="ES588" s="37"/>
      <c r="ET588" s="37"/>
      <c r="EU588" s="37"/>
      <c r="EV588" s="37"/>
      <c r="EW588" s="37"/>
      <c r="EX588" s="37"/>
      <c r="EY588" s="37"/>
      <c r="EZ588" s="37"/>
      <c r="FA588" s="37"/>
      <c r="FB588" s="37"/>
      <c r="FC588" s="37"/>
      <c r="FD588" s="37"/>
      <c r="FE588" s="37"/>
      <c r="FF588" s="37"/>
      <c r="FG588" s="37"/>
      <c r="FH588" s="37"/>
      <c r="FI588" s="37"/>
      <c r="FJ588" s="37"/>
      <c r="FK588" s="37"/>
      <c r="FL588" s="37"/>
      <c r="FM588" s="37"/>
      <c r="FN588" s="37"/>
      <c r="FO588" s="37"/>
      <c r="FP588" s="37"/>
      <c r="FQ588" s="37"/>
      <c r="FR588" s="37"/>
      <c r="FS588" s="37"/>
    </row>
    <row r="589" spans="1:175" s="7" customFormat="1" ht="94.5" hidden="1">
      <c r="A589" s="46" t="s">
        <v>343</v>
      </c>
      <c r="B589" s="10" t="s">
        <v>243</v>
      </c>
      <c r="C589" s="10" t="s">
        <v>237</v>
      </c>
      <c r="D589" s="12" t="s">
        <v>342</v>
      </c>
      <c r="E589" s="10"/>
      <c r="F589" s="103">
        <f>SUM(F590)</f>
        <v>0</v>
      </c>
      <c r="G589" s="103">
        <f>SUM(G590)</f>
        <v>0</v>
      </c>
      <c r="H589" s="103"/>
      <c r="I589" s="216" t="e">
        <f t="shared" si="10"/>
        <v>#DIV/0!</v>
      </c>
      <c r="J589" s="210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  <c r="BG589" s="37"/>
      <c r="BH589" s="37"/>
      <c r="BI589" s="37"/>
      <c r="BJ589" s="37"/>
      <c r="BK589" s="37"/>
      <c r="BL589" s="37"/>
      <c r="BM589" s="37"/>
      <c r="BN589" s="37"/>
      <c r="BO589" s="37"/>
      <c r="BP589" s="37"/>
      <c r="BQ589" s="37"/>
      <c r="BR589" s="37"/>
      <c r="BS589" s="37"/>
      <c r="BT589" s="37"/>
      <c r="BU589" s="37"/>
      <c r="BV589" s="37"/>
      <c r="BW589" s="37"/>
      <c r="BX589" s="37"/>
      <c r="BY589" s="37"/>
      <c r="BZ589" s="37"/>
      <c r="CA589" s="37"/>
      <c r="CB589" s="37"/>
      <c r="CC589" s="37"/>
      <c r="CD589" s="37"/>
      <c r="CE589" s="37"/>
      <c r="CF589" s="37"/>
      <c r="CG589" s="37"/>
      <c r="CH589" s="37"/>
      <c r="CI589" s="37"/>
      <c r="CJ589" s="37"/>
      <c r="CK589" s="37"/>
      <c r="CL589" s="37"/>
      <c r="CM589" s="37"/>
      <c r="CN589" s="37"/>
      <c r="CO589" s="37"/>
      <c r="CP589" s="37"/>
      <c r="CQ589" s="37"/>
      <c r="CR589" s="37"/>
      <c r="CS589" s="37"/>
      <c r="CT589" s="37"/>
      <c r="CU589" s="37"/>
      <c r="CV589" s="37"/>
      <c r="CW589" s="37"/>
      <c r="CX589" s="37"/>
      <c r="CY589" s="37"/>
      <c r="CZ589" s="37"/>
      <c r="DA589" s="37"/>
      <c r="DB589" s="37"/>
      <c r="DC589" s="37"/>
      <c r="DD589" s="37"/>
      <c r="DE589" s="37"/>
      <c r="DF589" s="37"/>
      <c r="DG589" s="37"/>
      <c r="DH589" s="37"/>
      <c r="DI589" s="37"/>
      <c r="DJ589" s="37"/>
      <c r="DK589" s="37"/>
      <c r="DL589" s="37"/>
      <c r="DM589" s="37"/>
      <c r="DN589" s="37"/>
      <c r="DO589" s="37"/>
      <c r="DP589" s="37"/>
      <c r="DQ589" s="37"/>
      <c r="DR589" s="37"/>
      <c r="DS589" s="37"/>
      <c r="DT589" s="37"/>
      <c r="DU589" s="37"/>
      <c r="DV589" s="37"/>
      <c r="DW589" s="37"/>
      <c r="DX589" s="37"/>
      <c r="DY589" s="37"/>
      <c r="DZ589" s="37"/>
      <c r="EA589" s="37"/>
      <c r="EB589" s="37"/>
      <c r="EC589" s="37"/>
      <c r="ED589" s="37"/>
      <c r="EE589" s="37"/>
      <c r="EF589" s="37"/>
      <c r="EG589" s="37"/>
      <c r="EH589" s="37"/>
      <c r="EI589" s="37"/>
      <c r="EJ589" s="37"/>
      <c r="EK589" s="37"/>
      <c r="EL589" s="37"/>
      <c r="EM589" s="37"/>
      <c r="EN589" s="37"/>
      <c r="EO589" s="37"/>
      <c r="EP589" s="37"/>
      <c r="EQ589" s="37"/>
      <c r="ER589" s="37"/>
      <c r="ES589" s="37"/>
      <c r="ET589" s="37"/>
      <c r="EU589" s="37"/>
      <c r="EV589" s="37"/>
      <c r="EW589" s="37"/>
      <c r="EX589" s="37"/>
      <c r="EY589" s="37"/>
      <c r="EZ589" s="37"/>
      <c r="FA589" s="37"/>
      <c r="FB589" s="37"/>
      <c r="FC589" s="37"/>
      <c r="FD589" s="37"/>
      <c r="FE589" s="37"/>
      <c r="FF589" s="37"/>
      <c r="FG589" s="37"/>
      <c r="FH589" s="37"/>
      <c r="FI589" s="37"/>
      <c r="FJ589" s="37"/>
      <c r="FK589" s="37"/>
      <c r="FL589" s="37"/>
      <c r="FM589" s="37"/>
      <c r="FN589" s="37"/>
      <c r="FO589" s="37"/>
      <c r="FP589" s="37"/>
      <c r="FQ589" s="37"/>
      <c r="FR589" s="37"/>
      <c r="FS589" s="37"/>
    </row>
    <row r="590" spans="1:175" s="7" customFormat="1" ht="31.5" hidden="1">
      <c r="A590" s="46" t="s">
        <v>493</v>
      </c>
      <c r="B590" s="10" t="s">
        <v>243</v>
      </c>
      <c r="C590" s="10" t="s">
        <v>237</v>
      </c>
      <c r="D590" s="12" t="s">
        <v>342</v>
      </c>
      <c r="E590" s="10" t="s">
        <v>268</v>
      </c>
      <c r="F590" s="103">
        <f>SUM('3'!G382)</f>
        <v>0</v>
      </c>
      <c r="G590" s="103">
        <f>SUM('3'!H382)</f>
        <v>0</v>
      </c>
      <c r="H590" s="103"/>
      <c r="I590" s="216" t="e">
        <f t="shared" si="10"/>
        <v>#DIV/0!</v>
      </c>
      <c r="J590" s="210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  <c r="AR590" s="37"/>
      <c r="AS590" s="37"/>
      <c r="AT590" s="37"/>
      <c r="AU590" s="37"/>
      <c r="AV590" s="37"/>
      <c r="AW590" s="37"/>
      <c r="AX590" s="37"/>
      <c r="AY590" s="37"/>
      <c r="AZ590" s="37"/>
      <c r="BA590" s="37"/>
      <c r="BB590" s="37"/>
      <c r="BC590" s="37"/>
      <c r="BD590" s="37"/>
      <c r="BE590" s="37"/>
      <c r="BF590" s="37"/>
      <c r="BG590" s="37"/>
      <c r="BH590" s="37"/>
      <c r="BI590" s="37"/>
      <c r="BJ590" s="37"/>
      <c r="BK590" s="37"/>
      <c r="BL590" s="37"/>
      <c r="BM590" s="37"/>
      <c r="BN590" s="37"/>
      <c r="BO590" s="37"/>
      <c r="BP590" s="37"/>
      <c r="BQ590" s="37"/>
      <c r="BR590" s="37"/>
      <c r="BS590" s="37"/>
      <c r="BT590" s="37"/>
      <c r="BU590" s="37"/>
      <c r="BV590" s="37"/>
      <c r="BW590" s="37"/>
      <c r="BX590" s="37"/>
      <c r="BY590" s="37"/>
      <c r="BZ590" s="37"/>
      <c r="CA590" s="37"/>
      <c r="CB590" s="37"/>
      <c r="CC590" s="37"/>
      <c r="CD590" s="37"/>
      <c r="CE590" s="37"/>
      <c r="CF590" s="37"/>
      <c r="CG590" s="37"/>
      <c r="CH590" s="37"/>
      <c r="CI590" s="37"/>
      <c r="CJ590" s="37"/>
      <c r="CK590" s="37"/>
      <c r="CL590" s="37"/>
      <c r="CM590" s="37"/>
      <c r="CN590" s="37"/>
      <c r="CO590" s="37"/>
      <c r="CP590" s="37"/>
      <c r="CQ590" s="37"/>
      <c r="CR590" s="37"/>
      <c r="CS590" s="37"/>
      <c r="CT590" s="37"/>
      <c r="CU590" s="37"/>
      <c r="CV590" s="37"/>
      <c r="CW590" s="37"/>
      <c r="CX590" s="37"/>
      <c r="CY590" s="37"/>
      <c r="CZ590" s="37"/>
      <c r="DA590" s="37"/>
      <c r="DB590" s="37"/>
      <c r="DC590" s="37"/>
      <c r="DD590" s="37"/>
      <c r="DE590" s="37"/>
      <c r="DF590" s="37"/>
      <c r="DG590" s="37"/>
      <c r="DH590" s="37"/>
      <c r="DI590" s="37"/>
      <c r="DJ590" s="37"/>
      <c r="DK590" s="37"/>
      <c r="DL590" s="37"/>
      <c r="DM590" s="37"/>
      <c r="DN590" s="37"/>
      <c r="DO590" s="37"/>
      <c r="DP590" s="37"/>
      <c r="DQ590" s="37"/>
      <c r="DR590" s="37"/>
      <c r="DS590" s="37"/>
      <c r="DT590" s="37"/>
      <c r="DU590" s="37"/>
      <c r="DV590" s="37"/>
      <c r="DW590" s="37"/>
      <c r="DX590" s="37"/>
      <c r="DY590" s="37"/>
      <c r="DZ590" s="37"/>
      <c r="EA590" s="37"/>
      <c r="EB590" s="37"/>
      <c r="EC590" s="37"/>
      <c r="ED590" s="37"/>
      <c r="EE590" s="37"/>
      <c r="EF590" s="37"/>
      <c r="EG590" s="37"/>
      <c r="EH590" s="37"/>
      <c r="EI590" s="37"/>
      <c r="EJ590" s="37"/>
      <c r="EK590" s="37"/>
      <c r="EL590" s="37"/>
      <c r="EM590" s="37"/>
      <c r="EN590" s="37"/>
      <c r="EO590" s="37"/>
      <c r="EP590" s="37"/>
      <c r="EQ590" s="37"/>
      <c r="ER590" s="37"/>
      <c r="ES590" s="37"/>
      <c r="ET590" s="37"/>
      <c r="EU590" s="37"/>
      <c r="EV590" s="37"/>
      <c r="EW590" s="37"/>
      <c r="EX590" s="37"/>
      <c r="EY590" s="37"/>
      <c r="EZ590" s="37"/>
      <c r="FA590" s="37"/>
      <c r="FB590" s="37"/>
      <c r="FC590" s="37"/>
      <c r="FD590" s="37"/>
      <c r="FE590" s="37"/>
      <c r="FF590" s="37"/>
      <c r="FG590" s="37"/>
      <c r="FH590" s="37"/>
      <c r="FI590" s="37"/>
      <c r="FJ590" s="37"/>
      <c r="FK590" s="37"/>
      <c r="FL590" s="37"/>
      <c r="FM590" s="37"/>
      <c r="FN590" s="37"/>
      <c r="FO590" s="37"/>
      <c r="FP590" s="37"/>
      <c r="FQ590" s="37"/>
      <c r="FR590" s="37"/>
      <c r="FS590" s="37"/>
    </row>
    <row r="591" spans="1:175" s="7" customFormat="1" hidden="1">
      <c r="A591" s="46" t="s">
        <v>27</v>
      </c>
      <c r="B591" s="10" t="s">
        <v>243</v>
      </c>
      <c r="C591" s="10" t="s">
        <v>237</v>
      </c>
      <c r="D591" s="10" t="s">
        <v>425</v>
      </c>
      <c r="E591" s="10"/>
      <c r="F591" s="103">
        <f>SUM(F592+F594)</f>
        <v>0</v>
      </c>
      <c r="G591" s="103">
        <f>SUM(G592+G594)</f>
        <v>0</v>
      </c>
      <c r="H591" s="103"/>
      <c r="I591" s="216" t="e">
        <f t="shared" si="10"/>
        <v>#DIV/0!</v>
      </c>
      <c r="J591" s="210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  <c r="BG591" s="37"/>
      <c r="BH591" s="37"/>
      <c r="BI591" s="37"/>
      <c r="BJ591" s="37"/>
      <c r="BK591" s="37"/>
      <c r="BL591" s="37"/>
      <c r="BM591" s="37"/>
      <c r="BN591" s="37"/>
      <c r="BO591" s="37"/>
      <c r="BP591" s="37"/>
      <c r="BQ591" s="37"/>
      <c r="BR591" s="37"/>
      <c r="BS591" s="37"/>
      <c r="BT591" s="37"/>
      <c r="BU591" s="37"/>
      <c r="BV591" s="37"/>
      <c r="BW591" s="37"/>
      <c r="BX591" s="37"/>
      <c r="BY591" s="37"/>
      <c r="BZ591" s="37"/>
      <c r="CA591" s="37"/>
      <c r="CB591" s="37"/>
      <c r="CC591" s="37"/>
      <c r="CD591" s="37"/>
      <c r="CE591" s="37"/>
      <c r="CF591" s="37"/>
      <c r="CG591" s="37"/>
      <c r="CH591" s="37"/>
      <c r="CI591" s="37"/>
      <c r="CJ591" s="37"/>
      <c r="CK591" s="37"/>
      <c r="CL591" s="37"/>
      <c r="CM591" s="37"/>
      <c r="CN591" s="37"/>
      <c r="CO591" s="37"/>
      <c r="CP591" s="37"/>
      <c r="CQ591" s="37"/>
      <c r="CR591" s="37"/>
      <c r="CS591" s="37"/>
      <c r="CT591" s="37"/>
      <c r="CU591" s="37"/>
      <c r="CV591" s="37"/>
      <c r="CW591" s="37"/>
      <c r="CX591" s="37"/>
      <c r="CY591" s="37"/>
      <c r="CZ591" s="37"/>
      <c r="DA591" s="37"/>
      <c r="DB591" s="37"/>
      <c r="DC591" s="37"/>
      <c r="DD591" s="37"/>
      <c r="DE591" s="37"/>
      <c r="DF591" s="37"/>
      <c r="DG591" s="37"/>
      <c r="DH591" s="37"/>
      <c r="DI591" s="37"/>
      <c r="DJ591" s="37"/>
      <c r="DK591" s="37"/>
      <c r="DL591" s="37"/>
      <c r="DM591" s="37"/>
      <c r="DN591" s="37"/>
      <c r="DO591" s="37"/>
      <c r="DP591" s="37"/>
      <c r="DQ591" s="37"/>
      <c r="DR591" s="37"/>
      <c r="DS591" s="37"/>
      <c r="DT591" s="37"/>
      <c r="DU591" s="37"/>
      <c r="DV591" s="37"/>
      <c r="DW591" s="37"/>
      <c r="DX591" s="37"/>
      <c r="DY591" s="37"/>
      <c r="DZ591" s="37"/>
      <c r="EA591" s="37"/>
      <c r="EB591" s="37"/>
      <c r="EC591" s="37"/>
      <c r="ED591" s="37"/>
      <c r="EE591" s="37"/>
      <c r="EF591" s="37"/>
      <c r="EG591" s="37"/>
      <c r="EH591" s="37"/>
      <c r="EI591" s="37"/>
      <c r="EJ591" s="37"/>
      <c r="EK591" s="37"/>
      <c r="EL591" s="37"/>
      <c r="EM591" s="37"/>
      <c r="EN591" s="37"/>
      <c r="EO591" s="37"/>
      <c r="EP591" s="37"/>
      <c r="EQ591" s="37"/>
      <c r="ER591" s="37"/>
      <c r="ES591" s="37"/>
      <c r="ET591" s="37"/>
      <c r="EU591" s="37"/>
      <c r="EV591" s="37"/>
      <c r="EW591" s="37"/>
      <c r="EX591" s="37"/>
      <c r="EY591" s="37"/>
      <c r="EZ591" s="37"/>
      <c r="FA591" s="37"/>
      <c r="FB591" s="37"/>
      <c r="FC591" s="37"/>
      <c r="FD591" s="37"/>
      <c r="FE591" s="37"/>
      <c r="FF591" s="37"/>
      <c r="FG591" s="37"/>
      <c r="FH591" s="37"/>
      <c r="FI591" s="37"/>
      <c r="FJ591" s="37"/>
      <c r="FK591" s="37"/>
      <c r="FL591" s="37"/>
      <c r="FM591" s="37"/>
      <c r="FN591" s="37"/>
      <c r="FO591" s="37"/>
      <c r="FP591" s="37"/>
      <c r="FQ591" s="37"/>
      <c r="FR591" s="37"/>
      <c r="FS591" s="37"/>
    </row>
    <row r="592" spans="1:175" s="7" customFormat="1" ht="141.75" hidden="1">
      <c r="A592" s="46" t="s">
        <v>191</v>
      </c>
      <c r="B592" s="10" t="s">
        <v>243</v>
      </c>
      <c r="C592" s="10" t="s">
        <v>237</v>
      </c>
      <c r="D592" s="10" t="s">
        <v>192</v>
      </c>
      <c r="E592" s="10"/>
      <c r="F592" s="103">
        <f>SUM(F593)</f>
        <v>0</v>
      </c>
      <c r="G592" s="103">
        <f>SUM(G593)</f>
        <v>0</v>
      </c>
      <c r="H592" s="103"/>
      <c r="I592" s="216" t="e">
        <f t="shared" si="10"/>
        <v>#DIV/0!</v>
      </c>
      <c r="J592" s="210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  <c r="BG592" s="37"/>
      <c r="BH592" s="37"/>
      <c r="BI592" s="37"/>
      <c r="BJ592" s="37"/>
      <c r="BK592" s="37"/>
      <c r="BL592" s="37"/>
      <c r="BM592" s="37"/>
      <c r="BN592" s="37"/>
      <c r="BO592" s="37"/>
      <c r="BP592" s="37"/>
      <c r="BQ592" s="37"/>
      <c r="BR592" s="37"/>
      <c r="BS592" s="37"/>
      <c r="BT592" s="37"/>
      <c r="BU592" s="37"/>
      <c r="BV592" s="37"/>
      <c r="BW592" s="37"/>
      <c r="BX592" s="37"/>
      <c r="BY592" s="37"/>
      <c r="BZ592" s="37"/>
      <c r="CA592" s="37"/>
      <c r="CB592" s="37"/>
      <c r="CC592" s="37"/>
      <c r="CD592" s="37"/>
      <c r="CE592" s="37"/>
      <c r="CF592" s="37"/>
      <c r="CG592" s="37"/>
      <c r="CH592" s="37"/>
      <c r="CI592" s="37"/>
      <c r="CJ592" s="37"/>
      <c r="CK592" s="37"/>
      <c r="CL592" s="37"/>
      <c r="CM592" s="37"/>
      <c r="CN592" s="37"/>
      <c r="CO592" s="37"/>
      <c r="CP592" s="37"/>
      <c r="CQ592" s="37"/>
      <c r="CR592" s="37"/>
      <c r="CS592" s="37"/>
      <c r="CT592" s="37"/>
      <c r="CU592" s="37"/>
      <c r="CV592" s="37"/>
      <c r="CW592" s="37"/>
      <c r="CX592" s="37"/>
      <c r="CY592" s="37"/>
      <c r="CZ592" s="37"/>
      <c r="DA592" s="37"/>
      <c r="DB592" s="37"/>
      <c r="DC592" s="37"/>
      <c r="DD592" s="37"/>
      <c r="DE592" s="37"/>
      <c r="DF592" s="37"/>
      <c r="DG592" s="37"/>
      <c r="DH592" s="37"/>
      <c r="DI592" s="37"/>
      <c r="DJ592" s="37"/>
      <c r="DK592" s="37"/>
      <c r="DL592" s="37"/>
      <c r="DM592" s="37"/>
      <c r="DN592" s="37"/>
      <c r="DO592" s="37"/>
      <c r="DP592" s="37"/>
      <c r="DQ592" s="37"/>
      <c r="DR592" s="37"/>
      <c r="DS592" s="37"/>
      <c r="DT592" s="37"/>
      <c r="DU592" s="37"/>
      <c r="DV592" s="37"/>
      <c r="DW592" s="37"/>
      <c r="DX592" s="37"/>
      <c r="DY592" s="37"/>
      <c r="DZ592" s="37"/>
      <c r="EA592" s="37"/>
      <c r="EB592" s="37"/>
      <c r="EC592" s="37"/>
      <c r="ED592" s="37"/>
      <c r="EE592" s="37"/>
      <c r="EF592" s="37"/>
      <c r="EG592" s="37"/>
      <c r="EH592" s="37"/>
      <c r="EI592" s="37"/>
      <c r="EJ592" s="37"/>
      <c r="EK592" s="37"/>
      <c r="EL592" s="37"/>
      <c r="EM592" s="37"/>
      <c r="EN592" s="37"/>
      <c r="EO592" s="37"/>
      <c r="EP592" s="37"/>
      <c r="EQ592" s="37"/>
      <c r="ER592" s="37"/>
      <c r="ES592" s="37"/>
      <c r="ET592" s="37"/>
      <c r="EU592" s="37"/>
      <c r="EV592" s="37"/>
      <c r="EW592" s="37"/>
      <c r="EX592" s="37"/>
      <c r="EY592" s="37"/>
      <c r="EZ592" s="37"/>
      <c r="FA592" s="37"/>
      <c r="FB592" s="37"/>
      <c r="FC592" s="37"/>
      <c r="FD592" s="37"/>
      <c r="FE592" s="37"/>
      <c r="FF592" s="37"/>
      <c r="FG592" s="37"/>
      <c r="FH592" s="37"/>
      <c r="FI592" s="37"/>
      <c r="FJ592" s="37"/>
      <c r="FK592" s="37"/>
      <c r="FL592" s="37"/>
      <c r="FM592" s="37"/>
      <c r="FN592" s="37"/>
      <c r="FO592" s="37"/>
      <c r="FP592" s="37"/>
      <c r="FQ592" s="37"/>
      <c r="FR592" s="37"/>
      <c r="FS592" s="37"/>
    </row>
    <row r="593" spans="1:175" s="7" customFormat="1" hidden="1">
      <c r="A593" s="46" t="s">
        <v>171</v>
      </c>
      <c r="B593" s="10" t="s">
        <v>243</v>
      </c>
      <c r="C593" s="10" t="s">
        <v>237</v>
      </c>
      <c r="D593" s="10" t="s">
        <v>192</v>
      </c>
      <c r="E593" s="10" t="s">
        <v>268</v>
      </c>
      <c r="F593" s="103">
        <f>SUM('3'!G380)</f>
        <v>0</v>
      </c>
      <c r="G593" s="103">
        <f>SUM('3'!H380)</f>
        <v>0</v>
      </c>
      <c r="H593" s="103"/>
      <c r="I593" s="216" t="e">
        <f t="shared" si="10"/>
        <v>#DIV/0!</v>
      </c>
      <c r="J593" s="210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  <c r="BG593" s="37"/>
      <c r="BH593" s="37"/>
      <c r="BI593" s="37"/>
      <c r="BJ593" s="37"/>
      <c r="BK593" s="37"/>
      <c r="BL593" s="37"/>
      <c r="BM593" s="37"/>
      <c r="BN593" s="37"/>
      <c r="BO593" s="37"/>
      <c r="BP593" s="37"/>
      <c r="BQ593" s="37"/>
      <c r="BR593" s="37"/>
      <c r="BS593" s="37"/>
      <c r="BT593" s="37"/>
      <c r="BU593" s="37"/>
      <c r="BV593" s="37"/>
      <c r="BW593" s="37"/>
      <c r="BX593" s="37"/>
      <c r="BY593" s="37"/>
      <c r="BZ593" s="37"/>
      <c r="CA593" s="37"/>
      <c r="CB593" s="37"/>
      <c r="CC593" s="37"/>
      <c r="CD593" s="37"/>
      <c r="CE593" s="37"/>
      <c r="CF593" s="37"/>
      <c r="CG593" s="37"/>
      <c r="CH593" s="37"/>
      <c r="CI593" s="37"/>
      <c r="CJ593" s="37"/>
      <c r="CK593" s="37"/>
      <c r="CL593" s="37"/>
      <c r="CM593" s="37"/>
      <c r="CN593" s="37"/>
      <c r="CO593" s="37"/>
      <c r="CP593" s="37"/>
      <c r="CQ593" s="37"/>
      <c r="CR593" s="37"/>
      <c r="CS593" s="37"/>
      <c r="CT593" s="37"/>
      <c r="CU593" s="37"/>
      <c r="CV593" s="37"/>
      <c r="CW593" s="37"/>
      <c r="CX593" s="37"/>
      <c r="CY593" s="37"/>
      <c r="CZ593" s="37"/>
      <c r="DA593" s="37"/>
      <c r="DB593" s="37"/>
      <c r="DC593" s="37"/>
      <c r="DD593" s="37"/>
      <c r="DE593" s="37"/>
      <c r="DF593" s="37"/>
      <c r="DG593" s="37"/>
      <c r="DH593" s="37"/>
      <c r="DI593" s="37"/>
      <c r="DJ593" s="37"/>
      <c r="DK593" s="37"/>
      <c r="DL593" s="37"/>
      <c r="DM593" s="37"/>
      <c r="DN593" s="37"/>
      <c r="DO593" s="37"/>
      <c r="DP593" s="37"/>
      <c r="DQ593" s="37"/>
      <c r="DR593" s="37"/>
      <c r="DS593" s="37"/>
      <c r="DT593" s="37"/>
      <c r="DU593" s="37"/>
      <c r="DV593" s="37"/>
      <c r="DW593" s="37"/>
      <c r="DX593" s="37"/>
      <c r="DY593" s="37"/>
      <c r="DZ593" s="37"/>
      <c r="EA593" s="37"/>
      <c r="EB593" s="37"/>
      <c r="EC593" s="37"/>
      <c r="ED593" s="37"/>
      <c r="EE593" s="37"/>
      <c r="EF593" s="37"/>
      <c r="EG593" s="37"/>
      <c r="EH593" s="37"/>
      <c r="EI593" s="37"/>
      <c r="EJ593" s="37"/>
      <c r="EK593" s="37"/>
      <c r="EL593" s="37"/>
      <c r="EM593" s="37"/>
      <c r="EN593" s="37"/>
      <c r="EO593" s="37"/>
      <c r="EP593" s="37"/>
      <c r="EQ593" s="37"/>
      <c r="ER593" s="37"/>
      <c r="ES593" s="37"/>
      <c r="ET593" s="37"/>
      <c r="EU593" s="37"/>
      <c r="EV593" s="37"/>
      <c r="EW593" s="37"/>
      <c r="EX593" s="37"/>
      <c r="EY593" s="37"/>
      <c r="EZ593" s="37"/>
      <c r="FA593" s="37"/>
      <c r="FB593" s="37"/>
      <c r="FC593" s="37"/>
      <c r="FD593" s="37"/>
      <c r="FE593" s="37"/>
      <c r="FF593" s="37"/>
      <c r="FG593" s="37"/>
      <c r="FH593" s="37"/>
      <c r="FI593" s="37"/>
      <c r="FJ593" s="37"/>
      <c r="FK593" s="37"/>
      <c r="FL593" s="37"/>
      <c r="FM593" s="37"/>
      <c r="FN593" s="37"/>
      <c r="FO593" s="37"/>
      <c r="FP593" s="37"/>
      <c r="FQ593" s="37"/>
      <c r="FR593" s="37"/>
      <c r="FS593" s="37"/>
    </row>
    <row r="594" spans="1:175" s="7" customFormat="1" ht="63" hidden="1">
      <c r="A594" s="46" t="s">
        <v>80</v>
      </c>
      <c r="B594" s="10" t="s">
        <v>243</v>
      </c>
      <c r="C594" s="10" t="s">
        <v>237</v>
      </c>
      <c r="D594" s="10" t="s">
        <v>66</v>
      </c>
      <c r="E594" s="10"/>
      <c r="F594" s="103">
        <f>SUM(F595)</f>
        <v>0</v>
      </c>
      <c r="G594" s="103">
        <f>SUM(G595)</f>
        <v>0</v>
      </c>
      <c r="H594" s="103"/>
      <c r="I594" s="216" t="e">
        <f t="shared" ref="I594:I647" si="12">SUM(H594/G594*100)</f>
        <v>#DIV/0!</v>
      </c>
      <c r="J594" s="210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  <c r="AR594" s="37"/>
      <c r="AS594" s="37"/>
      <c r="AT594" s="37"/>
      <c r="AU594" s="37"/>
      <c r="AV594" s="37"/>
      <c r="AW594" s="37"/>
      <c r="AX594" s="37"/>
      <c r="AY594" s="37"/>
      <c r="AZ594" s="37"/>
      <c r="BA594" s="37"/>
      <c r="BB594" s="37"/>
      <c r="BC594" s="37"/>
      <c r="BD594" s="37"/>
      <c r="BE594" s="37"/>
      <c r="BF594" s="37"/>
      <c r="BG594" s="37"/>
      <c r="BH594" s="37"/>
      <c r="BI594" s="37"/>
      <c r="BJ594" s="37"/>
      <c r="BK594" s="37"/>
      <c r="BL594" s="37"/>
      <c r="BM594" s="37"/>
      <c r="BN594" s="37"/>
      <c r="BO594" s="37"/>
      <c r="BP594" s="37"/>
      <c r="BQ594" s="37"/>
      <c r="BR594" s="37"/>
      <c r="BS594" s="37"/>
      <c r="BT594" s="37"/>
      <c r="BU594" s="37"/>
      <c r="BV594" s="37"/>
      <c r="BW594" s="37"/>
      <c r="BX594" s="37"/>
      <c r="BY594" s="37"/>
      <c r="BZ594" s="37"/>
      <c r="CA594" s="37"/>
      <c r="CB594" s="37"/>
      <c r="CC594" s="37"/>
      <c r="CD594" s="37"/>
      <c r="CE594" s="37"/>
      <c r="CF594" s="37"/>
      <c r="CG594" s="37"/>
      <c r="CH594" s="37"/>
      <c r="CI594" s="37"/>
      <c r="CJ594" s="37"/>
      <c r="CK594" s="37"/>
      <c r="CL594" s="37"/>
      <c r="CM594" s="37"/>
      <c r="CN594" s="37"/>
      <c r="CO594" s="37"/>
      <c r="CP594" s="37"/>
      <c r="CQ594" s="37"/>
      <c r="CR594" s="37"/>
      <c r="CS594" s="37"/>
      <c r="CT594" s="37"/>
      <c r="CU594" s="37"/>
      <c r="CV594" s="37"/>
      <c r="CW594" s="37"/>
      <c r="CX594" s="37"/>
      <c r="CY594" s="37"/>
      <c r="CZ594" s="37"/>
      <c r="DA594" s="37"/>
      <c r="DB594" s="37"/>
      <c r="DC594" s="37"/>
      <c r="DD594" s="37"/>
      <c r="DE594" s="37"/>
      <c r="DF594" s="37"/>
      <c r="DG594" s="37"/>
      <c r="DH594" s="37"/>
      <c r="DI594" s="37"/>
      <c r="DJ594" s="37"/>
      <c r="DK594" s="37"/>
      <c r="DL594" s="37"/>
      <c r="DM594" s="37"/>
      <c r="DN594" s="37"/>
      <c r="DO594" s="37"/>
      <c r="DP594" s="37"/>
      <c r="DQ594" s="37"/>
      <c r="DR594" s="37"/>
      <c r="DS594" s="37"/>
      <c r="DT594" s="37"/>
      <c r="DU594" s="37"/>
      <c r="DV594" s="37"/>
      <c r="DW594" s="37"/>
      <c r="DX594" s="37"/>
      <c r="DY594" s="37"/>
      <c r="DZ594" s="37"/>
      <c r="EA594" s="37"/>
      <c r="EB594" s="37"/>
      <c r="EC594" s="37"/>
      <c r="ED594" s="37"/>
      <c r="EE594" s="37"/>
      <c r="EF594" s="37"/>
      <c r="EG594" s="37"/>
      <c r="EH594" s="37"/>
      <c r="EI594" s="37"/>
      <c r="EJ594" s="37"/>
      <c r="EK594" s="37"/>
      <c r="EL594" s="37"/>
      <c r="EM594" s="37"/>
      <c r="EN594" s="37"/>
      <c r="EO594" s="37"/>
      <c r="EP594" s="37"/>
      <c r="EQ594" s="37"/>
      <c r="ER594" s="37"/>
      <c r="ES594" s="37"/>
      <c r="ET594" s="37"/>
      <c r="EU594" s="37"/>
      <c r="EV594" s="37"/>
      <c r="EW594" s="37"/>
      <c r="EX594" s="37"/>
      <c r="EY594" s="37"/>
      <c r="EZ594" s="37"/>
      <c r="FA594" s="37"/>
      <c r="FB594" s="37"/>
      <c r="FC594" s="37"/>
      <c r="FD594" s="37"/>
      <c r="FE594" s="37"/>
      <c r="FF594" s="37"/>
      <c r="FG594" s="37"/>
      <c r="FH594" s="37"/>
      <c r="FI594" s="37"/>
      <c r="FJ594" s="37"/>
      <c r="FK594" s="37"/>
      <c r="FL594" s="37"/>
      <c r="FM594" s="37"/>
      <c r="FN594" s="37"/>
      <c r="FO594" s="37"/>
      <c r="FP594" s="37"/>
      <c r="FQ594" s="37"/>
      <c r="FR594" s="37"/>
      <c r="FS594" s="37"/>
    </row>
    <row r="595" spans="1:175" s="7" customFormat="1" ht="31.5" hidden="1">
      <c r="A595" s="24" t="s">
        <v>250</v>
      </c>
      <c r="B595" s="10" t="s">
        <v>243</v>
      </c>
      <c r="C595" s="10" t="s">
        <v>237</v>
      </c>
      <c r="D595" s="10" t="s">
        <v>66</v>
      </c>
      <c r="E595" s="10" t="s">
        <v>225</v>
      </c>
      <c r="F595" s="103"/>
      <c r="G595" s="103"/>
      <c r="H595" s="103"/>
      <c r="I595" s="216" t="e">
        <f t="shared" si="12"/>
        <v>#DIV/0!</v>
      </c>
      <c r="J595" s="210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  <c r="BG595" s="37"/>
      <c r="BH595" s="37"/>
      <c r="BI595" s="37"/>
      <c r="BJ595" s="37"/>
      <c r="BK595" s="37"/>
      <c r="BL595" s="37"/>
      <c r="BM595" s="37"/>
      <c r="BN595" s="37"/>
      <c r="BO595" s="37"/>
      <c r="BP595" s="37"/>
      <c r="BQ595" s="37"/>
      <c r="BR595" s="37"/>
      <c r="BS595" s="37"/>
      <c r="BT595" s="37"/>
      <c r="BU595" s="37"/>
      <c r="BV595" s="37"/>
      <c r="BW595" s="37"/>
      <c r="BX595" s="37"/>
      <c r="BY595" s="37"/>
      <c r="BZ595" s="37"/>
      <c r="CA595" s="37"/>
      <c r="CB595" s="37"/>
      <c r="CC595" s="37"/>
      <c r="CD595" s="37"/>
      <c r="CE595" s="37"/>
      <c r="CF595" s="37"/>
      <c r="CG595" s="37"/>
      <c r="CH595" s="37"/>
      <c r="CI595" s="37"/>
      <c r="CJ595" s="37"/>
      <c r="CK595" s="37"/>
      <c r="CL595" s="37"/>
      <c r="CM595" s="37"/>
      <c r="CN595" s="37"/>
      <c r="CO595" s="37"/>
      <c r="CP595" s="37"/>
      <c r="CQ595" s="37"/>
      <c r="CR595" s="37"/>
      <c r="CS595" s="37"/>
      <c r="CT595" s="37"/>
      <c r="CU595" s="37"/>
      <c r="CV595" s="37"/>
      <c r="CW595" s="37"/>
      <c r="CX595" s="37"/>
      <c r="CY595" s="37"/>
      <c r="CZ595" s="37"/>
      <c r="DA595" s="37"/>
      <c r="DB595" s="37"/>
      <c r="DC595" s="37"/>
      <c r="DD595" s="37"/>
      <c r="DE595" s="37"/>
      <c r="DF595" s="37"/>
      <c r="DG595" s="37"/>
      <c r="DH595" s="37"/>
      <c r="DI595" s="37"/>
      <c r="DJ595" s="37"/>
      <c r="DK595" s="37"/>
      <c r="DL595" s="37"/>
      <c r="DM595" s="37"/>
      <c r="DN595" s="37"/>
      <c r="DO595" s="37"/>
      <c r="DP595" s="37"/>
      <c r="DQ595" s="37"/>
      <c r="DR595" s="37"/>
      <c r="DS595" s="37"/>
      <c r="DT595" s="37"/>
      <c r="DU595" s="37"/>
      <c r="DV595" s="37"/>
      <c r="DW595" s="37"/>
      <c r="DX595" s="37"/>
      <c r="DY595" s="37"/>
      <c r="DZ595" s="37"/>
      <c r="EA595" s="37"/>
      <c r="EB595" s="37"/>
      <c r="EC595" s="37"/>
      <c r="ED595" s="37"/>
      <c r="EE595" s="37"/>
      <c r="EF595" s="37"/>
      <c r="EG595" s="37"/>
      <c r="EH595" s="37"/>
      <c r="EI595" s="37"/>
      <c r="EJ595" s="37"/>
      <c r="EK595" s="37"/>
      <c r="EL595" s="37"/>
      <c r="EM595" s="37"/>
      <c r="EN595" s="37"/>
      <c r="EO595" s="37"/>
      <c r="EP595" s="37"/>
      <c r="EQ595" s="37"/>
      <c r="ER595" s="37"/>
      <c r="ES595" s="37"/>
      <c r="ET595" s="37"/>
      <c r="EU595" s="37"/>
      <c r="EV595" s="37"/>
      <c r="EW595" s="37"/>
      <c r="EX595" s="37"/>
      <c r="EY595" s="37"/>
      <c r="EZ595" s="37"/>
      <c r="FA595" s="37"/>
      <c r="FB595" s="37"/>
      <c r="FC595" s="37"/>
      <c r="FD595" s="37"/>
      <c r="FE595" s="37"/>
      <c r="FF595" s="37"/>
      <c r="FG595" s="37"/>
      <c r="FH595" s="37"/>
      <c r="FI595" s="37"/>
      <c r="FJ595" s="37"/>
      <c r="FK595" s="37"/>
      <c r="FL595" s="37"/>
      <c r="FM595" s="37"/>
      <c r="FN595" s="37"/>
      <c r="FO595" s="37"/>
      <c r="FP595" s="37"/>
      <c r="FQ595" s="37"/>
      <c r="FR595" s="37"/>
      <c r="FS595" s="37"/>
    </row>
    <row r="596" spans="1:175" s="7" customFormat="1" ht="173.25" hidden="1">
      <c r="A596" s="46" t="s">
        <v>740</v>
      </c>
      <c r="B596" s="10" t="s">
        <v>243</v>
      </c>
      <c r="C596" s="10" t="s">
        <v>237</v>
      </c>
      <c r="D596" s="10" t="s">
        <v>443</v>
      </c>
      <c r="E596" s="10"/>
      <c r="F596" s="103">
        <f>SUM(F597)</f>
        <v>0</v>
      </c>
      <c r="G596" s="103">
        <f>SUM(G597)</f>
        <v>0</v>
      </c>
      <c r="H596" s="103"/>
      <c r="I596" s="216" t="e">
        <f t="shared" si="12"/>
        <v>#DIV/0!</v>
      </c>
      <c r="J596" s="210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  <c r="BG596" s="37"/>
      <c r="BH596" s="37"/>
      <c r="BI596" s="37"/>
      <c r="BJ596" s="37"/>
      <c r="BK596" s="37"/>
      <c r="BL596" s="37"/>
      <c r="BM596" s="37"/>
      <c r="BN596" s="37"/>
      <c r="BO596" s="37"/>
      <c r="BP596" s="37"/>
      <c r="BQ596" s="37"/>
      <c r="BR596" s="37"/>
      <c r="BS596" s="37"/>
      <c r="BT596" s="37"/>
      <c r="BU596" s="37"/>
      <c r="BV596" s="37"/>
      <c r="BW596" s="37"/>
      <c r="BX596" s="37"/>
      <c r="BY596" s="37"/>
      <c r="BZ596" s="37"/>
      <c r="CA596" s="37"/>
      <c r="CB596" s="37"/>
      <c r="CC596" s="37"/>
      <c r="CD596" s="37"/>
      <c r="CE596" s="37"/>
      <c r="CF596" s="37"/>
      <c r="CG596" s="37"/>
      <c r="CH596" s="37"/>
      <c r="CI596" s="37"/>
      <c r="CJ596" s="37"/>
      <c r="CK596" s="37"/>
      <c r="CL596" s="37"/>
      <c r="CM596" s="37"/>
      <c r="CN596" s="37"/>
      <c r="CO596" s="37"/>
      <c r="CP596" s="37"/>
      <c r="CQ596" s="37"/>
      <c r="CR596" s="37"/>
      <c r="CS596" s="37"/>
      <c r="CT596" s="37"/>
      <c r="CU596" s="37"/>
      <c r="CV596" s="37"/>
      <c r="CW596" s="37"/>
      <c r="CX596" s="37"/>
      <c r="CY596" s="37"/>
      <c r="CZ596" s="37"/>
      <c r="DA596" s="37"/>
      <c r="DB596" s="37"/>
      <c r="DC596" s="37"/>
      <c r="DD596" s="37"/>
      <c r="DE596" s="37"/>
      <c r="DF596" s="37"/>
      <c r="DG596" s="37"/>
      <c r="DH596" s="37"/>
      <c r="DI596" s="37"/>
      <c r="DJ596" s="37"/>
      <c r="DK596" s="37"/>
      <c r="DL596" s="37"/>
      <c r="DM596" s="37"/>
      <c r="DN596" s="37"/>
      <c r="DO596" s="37"/>
      <c r="DP596" s="37"/>
      <c r="DQ596" s="37"/>
      <c r="DR596" s="37"/>
      <c r="DS596" s="37"/>
      <c r="DT596" s="37"/>
      <c r="DU596" s="37"/>
      <c r="DV596" s="37"/>
      <c r="DW596" s="37"/>
      <c r="DX596" s="37"/>
      <c r="DY596" s="37"/>
      <c r="DZ596" s="37"/>
      <c r="EA596" s="37"/>
      <c r="EB596" s="37"/>
      <c r="EC596" s="37"/>
      <c r="ED596" s="37"/>
      <c r="EE596" s="37"/>
      <c r="EF596" s="37"/>
      <c r="EG596" s="37"/>
      <c r="EH596" s="37"/>
      <c r="EI596" s="37"/>
      <c r="EJ596" s="37"/>
      <c r="EK596" s="37"/>
      <c r="EL596" s="37"/>
      <c r="EM596" s="37"/>
      <c r="EN596" s="37"/>
      <c r="EO596" s="37"/>
      <c r="EP596" s="37"/>
      <c r="EQ596" s="37"/>
      <c r="ER596" s="37"/>
      <c r="ES596" s="37"/>
      <c r="ET596" s="37"/>
      <c r="EU596" s="37"/>
      <c r="EV596" s="37"/>
      <c r="EW596" s="37"/>
      <c r="EX596" s="37"/>
      <c r="EY596" s="37"/>
      <c r="EZ596" s="37"/>
      <c r="FA596" s="37"/>
      <c r="FB596" s="37"/>
      <c r="FC596" s="37"/>
      <c r="FD596" s="37"/>
      <c r="FE596" s="37"/>
      <c r="FF596" s="37"/>
      <c r="FG596" s="37"/>
      <c r="FH596" s="37"/>
      <c r="FI596" s="37"/>
      <c r="FJ596" s="37"/>
      <c r="FK596" s="37"/>
      <c r="FL596" s="37"/>
      <c r="FM596" s="37"/>
      <c r="FN596" s="37"/>
      <c r="FO596" s="37"/>
      <c r="FP596" s="37"/>
      <c r="FQ596" s="37"/>
      <c r="FR596" s="37"/>
      <c r="FS596" s="37"/>
    </row>
    <row r="597" spans="1:175" s="7" customFormat="1" ht="31.5" hidden="1">
      <c r="A597" s="24" t="s">
        <v>490</v>
      </c>
      <c r="B597" s="10" t="s">
        <v>243</v>
      </c>
      <c r="C597" s="10" t="s">
        <v>237</v>
      </c>
      <c r="D597" s="10" t="s">
        <v>443</v>
      </c>
      <c r="E597" s="10" t="s">
        <v>491</v>
      </c>
      <c r="F597" s="103">
        <f>SUM('3'!G384)</f>
        <v>0</v>
      </c>
      <c r="G597" s="103">
        <f>SUM('3'!H384)</f>
        <v>0</v>
      </c>
      <c r="H597" s="103"/>
      <c r="I597" s="216" t="e">
        <f t="shared" si="12"/>
        <v>#DIV/0!</v>
      </c>
      <c r="J597" s="210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  <c r="AR597" s="37"/>
      <c r="AS597" s="37"/>
      <c r="AT597" s="37"/>
      <c r="AU597" s="37"/>
      <c r="AV597" s="37"/>
      <c r="AW597" s="37"/>
      <c r="AX597" s="37"/>
      <c r="AY597" s="37"/>
      <c r="AZ597" s="37"/>
      <c r="BA597" s="37"/>
      <c r="BB597" s="37"/>
      <c r="BC597" s="37"/>
      <c r="BD597" s="37"/>
      <c r="BE597" s="37"/>
      <c r="BF597" s="37"/>
      <c r="BG597" s="37"/>
      <c r="BH597" s="37"/>
      <c r="BI597" s="37"/>
      <c r="BJ597" s="37"/>
      <c r="BK597" s="37"/>
      <c r="BL597" s="37"/>
      <c r="BM597" s="37"/>
      <c r="BN597" s="37"/>
      <c r="BO597" s="37"/>
      <c r="BP597" s="37"/>
      <c r="BQ597" s="37"/>
      <c r="BR597" s="37"/>
      <c r="BS597" s="37"/>
      <c r="BT597" s="37"/>
      <c r="BU597" s="37"/>
      <c r="BV597" s="37"/>
      <c r="BW597" s="37"/>
      <c r="BX597" s="37"/>
      <c r="BY597" s="37"/>
      <c r="BZ597" s="37"/>
      <c r="CA597" s="37"/>
      <c r="CB597" s="37"/>
      <c r="CC597" s="37"/>
      <c r="CD597" s="37"/>
      <c r="CE597" s="37"/>
      <c r="CF597" s="37"/>
      <c r="CG597" s="37"/>
      <c r="CH597" s="37"/>
      <c r="CI597" s="37"/>
      <c r="CJ597" s="37"/>
      <c r="CK597" s="37"/>
      <c r="CL597" s="37"/>
      <c r="CM597" s="37"/>
      <c r="CN597" s="37"/>
      <c r="CO597" s="37"/>
      <c r="CP597" s="37"/>
      <c r="CQ597" s="37"/>
      <c r="CR597" s="37"/>
      <c r="CS597" s="37"/>
      <c r="CT597" s="37"/>
      <c r="CU597" s="37"/>
      <c r="CV597" s="37"/>
      <c r="CW597" s="37"/>
      <c r="CX597" s="37"/>
      <c r="CY597" s="37"/>
      <c r="CZ597" s="37"/>
      <c r="DA597" s="37"/>
      <c r="DB597" s="37"/>
      <c r="DC597" s="37"/>
      <c r="DD597" s="37"/>
      <c r="DE597" s="37"/>
      <c r="DF597" s="37"/>
      <c r="DG597" s="37"/>
      <c r="DH597" s="37"/>
      <c r="DI597" s="37"/>
      <c r="DJ597" s="37"/>
      <c r="DK597" s="37"/>
      <c r="DL597" s="37"/>
      <c r="DM597" s="37"/>
      <c r="DN597" s="37"/>
      <c r="DO597" s="37"/>
      <c r="DP597" s="37"/>
      <c r="DQ597" s="37"/>
      <c r="DR597" s="37"/>
      <c r="DS597" s="37"/>
      <c r="DT597" s="37"/>
      <c r="DU597" s="37"/>
      <c r="DV597" s="37"/>
      <c r="DW597" s="37"/>
      <c r="DX597" s="37"/>
      <c r="DY597" s="37"/>
      <c r="DZ597" s="37"/>
      <c r="EA597" s="37"/>
      <c r="EB597" s="37"/>
      <c r="EC597" s="37"/>
      <c r="ED597" s="37"/>
      <c r="EE597" s="37"/>
      <c r="EF597" s="37"/>
      <c r="EG597" s="37"/>
      <c r="EH597" s="37"/>
      <c r="EI597" s="37"/>
      <c r="EJ597" s="37"/>
      <c r="EK597" s="37"/>
      <c r="EL597" s="37"/>
      <c r="EM597" s="37"/>
      <c r="EN597" s="37"/>
      <c r="EO597" s="37"/>
      <c r="EP597" s="37"/>
      <c r="EQ597" s="37"/>
      <c r="ER597" s="37"/>
      <c r="ES597" s="37"/>
      <c r="ET597" s="37"/>
      <c r="EU597" s="37"/>
      <c r="EV597" s="37"/>
      <c r="EW597" s="37"/>
      <c r="EX597" s="37"/>
      <c r="EY597" s="37"/>
      <c r="EZ597" s="37"/>
      <c r="FA597" s="37"/>
      <c r="FB597" s="37"/>
      <c r="FC597" s="37"/>
      <c r="FD597" s="37"/>
      <c r="FE597" s="37"/>
      <c r="FF597" s="37"/>
      <c r="FG597" s="37"/>
      <c r="FH597" s="37"/>
      <c r="FI597" s="37"/>
      <c r="FJ597" s="37"/>
      <c r="FK597" s="37"/>
      <c r="FL597" s="37"/>
      <c r="FM597" s="37"/>
      <c r="FN597" s="37"/>
      <c r="FO597" s="37"/>
      <c r="FP597" s="37"/>
      <c r="FQ597" s="37"/>
      <c r="FR597" s="37"/>
      <c r="FS597" s="37"/>
    </row>
    <row r="598" spans="1:175">
      <c r="A598" s="56" t="s">
        <v>252</v>
      </c>
      <c r="B598" s="8" t="s">
        <v>243</v>
      </c>
      <c r="C598" s="8" t="s">
        <v>238</v>
      </c>
      <c r="D598" s="8"/>
      <c r="E598" s="8"/>
      <c r="F598" s="186">
        <v>1836</v>
      </c>
      <c r="G598" s="186">
        <v>1836</v>
      </c>
      <c r="H598" s="186">
        <v>5867</v>
      </c>
      <c r="I598" s="216">
        <f t="shared" si="12"/>
        <v>319.55337690631808</v>
      </c>
      <c r="J598" s="211"/>
    </row>
    <row r="599" spans="1:175" ht="126" hidden="1">
      <c r="A599" s="24" t="s">
        <v>661</v>
      </c>
      <c r="B599" s="10" t="s">
        <v>243</v>
      </c>
      <c r="C599" s="10" t="s">
        <v>238</v>
      </c>
      <c r="D599" s="10" t="s">
        <v>506</v>
      </c>
      <c r="E599" s="10"/>
      <c r="F599" s="103">
        <f>SUM(F600)</f>
        <v>0</v>
      </c>
      <c r="G599" s="103">
        <f>SUM(G600)</f>
        <v>0</v>
      </c>
      <c r="H599" s="103"/>
      <c r="I599" s="216" t="e">
        <f t="shared" si="12"/>
        <v>#DIV/0!</v>
      </c>
      <c r="J599" s="211"/>
    </row>
    <row r="600" spans="1:175" ht="31.5" hidden="1">
      <c r="A600" s="46" t="s">
        <v>493</v>
      </c>
      <c r="B600" s="10" t="s">
        <v>243</v>
      </c>
      <c r="C600" s="10" t="s">
        <v>238</v>
      </c>
      <c r="D600" s="10" t="s">
        <v>506</v>
      </c>
      <c r="E600" s="10" t="s">
        <v>268</v>
      </c>
      <c r="F600" s="103">
        <f>SUM('3'!G387+'3'!G596)</f>
        <v>0</v>
      </c>
      <c r="G600" s="103">
        <f>SUM('3'!H387+'3'!H596)</f>
        <v>0</v>
      </c>
      <c r="H600" s="103"/>
      <c r="I600" s="216" t="e">
        <f t="shared" si="12"/>
        <v>#DIV/0!</v>
      </c>
      <c r="J600" s="211"/>
    </row>
    <row r="601" spans="1:175" s="7" customFormat="1" ht="204.75" hidden="1">
      <c r="A601" s="24" t="s">
        <v>741</v>
      </c>
      <c r="B601" s="10" t="s">
        <v>243</v>
      </c>
      <c r="C601" s="10" t="s">
        <v>238</v>
      </c>
      <c r="D601" s="10" t="s">
        <v>262</v>
      </c>
      <c r="E601" s="10"/>
      <c r="F601" s="103">
        <f>SUM(F602)</f>
        <v>1721</v>
      </c>
      <c r="G601" s="103">
        <f>SUM(G602)</f>
        <v>1084.12435</v>
      </c>
      <c r="H601" s="103"/>
      <c r="I601" s="216">
        <f t="shared" si="12"/>
        <v>0</v>
      </c>
      <c r="J601" s="210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  <c r="AR601" s="37"/>
      <c r="AS601" s="37"/>
      <c r="AT601" s="37"/>
      <c r="AU601" s="37"/>
      <c r="AV601" s="37"/>
      <c r="AW601" s="37"/>
      <c r="AX601" s="37"/>
      <c r="AY601" s="37"/>
      <c r="AZ601" s="37"/>
      <c r="BA601" s="37"/>
      <c r="BB601" s="37"/>
      <c r="BC601" s="37"/>
      <c r="BD601" s="37"/>
      <c r="BE601" s="37"/>
      <c r="BF601" s="37"/>
      <c r="BG601" s="37"/>
      <c r="BH601" s="37"/>
      <c r="BI601" s="37"/>
      <c r="BJ601" s="37"/>
      <c r="BK601" s="37"/>
      <c r="BL601" s="37"/>
      <c r="BM601" s="37"/>
      <c r="BN601" s="37"/>
      <c r="BO601" s="37"/>
      <c r="BP601" s="37"/>
      <c r="BQ601" s="37"/>
      <c r="BR601" s="37"/>
      <c r="BS601" s="37"/>
      <c r="BT601" s="37"/>
      <c r="BU601" s="37"/>
      <c r="BV601" s="37"/>
      <c r="BW601" s="37"/>
      <c r="BX601" s="37"/>
      <c r="BY601" s="37"/>
      <c r="BZ601" s="37"/>
      <c r="CA601" s="37"/>
      <c r="CB601" s="37"/>
      <c r="CC601" s="37"/>
      <c r="CD601" s="37"/>
      <c r="CE601" s="37"/>
      <c r="CF601" s="37"/>
      <c r="CG601" s="37"/>
      <c r="CH601" s="37"/>
      <c r="CI601" s="37"/>
      <c r="CJ601" s="37"/>
      <c r="CK601" s="37"/>
      <c r="CL601" s="37"/>
      <c r="CM601" s="37"/>
      <c r="CN601" s="37"/>
      <c r="CO601" s="37"/>
      <c r="CP601" s="37"/>
      <c r="CQ601" s="37"/>
      <c r="CR601" s="37"/>
      <c r="CS601" s="37"/>
      <c r="CT601" s="37"/>
      <c r="CU601" s="37"/>
      <c r="CV601" s="37"/>
      <c r="CW601" s="37"/>
      <c r="CX601" s="37"/>
      <c r="CY601" s="37"/>
      <c r="CZ601" s="37"/>
      <c r="DA601" s="37"/>
      <c r="DB601" s="37"/>
      <c r="DC601" s="37"/>
      <c r="DD601" s="37"/>
      <c r="DE601" s="37"/>
      <c r="DF601" s="37"/>
      <c r="DG601" s="37"/>
      <c r="DH601" s="37"/>
      <c r="DI601" s="37"/>
      <c r="DJ601" s="37"/>
      <c r="DK601" s="37"/>
      <c r="DL601" s="37"/>
      <c r="DM601" s="37"/>
      <c r="DN601" s="37"/>
      <c r="DO601" s="37"/>
      <c r="DP601" s="37"/>
      <c r="DQ601" s="37"/>
      <c r="DR601" s="37"/>
      <c r="DS601" s="37"/>
      <c r="DT601" s="37"/>
      <c r="DU601" s="37"/>
      <c r="DV601" s="37"/>
      <c r="DW601" s="37"/>
      <c r="DX601" s="37"/>
      <c r="DY601" s="37"/>
      <c r="DZ601" s="37"/>
      <c r="EA601" s="37"/>
      <c r="EB601" s="37"/>
      <c r="EC601" s="37"/>
      <c r="ED601" s="37"/>
      <c r="EE601" s="37"/>
      <c r="EF601" s="37"/>
      <c r="EG601" s="37"/>
      <c r="EH601" s="37"/>
      <c r="EI601" s="37"/>
      <c r="EJ601" s="37"/>
      <c r="EK601" s="37"/>
      <c r="EL601" s="37"/>
      <c r="EM601" s="37"/>
      <c r="EN601" s="37"/>
      <c r="EO601" s="37"/>
      <c r="EP601" s="37"/>
      <c r="EQ601" s="37"/>
      <c r="ER601" s="37"/>
      <c r="ES601" s="37"/>
      <c r="ET601" s="37"/>
      <c r="EU601" s="37"/>
      <c r="EV601" s="37"/>
      <c r="EW601" s="37"/>
      <c r="EX601" s="37"/>
      <c r="EY601" s="37"/>
      <c r="EZ601" s="37"/>
      <c r="FA601" s="37"/>
      <c r="FB601" s="37"/>
      <c r="FC601" s="37"/>
      <c r="FD601" s="37"/>
      <c r="FE601" s="37"/>
      <c r="FF601" s="37"/>
      <c r="FG601" s="37"/>
      <c r="FH601" s="37"/>
      <c r="FI601" s="37"/>
      <c r="FJ601" s="37"/>
      <c r="FK601" s="37"/>
      <c r="FL601" s="37"/>
      <c r="FM601" s="37"/>
      <c r="FN601" s="37"/>
      <c r="FO601" s="37"/>
      <c r="FP601" s="37"/>
      <c r="FQ601" s="37"/>
      <c r="FR601" s="37"/>
      <c r="FS601" s="37"/>
    </row>
    <row r="602" spans="1:175" s="7" customFormat="1" ht="31.5" hidden="1">
      <c r="A602" s="23" t="s">
        <v>493</v>
      </c>
      <c r="B602" s="10" t="s">
        <v>243</v>
      </c>
      <c r="C602" s="10" t="s">
        <v>238</v>
      </c>
      <c r="D602" s="10" t="s">
        <v>262</v>
      </c>
      <c r="E602" s="10" t="s">
        <v>268</v>
      </c>
      <c r="F602" s="103">
        <f>SUM('3'!G389+'3'!G594)</f>
        <v>1721</v>
      </c>
      <c r="G602" s="103">
        <f>SUM('3'!H389+'3'!H594)</f>
        <v>1084.12435</v>
      </c>
      <c r="H602" s="103"/>
      <c r="I602" s="216">
        <f t="shared" si="12"/>
        <v>0</v>
      </c>
      <c r="J602" s="210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  <c r="BG602" s="37"/>
      <c r="BH602" s="37"/>
      <c r="BI602" s="37"/>
      <c r="BJ602" s="37"/>
      <c r="BK602" s="37"/>
      <c r="BL602" s="37"/>
      <c r="BM602" s="37"/>
      <c r="BN602" s="37"/>
      <c r="BO602" s="37"/>
      <c r="BP602" s="37"/>
      <c r="BQ602" s="37"/>
      <c r="BR602" s="37"/>
      <c r="BS602" s="37"/>
      <c r="BT602" s="37"/>
      <c r="BU602" s="37"/>
      <c r="BV602" s="37"/>
      <c r="BW602" s="37"/>
      <c r="BX602" s="37"/>
      <c r="BY602" s="37"/>
      <c r="BZ602" s="37"/>
      <c r="CA602" s="37"/>
      <c r="CB602" s="37"/>
      <c r="CC602" s="37"/>
      <c r="CD602" s="37"/>
      <c r="CE602" s="37"/>
      <c r="CF602" s="37"/>
      <c r="CG602" s="37"/>
      <c r="CH602" s="37"/>
      <c r="CI602" s="37"/>
      <c r="CJ602" s="37"/>
      <c r="CK602" s="37"/>
      <c r="CL602" s="37"/>
      <c r="CM602" s="37"/>
      <c r="CN602" s="37"/>
      <c r="CO602" s="37"/>
      <c r="CP602" s="37"/>
      <c r="CQ602" s="37"/>
      <c r="CR602" s="37"/>
      <c r="CS602" s="37"/>
      <c r="CT602" s="37"/>
      <c r="CU602" s="37"/>
      <c r="CV602" s="37"/>
      <c r="CW602" s="37"/>
      <c r="CX602" s="37"/>
      <c r="CY602" s="37"/>
      <c r="CZ602" s="37"/>
      <c r="DA602" s="37"/>
      <c r="DB602" s="37"/>
      <c r="DC602" s="37"/>
      <c r="DD602" s="37"/>
      <c r="DE602" s="37"/>
      <c r="DF602" s="37"/>
      <c r="DG602" s="37"/>
      <c r="DH602" s="37"/>
      <c r="DI602" s="37"/>
      <c r="DJ602" s="37"/>
      <c r="DK602" s="37"/>
      <c r="DL602" s="37"/>
      <c r="DM602" s="37"/>
      <c r="DN602" s="37"/>
      <c r="DO602" s="37"/>
      <c r="DP602" s="37"/>
      <c r="DQ602" s="37"/>
      <c r="DR602" s="37"/>
      <c r="DS602" s="37"/>
      <c r="DT602" s="37"/>
      <c r="DU602" s="37"/>
      <c r="DV602" s="37"/>
      <c r="DW602" s="37"/>
      <c r="DX602" s="37"/>
      <c r="DY602" s="37"/>
      <c r="DZ602" s="37"/>
      <c r="EA602" s="37"/>
      <c r="EB602" s="37"/>
      <c r="EC602" s="37"/>
      <c r="ED602" s="37"/>
      <c r="EE602" s="37"/>
      <c r="EF602" s="37"/>
      <c r="EG602" s="37"/>
      <c r="EH602" s="37"/>
      <c r="EI602" s="37"/>
      <c r="EJ602" s="37"/>
      <c r="EK602" s="37"/>
      <c r="EL602" s="37"/>
      <c r="EM602" s="37"/>
      <c r="EN602" s="37"/>
      <c r="EO602" s="37"/>
      <c r="EP602" s="37"/>
      <c r="EQ602" s="37"/>
      <c r="ER602" s="37"/>
      <c r="ES602" s="37"/>
      <c r="ET602" s="37"/>
      <c r="EU602" s="37"/>
      <c r="EV602" s="37"/>
      <c r="EW602" s="37"/>
      <c r="EX602" s="37"/>
      <c r="EY602" s="37"/>
      <c r="EZ602" s="37"/>
      <c r="FA602" s="37"/>
      <c r="FB602" s="37"/>
      <c r="FC602" s="37"/>
      <c r="FD602" s="37"/>
      <c r="FE602" s="37"/>
      <c r="FF602" s="37"/>
      <c r="FG602" s="37"/>
      <c r="FH602" s="37"/>
      <c r="FI602" s="37"/>
      <c r="FJ602" s="37"/>
      <c r="FK602" s="37"/>
      <c r="FL602" s="37"/>
      <c r="FM602" s="37"/>
      <c r="FN602" s="37"/>
      <c r="FO602" s="37"/>
      <c r="FP602" s="37"/>
      <c r="FQ602" s="37"/>
      <c r="FR602" s="37"/>
      <c r="FS602" s="37"/>
    </row>
    <row r="603" spans="1:175" s="7" customFormat="1" ht="189" hidden="1">
      <c r="A603" s="24" t="s">
        <v>663</v>
      </c>
      <c r="B603" s="10" t="s">
        <v>243</v>
      </c>
      <c r="C603" s="10" t="s">
        <v>238</v>
      </c>
      <c r="D603" s="61" t="s">
        <v>430</v>
      </c>
      <c r="E603" s="10"/>
      <c r="F603" s="103">
        <f>SUM(F604)</f>
        <v>0</v>
      </c>
      <c r="G603" s="103">
        <f>SUM(G604)</f>
        <v>0</v>
      </c>
      <c r="H603" s="103"/>
      <c r="I603" s="216" t="e">
        <f t="shared" si="12"/>
        <v>#DIV/0!</v>
      </c>
      <c r="J603" s="210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  <c r="BG603" s="37"/>
      <c r="BH603" s="37"/>
      <c r="BI603" s="37"/>
      <c r="BJ603" s="37"/>
      <c r="BK603" s="37"/>
      <c r="BL603" s="37"/>
      <c r="BM603" s="37"/>
      <c r="BN603" s="37"/>
      <c r="BO603" s="37"/>
      <c r="BP603" s="37"/>
      <c r="BQ603" s="37"/>
      <c r="BR603" s="37"/>
      <c r="BS603" s="37"/>
      <c r="BT603" s="37"/>
      <c r="BU603" s="37"/>
      <c r="BV603" s="37"/>
      <c r="BW603" s="37"/>
      <c r="BX603" s="37"/>
      <c r="BY603" s="37"/>
      <c r="BZ603" s="37"/>
      <c r="CA603" s="37"/>
      <c r="CB603" s="37"/>
      <c r="CC603" s="37"/>
      <c r="CD603" s="37"/>
      <c r="CE603" s="37"/>
      <c r="CF603" s="37"/>
      <c r="CG603" s="37"/>
      <c r="CH603" s="37"/>
      <c r="CI603" s="37"/>
      <c r="CJ603" s="37"/>
      <c r="CK603" s="37"/>
      <c r="CL603" s="37"/>
      <c r="CM603" s="37"/>
      <c r="CN603" s="37"/>
      <c r="CO603" s="37"/>
      <c r="CP603" s="37"/>
      <c r="CQ603" s="37"/>
      <c r="CR603" s="37"/>
      <c r="CS603" s="37"/>
      <c r="CT603" s="37"/>
      <c r="CU603" s="37"/>
      <c r="CV603" s="37"/>
      <c r="CW603" s="37"/>
      <c r="CX603" s="37"/>
      <c r="CY603" s="37"/>
      <c r="CZ603" s="37"/>
      <c r="DA603" s="37"/>
      <c r="DB603" s="37"/>
      <c r="DC603" s="37"/>
      <c r="DD603" s="37"/>
      <c r="DE603" s="37"/>
      <c r="DF603" s="37"/>
      <c r="DG603" s="37"/>
      <c r="DH603" s="37"/>
      <c r="DI603" s="37"/>
      <c r="DJ603" s="37"/>
      <c r="DK603" s="37"/>
      <c r="DL603" s="37"/>
      <c r="DM603" s="37"/>
      <c r="DN603" s="37"/>
      <c r="DO603" s="37"/>
      <c r="DP603" s="37"/>
      <c r="DQ603" s="37"/>
      <c r="DR603" s="37"/>
      <c r="DS603" s="37"/>
      <c r="DT603" s="37"/>
      <c r="DU603" s="37"/>
      <c r="DV603" s="37"/>
      <c r="DW603" s="37"/>
      <c r="DX603" s="37"/>
      <c r="DY603" s="37"/>
      <c r="DZ603" s="37"/>
      <c r="EA603" s="37"/>
      <c r="EB603" s="37"/>
      <c r="EC603" s="37"/>
      <c r="ED603" s="37"/>
      <c r="EE603" s="37"/>
      <c r="EF603" s="37"/>
      <c r="EG603" s="37"/>
      <c r="EH603" s="37"/>
      <c r="EI603" s="37"/>
      <c r="EJ603" s="37"/>
      <c r="EK603" s="37"/>
      <c r="EL603" s="37"/>
      <c r="EM603" s="37"/>
      <c r="EN603" s="37"/>
      <c r="EO603" s="37"/>
      <c r="EP603" s="37"/>
      <c r="EQ603" s="37"/>
      <c r="ER603" s="37"/>
      <c r="ES603" s="37"/>
      <c r="ET603" s="37"/>
      <c r="EU603" s="37"/>
      <c r="EV603" s="37"/>
      <c r="EW603" s="37"/>
      <c r="EX603" s="37"/>
      <c r="EY603" s="37"/>
      <c r="EZ603" s="37"/>
      <c r="FA603" s="37"/>
      <c r="FB603" s="37"/>
      <c r="FC603" s="37"/>
      <c r="FD603" s="37"/>
      <c r="FE603" s="37"/>
      <c r="FF603" s="37"/>
      <c r="FG603" s="37"/>
      <c r="FH603" s="37"/>
      <c r="FI603" s="37"/>
      <c r="FJ603" s="37"/>
      <c r="FK603" s="37"/>
      <c r="FL603" s="37"/>
      <c r="FM603" s="37"/>
      <c r="FN603" s="37"/>
      <c r="FO603" s="37"/>
      <c r="FP603" s="37"/>
      <c r="FQ603" s="37"/>
      <c r="FR603" s="37"/>
      <c r="FS603" s="37"/>
    </row>
    <row r="604" spans="1:175" s="7" customFormat="1" hidden="1">
      <c r="A604" s="24" t="s">
        <v>9</v>
      </c>
      <c r="B604" s="10" t="s">
        <v>243</v>
      </c>
      <c r="C604" s="10" t="s">
        <v>238</v>
      </c>
      <c r="D604" s="61" t="s">
        <v>430</v>
      </c>
      <c r="E604" s="10" t="s">
        <v>495</v>
      </c>
      <c r="F604" s="103">
        <f>SUM('3'!G391+'3'!G600)</f>
        <v>0</v>
      </c>
      <c r="G604" s="103">
        <f>SUM('3'!H391+'3'!H600)</f>
        <v>0</v>
      </c>
      <c r="H604" s="103"/>
      <c r="I604" s="216" t="e">
        <f t="shared" si="12"/>
        <v>#DIV/0!</v>
      </c>
      <c r="J604" s="210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  <c r="BG604" s="37"/>
      <c r="BH604" s="37"/>
      <c r="BI604" s="37"/>
      <c r="BJ604" s="37"/>
      <c r="BK604" s="37"/>
      <c r="BL604" s="37"/>
      <c r="BM604" s="37"/>
      <c r="BN604" s="37"/>
      <c r="BO604" s="37"/>
      <c r="BP604" s="37"/>
      <c r="BQ604" s="37"/>
      <c r="BR604" s="37"/>
      <c r="BS604" s="37"/>
      <c r="BT604" s="37"/>
      <c r="BU604" s="37"/>
      <c r="BV604" s="37"/>
      <c r="BW604" s="37"/>
      <c r="BX604" s="37"/>
      <c r="BY604" s="37"/>
      <c r="BZ604" s="37"/>
      <c r="CA604" s="37"/>
      <c r="CB604" s="37"/>
      <c r="CC604" s="37"/>
      <c r="CD604" s="37"/>
      <c r="CE604" s="37"/>
      <c r="CF604" s="37"/>
      <c r="CG604" s="37"/>
      <c r="CH604" s="37"/>
      <c r="CI604" s="37"/>
      <c r="CJ604" s="37"/>
      <c r="CK604" s="37"/>
      <c r="CL604" s="37"/>
      <c r="CM604" s="37"/>
      <c r="CN604" s="37"/>
      <c r="CO604" s="37"/>
      <c r="CP604" s="37"/>
      <c r="CQ604" s="37"/>
      <c r="CR604" s="37"/>
      <c r="CS604" s="37"/>
      <c r="CT604" s="37"/>
      <c r="CU604" s="37"/>
      <c r="CV604" s="37"/>
      <c r="CW604" s="37"/>
      <c r="CX604" s="37"/>
      <c r="CY604" s="37"/>
      <c r="CZ604" s="37"/>
      <c r="DA604" s="37"/>
      <c r="DB604" s="37"/>
      <c r="DC604" s="37"/>
      <c r="DD604" s="37"/>
      <c r="DE604" s="37"/>
      <c r="DF604" s="37"/>
      <c r="DG604" s="37"/>
      <c r="DH604" s="37"/>
      <c r="DI604" s="37"/>
      <c r="DJ604" s="37"/>
      <c r="DK604" s="37"/>
      <c r="DL604" s="37"/>
      <c r="DM604" s="37"/>
      <c r="DN604" s="37"/>
      <c r="DO604" s="37"/>
      <c r="DP604" s="37"/>
      <c r="DQ604" s="37"/>
      <c r="DR604" s="37"/>
      <c r="DS604" s="37"/>
      <c r="DT604" s="37"/>
      <c r="DU604" s="37"/>
      <c r="DV604" s="37"/>
      <c r="DW604" s="37"/>
      <c r="DX604" s="37"/>
      <c r="DY604" s="37"/>
      <c r="DZ604" s="37"/>
      <c r="EA604" s="37"/>
      <c r="EB604" s="37"/>
      <c r="EC604" s="37"/>
      <c r="ED604" s="37"/>
      <c r="EE604" s="37"/>
      <c r="EF604" s="37"/>
      <c r="EG604" s="37"/>
      <c r="EH604" s="37"/>
      <c r="EI604" s="37"/>
      <c r="EJ604" s="37"/>
      <c r="EK604" s="37"/>
      <c r="EL604" s="37"/>
      <c r="EM604" s="37"/>
      <c r="EN604" s="37"/>
      <c r="EO604" s="37"/>
      <c r="EP604" s="37"/>
      <c r="EQ604" s="37"/>
      <c r="ER604" s="37"/>
      <c r="ES604" s="37"/>
      <c r="ET604" s="37"/>
      <c r="EU604" s="37"/>
      <c r="EV604" s="37"/>
      <c r="EW604" s="37"/>
      <c r="EX604" s="37"/>
      <c r="EY604" s="37"/>
      <c r="EZ604" s="37"/>
      <c r="FA604" s="37"/>
      <c r="FB604" s="37"/>
      <c r="FC604" s="37"/>
      <c r="FD604" s="37"/>
      <c r="FE604" s="37"/>
      <c r="FF604" s="37"/>
      <c r="FG604" s="37"/>
      <c r="FH604" s="37"/>
      <c r="FI604" s="37"/>
      <c r="FJ604" s="37"/>
      <c r="FK604" s="37"/>
      <c r="FL604" s="37"/>
      <c r="FM604" s="37"/>
      <c r="FN604" s="37"/>
      <c r="FO604" s="37"/>
      <c r="FP604" s="37"/>
      <c r="FQ604" s="37"/>
      <c r="FR604" s="37"/>
      <c r="FS604" s="37"/>
    </row>
    <row r="605" spans="1:175" s="7" customFormat="1" ht="189" hidden="1">
      <c r="A605" s="24" t="s">
        <v>664</v>
      </c>
      <c r="B605" s="10" t="s">
        <v>243</v>
      </c>
      <c r="C605" s="10" t="s">
        <v>238</v>
      </c>
      <c r="D605" s="10" t="s">
        <v>881</v>
      </c>
      <c r="E605" s="10"/>
      <c r="F605" s="103">
        <f>SUM(F606)</f>
        <v>0</v>
      </c>
      <c r="G605" s="103">
        <f>SUM(G606)</f>
        <v>0</v>
      </c>
      <c r="H605" s="103"/>
      <c r="I605" s="216" t="e">
        <f t="shared" si="12"/>
        <v>#DIV/0!</v>
      </c>
      <c r="J605" s="210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  <c r="AR605" s="37"/>
      <c r="AS605" s="37"/>
      <c r="AT605" s="37"/>
      <c r="AU605" s="37"/>
      <c r="AV605" s="37"/>
      <c r="AW605" s="37"/>
      <c r="AX605" s="37"/>
      <c r="AY605" s="37"/>
      <c r="AZ605" s="37"/>
      <c r="BA605" s="37"/>
      <c r="BB605" s="37"/>
      <c r="BC605" s="37"/>
      <c r="BD605" s="37"/>
      <c r="BE605" s="37"/>
      <c r="BF605" s="37"/>
      <c r="BG605" s="37"/>
      <c r="BH605" s="37"/>
      <c r="BI605" s="37"/>
      <c r="BJ605" s="37"/>
      <c r="BK605" s="37"/>
      <c r="BL605" s="37"/>
      <c r="BM605" s="37"/>
      <c r="BN605" s="37"/>
      <c r="BO605" s="37"/>
      <c r="BP605" s="37"/>
      <c r="BQ605" s="37"/>
      <c r="BR605" s="37"/>
      <c r="BS605" s="37"/>
      <c r="BT605" s="37"/>
      <c r="BU605" s="37"/>
      <c r="BV605" s="37"/>
      <c r="BW605" s="37"/>
      <c r="BX605" s="37"/>
      <c r="BY605" s="37"/>
      <c r="BZ605" s="37"/>
      <c r="CA605" s="37"/>
      <c r="CB605" s="37"/>
      <c r="CC605" s="37"/>
      <c r="CD605" s="37"/>
      <c r="CE605" s="37"/>
      <c r="CF605" s="37"/>
      <c r="CG605" s="37"/>
      <c r="CH605" s="37"/>
      <c r="CI605" s="37"/>
      <c r="CJ605" s="37"/>
      <c r="CK605" s="37"/>
      <c r="CL605" s="37"/>
      <c r="CM605" s="37"/>
      <c r="CN605" s="37"/>
      <c r="CO605" s="37"/>
      <c r="CP605" s="37"/>
      <c r="CQ605" s="37"/>
      <c r="CR605" s="37"/>
      <c r="CS605" s="37"/>
      <c r="CT605" s="37"/>
      <c r="CU605" s="37"/>
      <c r="CV605" s="37"/>
      <c r="CW605" s="37"/>
      <c r="CX605" s="37"/>
      <c r="CY605" s="37"/>
      <c r="CZ605" s="37"/>
      <c r="DA605" s="37"/>
      <c r="DB605" s="37"/>
      <c r="DC605" s="37"/>
      <c r="DD605" s="37"/>
      <c r="DE605" s="37"/>
      <c r="DF605" s="37"/>
      <c r="DG605" s="37"/>
      <c r="DH605" s="37"/>
      <c r="DI605" s="37"/>
      <c r="DJ605" s="37"/>
      <c r="DK605" s="37"/>
      <c r="DL605" s="37"/>
      <c r="DM605" s="37"/>
      <c r="DN605" s="37"/>
      <c r="DO605" s="37"/>
      <c r="DP605" s="37"/>
      <c r="DQ605" s="37"/>
      <c r="DR605" s="37"/>
      <c r="DS605" s="37"/>
      <c r="DT605" s="37"/>
      <c r="DU605" s="37"/>
      <c r="DV605" s="37"/>
      <c r="DW605" s="37"/>
      <c r="DX605" s="37"/>
      <c r="DY605" s="37"/>
      <c r="DZ605" s="37"/>
      <c r="EA605" s="37"/>
      <c r="EB605" s="37"/>
      <c r="EC605" s="37"/>
      <c r="ED605" s="37"/>
      <c r="EE605" s="37"/>
      <c r="EF605" s="37"/>
      <c r="EG605" s="37"/>
      <c r="EH605" s="37"/>
      <c r="EI605" s="37"/>
      <c r="EJ605" s="37"/>
      <c r="EK605" s="37"/>
      <c r="EL605" s="37"/>
      <c r="EM605" s="37"/>
      <c r="EN605" s="37"/>
      <c r="EO605" s="37"/>
      <c r="EP605" s="37"/>
      <c r="EQ605" s="37"/>
      <c r="ER605" s="37"/>
      <c r="ES605" s="37"/>
      <c r="ET605" s="37"/>
      <c r="EU605" s="37"/>
      <c r="EV605" s="37"/>
      <c r="EW605" s="37"/>
      <c r="EX605" s="37"/>
      <c r="EY605" s="37"/>
      <c r="EZ605" s="37"/>
      <c r="FA605" s="37"/>
      <c r="FB605" s="37"/>
      <c r="FC605" s="37"/>
      <c r="FD605" s="37"/>
      <c r="FE605" s="37"/>
      <c r="FF605" s="37"/>
      <c r="FG605" s="37"/>
      <c r="FH605" s="37"/>
      <c r="FI605" s="37"/>
      <c r="FJ605" s="37"/>
      <c r="FK605" s="37"/>
      <c r="FL605" s="37"/>
      <c r="FM605" s="37"/>
      <c r="FN605" s="37"/>
      <c r="FO605" s="37"/>
      <c r="FP605" s="37"/>
      <c r="FQ605" s="37"/>
      <c r="FR605" s="37"/>
      <c r="FS605" s="37"/>
    </row>
    <row r="606" spans="1:175" s="7" customFormat="1" hidden="1">
      <c r="A606" s="24" t="s">
        <v>9</v>
      </c>
      <c r="B606" s="10" t="s">
        <v>243</v>
      </c>
      <c r="C606" s="10" t="s">
        <v>238</v>
      </c>
      <c r="D606" s="10" t="s">
        <v>881</v>
      </c>
      <c r="E606" s="10" t="s">
        <v>495</v>
      </c>
      <c r="F606" s="103">
        <f>SUM('3'!G393+'3'!G598)</f>
        <v>0</v>
      </c>
      <c r="G606" s="103">
        <f>SUM('3'!H393+'3'!H598)</f>
        <v>0</v>
      </c>
      <c r="H606" s="103"/>
      <c r="I606" s="216" t="e">
        <f t="shared" si="12"/>
        <v>#DIV/0!</v>
      </c>
      <c r="J606" s="210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  <c r="AR606" s="37"/>
      <c r="AS606" s="37"/>
      <c r="AT606" s="37"/>
      <c r="AU606" s="37"/>
      <c r="AV606" s="37"/>
      <c r="AW606" s="37"/>
      <c r="AX606" s="37"/>
      <c r="AY606" s="37"/>
      <c r="AZ606" s="37"/>
      <c r="BA606" s="37"/>
      <c r="BB606" s="37"/>
      <c r="BC606" s="37"/>
      <c r="BD606" s="37"/>
      <c r="BE606" s="37"/>
      <c r="BF606" s="37"/>
      <c r="BG606" s="37"/>
      <c r="BH606" s="37"/>
      <c r="BI606" s="37"/>
      <c r="BJ606" s="37"/>
      <c r="BK606" s="37"/>
      <c r="BL606" s="37"/>
      <c r="BM606" s="37"/>
      <c r="BN606" s="37"/>
      <c r="BO606" s="37"/>
      <c r="BP606" s="37"/>
      <c r="BQ606" s="37"/>
      <c r="BR606" s="37"/>
      <c r="BS606" s="37"/>
      <c r="BT606" s="37"/>
      <c r="BU606" s="37"/>
      <c r="BV606" s="37"/>
      <c r="BW606" s="37"/>
      <c r="BX606" s="37"/>
      <c r="BY606" s="37"/>
      <c r="BZ606" s="37"/>
      <c r="CA606" s="37"/>
      <c r="CB606" s="37"/>
      <c r="CC606" s="37"/>
      <c r="CD606" s="37"/>
      <c r="CE606" s="37"/>
      <c r="CF606" s="37"/>
      <c r="CG606" s="37"/>
      <c r="CH606" s="37"/>
      <c r="CI606" s="37"/>
      <c r="CJ606" s="37"/>
      <c r="CK606" s="37"/>
      <c r="CL606" s="37"/>
      <c r="CM606" s="37"/>
      <c r="CN606" s="37"/>
      <c r="CO606" s="37"/>
      <c r="CP606" s="37"/>
      <c r="CQ606" s="37"/>
      <c r="CR606" s="37"/>
      <c r="CS606" s="37"/>
      <c r="CT606" s="37"/>
      <c r="CU606" s="37"/>
      <c r="CV606" s="37"/>
      <c r="CW606" s="37"/>
      <c r="CX606" s="37"/>
      <c r="CY606" s="37"/>
      <c r="CZ606" s="37"/>
      <c r="DA606" s="37"/>
      <c r="DB606" s="37"/>
      <c r="DC606" s="37"/>
      <c r="DD606" s="37"/>
      <c r="DE606" s="37"/>
      <c r="DF606" s="37"/>
      <c r="DG606" s="37"/>
      <c r="DH606" s="37"/>
      <c r="DI606" s="37"/>
      <c r="DJ606" s="37"/>
      <c r="DK606" s="37"/>
      <c r="DL606" s="37"/>
      <c r="DM606" s="37"/>
      <c r="DN606" s="37"/>
      <c r="DO606" s="37"/>
      <c r="DP606" s="37"/>
      <c r="DQ606" s="37"/>
      <c r="DR606" s="37"/>
      <c r="DS606" s="37"/>
      <c r="DT606" s="37"/>
      <c r="DU606" s="37"/>
      <c r="DV606" s="37"/>
      <c r="DW606" s="37"/>
      <c r="DX606" s="37"/>
      <c r="DY606" s="37"/>
      <c r="DZ606" s="37"/>
      <c r="EA606" s="37"/>
      <c r="EB606" s="37"/>
      <c r="EC606" s="37"/>
      <c r="ED606" s="37"/>
      <c r="EE606" s="37"/>
      <c r="EF606" s="37"/>
      <c r="EG606" s="37"/>
      <c r="EH606" s="37"/>
      <c r="EI606" s="37"/>
      <c r="EJ606" s="37"/>
      <c r="EK606" s="37"/>
      <c r="EL606" s="37"/>
      <c r="EM606" s="37"/>
      <c r="EN606" s="37"/>
      <c r="EO606" s="37"/>
      <c r="EP606" s="37"/>
      <c r="EQ606" s="37"/>
      <c r="ER606" s="37"/>
      <c r="ES606" s="37"/>
      <c r="ET606" s="37"/>
      <c r="EU606" s="37"/>
      <c r="EV606" s="37"/>
      <c r="EW606" s="37"/>
      <c r="EX606" s="37"/>
      <c r="EY606" s="37"/>
      <c r="EZ606" s="37"/>
      <c r="FA606" s="37"/>
      <c r="FB606" s="37"/>
      <c r="FC606" s="37"/>
      <c r="FD606" s="37"/>
      <c r="FE606" s="37"/>
      <c r="FF606" s="37"/>
      <c r="FG606" s="37"/>
      <c r="FH606" s="37"/>
      <c r="FI606" s="37"/>
      <c r="FJ606" s="37"/>
      <c r="FK606" s="37"/>
      <c r="FL606" s="37"/>
      <c r="FM606" s="37"/>
      <c r="FN606" s="37"/>
      <c r="FO606" s="37"/>
      <c r="FP606" s="37"/>
      <c r="FQ606" s="37"/>
      <c r="FR606" s="37"/>
      <c r="FS606" s="37"/>
    </row>
    <row r="607" spans="1:175" s="7" customFormat="1" ht="189" hidden="1">
      <c r="A607" s="24" t="s">
        <v>715</v>
      </c>
      <c r="B607" s="10" t="s">
        <v>243</v>
      </c>
      <c r="C607" s="10" t="s">
        <v>238</v>
      </c>
      <c r="D607" s="12" t="s">
        <v>507</v>
      </c>
      <c r="E607" s="12"/>
      <c r="F607" s="103">
        <f>SUM(F608)</f>
        <v>0</v>
      </c>
      <c r="G607" s="103">
        <f>SUM(G608)</f>
        <v>0</v>
      </c>
      <c r="H607" s="103"/>
      <c r="I607" s="216" t="e">
        <f t="shared" si="12"/>
        <v>#DIV/0!</v>
      </c>
      <c r="J607" s="210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  <c r="BG607" s="37"/>
      <c r="BH607" s="37"/>
      <c r="BI607" s="37"/>
      <c r="BJ607" s="37"/>
      <c r="BK607" s="37"/>
      <c r="BL607" s="37"/>
      <c r="BM607" s="37"/>
      <c r="BN607" s="37"/>
      <c r="BO607" s="37"/>
      <c r="BP607" s="37"/>
      <c r="BQ607" s="37"/>
      <c r="BR607" s="37"/>
      <c r="BS607" s="37"/>
      <c r="BT607" s="37"/>
      <c r="BU607" s="37"/>
      <c r="BV607" s="37"/>
      <c r="BW607" s="37"/>
      <c r="BX607" s="37"/>
      <c r="BY607" s="37"/>
      <c r="BZ607" s="37"/>
      <c r="CA607" s="37"/>
      <c r="CB607" s="37"/>
      <c r="CC607" s="37"/>
      <c r="CD607" s="37"/>
      <c r="CE607" s="37"/>
      <c r="CF607" s="37"/>
      <c r="CG607" s="37"/>
      <c r="CH607" s="37"/>
      <c r="CI607" s="37"/>
      <c r="CJ607" s="37"/>
      <c r="CK607" s="37"/>
      <c r="CL607" s="37"/>
      <c r="CM607" s="37"/>
      <c r="CN607" s="37"/>
      <c r="CO607" s="37"/>
      <c r="CP607" s="37"/>
      <c r="CQ607" s="37"/>
      <c r="CR607" s="37"/>
      <c r="CS607" s="37"/>
      <c r="CT607" s="37"/>
      <c r="CU607" s="37"/>
      <c r="CV607" s="37"/>
      <c r="CW607" s="37"/>
      <c r="CX607" s="37"/>
      <c r="CY607" s="37"/>
      <c r="CZ607" s="37"/>
      <c r="DA607" s="37"/>
      <c r="DB607" s="37"/>
      <c r="DC607" s="37"/>
      <c r="DD607" s="37"/>
      <c r="DE607" s="37"/>
      <c r="DF607" s="37"/>
      <c r="DG607" s="37"/>
      <c r="DH607" s="37"/>
      <c r="DI607" s="37"/>
      <c r="DJ607" s="37"/>
      <c r="DK607" s="37"/>
      <c r="DL607" s="37"/>
      <c r="DM607" s="37"/>
      <c r="DN607" s="37"/>
      <c r="DO607" s="37"/>
      <c r="DP607" s="37"/>
      <c r="DQ607" s="37"/>
      <c r="DR607" s="37"/>
      <c r="DS607" s="37"/>
      <c r="DT607" s="37"/>
      <c r="DU607" s="37"/>
      <c r="DV607" s="37"/>
      <c r="DW607" s="37"/>
      <c r="DX607" s="37"/>
      <c r="DY607" s="37"/>
      <c r="DZ607" s="37"/>
      <c r="EA607" s="37"/>
      <c r="EB607" s="37"/>
      <c r="EC607" s="37"/>
      <c r="ED607" s="37"/>
      <c r="EE607" s="37"/>
      <c r="EF607" s="37"/>
      <c r="EG607" s="37"/>
      <c r="EH607" s="37"/>
      <c r="EI607" s="37"/>
      <c r="EJ607" s="37"/>
      <c r="EK607" s="37"/>
      <c r="EL607" s="37"/>
      <c r="EM607" s="37"/>
      <c r="EN607" s="37"/>
      <c r="EO607" s="37"/>
      <c r="EP607" s="37"/>
      <c r="EQ607" s="37"/>
      <c r="ER607" s="37"/>
      <c r="ES607" s="37"/>
      <c r="ET607" s="37"/>
      <c r="EU607" s="37"/>
      <c r="EV607" s="37"/>
      <c r="EW607" s="37"/>
      <c r="EX607" s="37"/>
      <c r="EY607" s="37"/>
      <c r="EZ607" s="37"/>
      <c r="FA607" s="37"/>
      <c r="FB607" s="37"/>
      <c r="FC607" s="37"/>
      <c r="FD607" s="37"/>
      <c r="FE607" s="37"/>
      <c r="FF607" s="37"/>
      <c r="FG607" s="37"/>
      <c r="FH607" s="37"/>
      <c r="FI607" s="37"/>
      <c r="FJ607" s="37"/>
      <c r="FK607" s="37"/>
      <c r="FL607" s="37"/>
      <c r="FM607" s="37"/>
      <c r="FN607" s="37"/>
      <c r="FO607" s="37"/>
      <c r="FP607" s="37"/>
      <c r="FQ607" s="37"/>
      <c r="FR607" s="37"/>
      <c r="FS607" s="37"/>
    </row>
    <row r="608" spans="1:175" s="7" customFormat="1" ht="47.25" hidden="1">
      <c r="A608" s="24" t="s">
        <v>164</v>
      </c>
      <c r="B608" s="10" t="s">
        <v>243</v>
      </c>
      <c r="C608" s="10" t="s">
        <v>238</v>
      </c>
      <c r="D608" s="12" t="s">
        <v>507</v>
      </c>
      <c r="E608" s="12" t="s">
        <v>211</v>
      </c>
      <c r="F608" s="103">
        <f>SUM('3'!G840)</f>
        <v>0</v>
      </c>
      <c r="G608" s="103">
        <f>SUM('3'!H840)</f>
        <v>0</v>
      </c>
      <c r="H608" s="103"/>
      <c r="I608" s="216" t="e">
        <f t="shared" si="12"/>
        <v>#DIV/0!</v>
      </c>
      <c r="J608" s="210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  <c r="BG608" s="37"/>
      <c r="BH608" s="37"/>
      <c r="BI608" s="37"/>
      <c r="BJ608" s="37"/>
      <c r="BK608" s="37"/>
      <c r="BL608" s="37"/>
      <c r="BM608" s="37"/>
      <c r="BN608" s="37"/>
      <c r="BO608" s="37"/>
      <c r="BP608" s="37"/>
      <c r="BQ608" s="37"/>
      <c r="BR608" s="37"/>
      <c r="BS608" s="37"/>
      <c r="BT608" s="37"/>
      <c r="BU608" s="37"/>
      <c r="BV608" s="37"/>
      <c r="BW608" s="37"/>
      <c r="BX608" s="37"/>
      <c r="BY608" s="37"/>
      <c r="BZ608" s="37"/>
      <c r="CA608" s="37"/>
      <c r="CB608" s="37"/>
      <c r="CC608" s="37"/>
      <c r="CD608" s="37"/>
      <c r="CE608" s="37"/>
      <c r="CF608" s="37"/>
      <c r="CG608" s="37"/>
      <c r="CH608" s="37"/>
      <c r="CI608" s="37"/>
      <c r="CJ608" s="37"/>
      <c r="CK608" s="37"/>
      <c r="CL608" s="37"/>
      <c r="CM608" s="37"/>
      <c r="CN608" s="37"/>
      <c r="CO608" s="37"/>
      <c r="CP608" s="37"/>
      <c r="CQ608" s="37"/>
      <c r="CR608" s="37"/>
      <c r="CS608" s="37"/>
      <c r="CT608" s="37"/>
      <c r="CU608" s="37"/>
      <c r="CV608" s="37"/>
      <c r="CW608" s="37"/>
      <c r="CX608" s="37"/>
      <c r="CY608" s="37"/>
      <c r="CZ608" s="37"/>
      <c r="DA608" s="37"/>
      <c r="DB608" s="37"/>
      <c r="DC608" s="37"/>
      <c r="DD608" s="37"/>
      <c r="DE608" s="37"/>
      <c r="DF608" s="37"/>
      <c r="DG608" s="37"/>
      <c r="DH608" s="37"/>
      <c r="DI608" s="37"/>
      <c r="DJ608" s="37"/>
      <c r="DK608" s="37"/>
      <c r="DL608" s="37"/>
      <c r="DM608" s="37"/>
      <c r="DN608" s="37"/>
      <c r="DO608" s="37"/>
      <c r="DP608" s="37"/>
      <c r="DQ608" s="37"/>
      <c r="DR608" s="37"/>
      <c r="DS608" s="37"/>
      <c r="DT608" s="37"/>
      <c r="DU608" s="37"/>
      <c r="DV608" s="37"/>
      <c r="DW608" s="37"/>
      <c r="DX608" s="37"/>
      <c r="DY608" s="37"/>
      <c r="DZ608" s="37"/>
      <c r="EA608" s="37"/>
      <c r="EB608" s="37"/>
      <c r="EC608" s="37"/>
      <c r="ED608" s="37"/>
      <c r="EE608" s="37"/>
      <c r="EF608" s="37"/>
      <c r="EG608" s="37"/>
      <c r="EH608" s="37"/>
      <c r="EI608" s="37"/>
      <c r="EJ608" s="37"/>
      <c r="EK608" s="37"/>
      <c r="EL608" s="37"/>
      <c r="EM608" s="37"/>
      <c r="EN608" s="37"/>
      <c r="EO608" s="37"/>
      <c r="EP608" s="37"/>
      <c r="EQ608" s="37"/>
      <c r="ER608" s="37"/>
      <c r="ES608" s="37"/>
      <c r="ET608" s="37"/>
      <c r="EU608" s="37"/>
      <c r="EV608" s="37"/>
      <c r="EW608" s="37"/>
      <c r="EX608" s="37"/>
      <c r="EY608" s="37"/>
      <c r="EZ608" s="37"/>
      <c r="FA608" s="37"/>
      <c r="FB608" s="37"/>
      <c r="FC608" s="37"/>
      <c r="FD608" s="37"/>
      <c r="FE608" s="37"/>
      <c r="FF608" s="37"/>
      <c r="FG608" s="37"/>
      <c r="FH608" s="37"/>
      <c r="FI608" s="37"/>
      <c r="FJ608" s="37"/>
      <c r="FK608" s="37"/>
      <c r="FL608" s="37"/>
      <c r="FM608" s="37"/>
      <c r="FN608" s="37"/>
      <c r="FO608" s="37"/>
      <c r="FP608" s="37"/>
      <c r="FQ608" s="37"/>
      <c r="FR608" s="37"/>
      <c r="FS608" s="37"/>
    </row>
    <row r="609" spans="1:175" s="7" customFormat="1" ht="16.5">
      <c r="A609" s="55" t="s">
        <v>332</v>
      </c>
      <c r="B609" s="18" t="s">
        <v>244</v>
      </c>
      <c r="C609" s="10"/>
      <c r="D609" s="13"/>
      <c r="E609" s="13"/>
      <c r="F609" s="185">
        <v>875.9</v>
      </c>
      <c r="G609" s="185">
        <v>875.9</v>
      </c>
      <c r="H609" s="185">
        <v>1091</v>
      </c>
      <c r="I609" s="216">
        <f t="shared" si="12"/>
        <v>124.55759789930359</v>
      </c>
      <c r="J609" s="210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  <c r="AR609" s="37"/>
      <c r="AS609" s="37"/>
      <c r="AT609" s="37"/>
      <c r="AU609" s="37"/>
      <c r="AV609" s="37"/>
      <c r="AW609" s="37"/>
      <c r="AX609" s="37"/>
      <c r="AY609" s="37"/>
      <c r="AZ609" s="37"/>
      <c r="BA609" s="37"/>
      <c r="BB609" s="37"/>
      <c r="BC609" s="37"/>
      <c r="BD609" s="37"/>
      <c r="BE609" s="37"/>
      <c r="BF609" s="37"/>
      <c r="BG609" s="37"/>
      <c r="BH609" s="37"/>
      <c r="BI609" s="37"/>
      <c r="BJ609" s="37"/>
      <c r="BK609" s="37"/>
      <c r="BL609" s="37"/>
      <c r="BM609" s="37"/>
      <c r="BN609" s="37"/>
      <c r="BO609" s="37"/>
      <c r="BP609" s="37"/>
      <c r="BQ609" s="37"/>
      <c r="BR609" s="37"/>
      <c r="BS609" s="37"/>
      <c r="BT609" s="37"/>
      <c r="BU609" s="37"/>
      <c r="BV609" s="37"/>
      <c r="BW609" s="37"/>
      <c r="BX609" s="37"/>
      <c r="BY609" s="37"/>
      <c r="BZ609" s="37"/>
      <c r="CA609" s="37"/>
      <c r="CB609" s="37"/>
      <c r="CC609" s="37"/>
      <c r="CD609" s="37"/>
      <c r="CE609" s="37"/>
      <c r="CF609" s="37"/>
      <c r="CG609" s="37"/>
      <c r="CH609" s="37"/>
      <c r="CI609" s="37"/>
      <c r="CJ609" s="37"/>
      <c r="CK609" s="37"/>
      <c r="CL609" s="37"/>
      <c r="CM609" s="37"/>
      <c r="CN609" s="37"/>
      <c r="CO609" s="37"/>
      <c r="CP609" s="37"/>
      <c r="CQ609" s="37"/>
      <c r="CR609" s="37"/>
      <c r="CS609" s="37"/>
      <c r="CT609" s="37"/>
      <c r="CU609" s="37"/>
      <c r="CV609" s="37"/>
      <c r="CW609" s="37"/>
      <c r="CX609" s="37"/>
      <c r="CY609" s="37"/>
      <c r="CZ609" s="37"/>
      <c r="DA609" s="37"/>
      <c r="DB609" s="37"/>
      <c r="DC609" s="37"/>
      <c r="DD609" s="37"/>
      <c r="DE609" s="37"/>
      <c r="DF609" s="37"/>
      <c r="DG609" s="37"/>
      <c r="DH609" s="37"/>
      <c r="DI609" s="37"/>
      <c r="DJ609" s="37"/>
      <c r="DK609" s="37"/>
      <c r="DL609" s="37"/>
      <c r="DM609" s="37"/>
      <c r="DN609" s="37"/>
      <c r="DO609" s="37"/>
      <c r="DP609" s="37"/>
      <c r="DQ609" s="37"/>
      <c r="DR609" s="37"/>
      <c r="DS609" s="37"/>
      <c r="DT609" s="37"/>
      <c r="DU609" s="37"/>
      <c r="DV609" s="37"/>
      <c r="DW609" s="37"/>
      <c r="DX609" s="37"/>
      <c r="DY609" s="37"/>
      <c r="DZ609" s="37"/>
      <c r="EA609" s="37"/>
      <c r="EB609" s="37"/>
      <c r="EC609" s="37"/>
      <c r="ED609" s="37"/>
      <c r="EE609" s="37"/>
      <c r="EF609" s="37"/>
      <c r="EG609" s="37"/>
      <c r="EH609" s="37"/>
      <c r="EI609" s="37"/>
      <c r="EJ609" s="37"/>
      <c r="EK609" s="37"/>
      <c r="EL609" s="37"/>
      <c r="EM609" s="37"/>
      <c r="EN609" s="37"/>
      <c r="EO609" s="37"/>
      <c r="EP609" s="37"/>
      <c r="EQ609" s="37"/>
      <c r="ER609" s="37"/>
      <c r="ES609" s="37"/>
      <c r="ET609" s="37"/>
      <c r="EU609" s="37"/>
      <c r="EV609" s="37"/>
      <c r="EW609" s="37"/>
      <c r="EX609" s="37"/>
      <c r="EY609" s="37"/>
      <c r="EZ609" s="37"/>
      <c r="FA609" s="37"/>
      <c r="FB609" s="37"/>
      <c r="FC609" s="37"/>
      <c r="FD609" s="37"/>
      <c r="FE609" s="37"/>
      <c r="FF609" s="37"/>
      <c r="FG609" s="37"/>
      <c r="FH609" s="37"/>
      <c r="FI609" s="37"/>
      <c r="FJ609" s="37"/>
      <c r="FK609" s="37"/>
      <c r="FL609" s="37"/>
      <c r="FM609" s="37"/>
      <c r="FN609" s="37"/>
      <c r="FO609" s="37"/>
      <c r="FP609" s="37"/>
      <c r="FQ609" s="37"/>
      <c r="FR609" s="37"/>
      <c r="FS609" s="37"/>
    </row>
    <row r="610" spans="1:175" hidden="1">
      <c r="A610" s="45" t="s">
        <v>333</v>
      </c>
      <c r="B610" s="10" t="s">
        <v>244</v>
      </c>
      <c r="C610" s="10" t="s">
        <v>235</v>
      </c>
      <c r="D610" s="13"/>
      <c r="E610" s="13"/>
      <c r="F610" s="186">
        <f>SUM(F611+F615+F619+F617)</f>
        <v>717.9</v>
      </c>
      <c r="G610" s="186">
        <f>SUM(G611+G615+G619+G617)</f>
        <v>459.61500000000001</v>
      </c>
      <c r="H610" s="186"/>
      <c r="I610" s="216">
        <f t="shared" si="12"/>
        <v>0</v>
      </c>
      <c r="J610" s="211"/>
    </row>
    <row r="611" spans="1:175" s="7" customFormat="1" ht="141.75" hidden="1">
      <c r="A611" s="46" t="s">
        <v>665</v>
      </c>
      <c r="B611" s="10" t="s">
        <v>244</v>
      </c>
      <c r="C611" s="10" t="s">
        <v>235</v>
      </c>
      <c r="D611" s="13" t="s">
        <v>42</v>
      </c>
      <c r="E611" s="13"/>
      <c r="F611" s="103">
        <f>SUM(F612+F613+F614)</f>
        <v>531</v>
      </c>
      <c r="G611" s="103">
        <f>SUM(G612+G613+G614)</f>
        <v>459.61500000000001</v>
      </c>
      <c r="H611" s="103"/>
      <c r="I611" s="216">
        <f t="shared" si="12"/>
        <v>0</v>
      </c>
      <c r="J611" s="210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  <c r="AR611" s="37"/>
      <c r="AS611" s="37"/>
      <c r="AT611" s="37"/>
      <c r="AU611" s="37"/>
      <c r="AV611" s="37"/>
      <c r="AW611" s="37"/>
      <c r="AX611" s="37"/>
      <c r="AY611" s="37"/>
      <c r="AZ611" s="37"/>
      <c r="BA611" s="37"/>
      <c r="BB611" s="37"/>
      <c r="BC611" s="37"/>
      <c r="BD611" s="37"/>
      <c r="BE611" s="37"/>
      <c r="BF611" s="37"/>
      <c r="BG611" s="37"/>
      <c r="BH611" s="37"/>
      <c r="BI611" s="37"/>
      <c r="BJ611" s="37"/>
      <c r="BK611" s="37"/>
      <c r="BL611" s="37"/>
      <c r="BM611" s="37"/>
      <c r="BN611" s="37"/>
      <c r="BO611" s="37"/>
      <c r="BP611" s="37"/>
      <c r="BQ611" s="37"/>
      <c r="BR611" s="37"/>
      <c r="BS611" s="37"/>
      <c r="BT611" s="37"/>
      <c r="BU611" s="37"/>
      <c r="BV611" s="37"/>
      <c r="BW611" s="37"/>
      <c r="BX611" s="37"/>
      <c r="BY611" s="37"/>
      <c r="BZ611" s="37"/>
      <c r="CA611" s="37"/>
      <c r="CB611" s="37"/>
      <c r="CC611" s="37"/>
      <c r="CD611" s="37"/>
      <c r="CE611" s="37"/>
      <c r="CF611" s="37"/>
      <c r="CG611" s="37"/>
      <c r="CH611" s="37"/>
      <c r="CI611" s="37"/>
      <c r="CJ611" s="37"/>
      <c r="CK611" s="37"/>
      <c r="CL611" s="37"/>
      <c r="CM611" s="37"/>
      <c r="CN611" s="37"/>
      <c r="CO611" s="37"/>
      <c r="CP611" s="37"/>
      <c r="CQ611" s="37"/>
      <c r="CR611" s="37"/>
      <c r="CS611" s="37"/>
      <c r="CT611" s="37"/>
      <c r="CU611" s="37"/>
      <c r="CV611" s="37"/>
      <c r="CW611" s="37"/>
      <c r="CX611" s="37"/>
      <c r="CY611" s="37"/>
      <c r="CZ611" s="37"/>
      <c r="DA611" s="37"/>
      <c r="DB611" s="37"/>
      <c r="DC611" s="37"/>
      <c r="DD611" s="37"/>
      <c r="DE611" s="37"/>
      <c r="DF611" s="37"/>
      <c r="DG611" s="37"/>
      <c r="DH611" s="37"/>
      <c r="DI611" s="37"/>
      <c r="DJ611" s="37"/>
      <c r="DK611" s="37"/>
      <c r="DL611" s="37"/>
      <c r="DM611" s="37"/>
      <c r="DN611" s="37"/>
      <c r="DO611" s="37"/>
      <c r="DP611" s="37"/>
      <c r="DQ611" s="37"/>
      <c r="DR611" s="37"/>
      <c r="DS611" s="37"/>
      <c r="DT611" s="37"/>
      <c r="DU611" s="37"/>
      <c r="DV611" s="37"/>
      <c r="DW611" s="37"/>
      <c r="DX611" s="37"/>
      <c r="DY611" s="37"/>
      <c r="DZ611" s="37"/>
      <c r="EA611" s="37"/>
      <c r="EB611" s="37"/>
      <c r="EC611" s="37"/>
      <c r="ED611" s="37"/>
      <c r="EE611" s="37"/>
      <c r="EF611" s="37"/>
      <c r="EG611" s="37"/>
      <c r="EH611" s="37"/>
      <c r="EI611" s="37"/>
      <c r="EJ611" s="37"/>
      <c r="EK611" s="37"/>
      <c r="EL611" s="37"/>
      <c r="EM611" s="37"/>
      <c r="EN611" s="37"/>
      <c r="EO611" s="37"/>
      <c r="EP611" s="37"/>
      <c r="EQ611" s="37"/>
      <c r="ER611" s="37"/>
      <c r="ES611" s="37"/>
      <c r="ET611" s="37"/>
      <c r="EU611" s="37"/>
      <c r="EV611" s="37"/>
      <c r="EW611" s="37"/>
      <c r="EX611" s="37"/>
      <c r="EY611" s="37"/>
      <c r="EZ611" s="37"/>
      <c r="FA611" s="37"/>
      <c r="FB611" s="37"/>
      <c r="FC611" s="37"/>
      <c r="FD611" s="37"/>
      <c r="FE611" s="37"/>
      <c r="FF611" s="37"/>
      <c r="FG611" s="37"/>
      <c r="FH611" s="37"/>
      <c r="FI611" s="37"/>
      <c r="FJ611" s="37"/>
      <c r="FK611" s="37"/>
      <c r="FL611" s="37"/>
      <c r="FM611" s="37"/>
      <c r="FN611" s="37"/>
      <c r="FO611" s="37"/>
      <c r="FP611" s="37"/>
      <c r="FQ611" s="37"/>
      <c r="FR611" s="37"/>
      <c r="FS611" s="37"/>
    </row>
    <row r="612" spans="1:175" s="7" customFormat="1" ht="31.5" hidden="1">
      <c r="A612" s="23" t="s">
        <v>274</v>
      </c>
      <c r="B612" s="10" t="s">
        <v>244</v>
      </c>
      <c r="C612" s="10" t="s">
        <v>235</v>
      </c>
      <c r="D612" s="13" t="s">
        <v>42</v>
      </c>
      <c r="E612" s="10" t="s">
        <v>491</v>
      </c>
      <c r="F612" s="103">
        <f>SUM('3'!G397)</f>
        <v>478</v>
      </c>
      <c r="G612" s="103">
        <f>SUM('3'!H397)</f>
        <v>457.596</v>
      </c>
      <c r="H612" s="103"/>
      <c r="I612" s="216">
        <f t="shared" si="12"/>
        <v>0</v>
      </c>
      <c r="J612" s="210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  <c r="AR612" s="37"/>
      <c r="AS612" s="37"/>
      <c r="AT612" s="37"/>
      <c r="AU612" s="37"/>
      <c r="AV612" s="37"/>
      <c r="AW612" s="37"/>
      <c r="AX612" s="37"/>
      <c r="AY612" s="37"/>
      <c r="AZ612" s="37"/>
      <c r="BA612" s="37"/>
      <c r="BB612" s="37"/>
      <c r="BC612" s="37"/>
      <c r="BD612" s="37"/>
      <c r="BE612" s="37"/>
      <c r="BF612" s="37"/>
      <c r="BG612" s="37"/>
      <c r="BH612" s="37"/>
      <c r="BI612" s="37"/>
      <c r="BJ612" s="37"/>
      <c r="BK612" s="37"/>
      <c r="BL612" s="37"/>
      <c r="BM612" s="37"/>
      <c r="BN612" s="37"/>
      <c r="BO612" s="37"/>
      <c r="BP612" s="37"/>
      <c r="BQ612" s="37"/>
      <c r="BR612" s="37"/>
      <c r="BS612" s="37"/>
      <c r="BT612" s="37"/>
      <c r="BU612" s="37"/>
      <c r="BV612" s="37"/>
      <c r="BW612" s="37"/>
      <c r="BX612" s="37"/>
      <c r="BY612" s="37"/>
      <c r="BZ612" s="37"/>
      <c r="CA612" s="37"/>
      <c r="CB612" s="37"/>
      <c r="CC612" s="37"/>
      <c r="CD612" s="37"/>
      <c r="CE612" s="37"/>
      <c r="CF612" s="37"/>
      <c r="CG612" s="37"/>
      <c r="CH612" s="37"/>
      <c r="CI612" s="37"/>
      <c r="CJ612" s="37"/>
      <c r="CK612" s="37"/>
      <c r="CL612" s="37"/>
      <c r="CM612" s="37"/>
      <c r="CN612" s="37"/>
      <c r="CO612" s="37"/>
      <c r="CP612" s="37"/>
      <c r="CQ612" s="37"/>
      <c r="CR612" s="37"/>
      <c r="CS612" s="37"/>
      <c r="CT612" s="37"/>
      <c r="CU612" s="37"/>
      <c r="CV612" s="37"/>
      <c r="CW612" s="37"/>
      <c r="CX612" s="37"/>
      <c r="CY612" s="37"/>
      <c r="CZ612" s="37"/>
      <c r="DA612" s="37"/>
      <c r="DB612" s="37"/>
      <c r="DC612" s="37"/>
      <c r="DD612" s="37"/>
      <c r="DE612" s="37"/>
      <c r="DF612" s="37"/>
      <c r="DG612" s="37"/>
      <c r="DH612" s="37"/>
      <c r="DI612" s="37"/>
      <c r="DJ612" s="37"/>
      <c r="DK612" s="37"/>
      <c r="DL612" s="37"/>
      <c r="DM612" s="37"/>
      <c r="DN612" s="37"/>
      <c r="DO612" s="37"/>
      <c r="DP612" s="37"/>
      <c r="DQ612" s="37"/>
      <c r="DR612" s="37"/>
      <c r="DS612" s="37"/>
      <c r="DT612" s="37"/>
      <c r="DU612" s="37"/>
      <c r="DV612" s="37"/>
      <c r="DW612" s="37"/>
      <c r="DX612" s="37"/>
      <c r="DY612" s="37"/>
      <c r="DZ612" s="37"/>
      <c r="EA612" s="37"/>
      <c r="EB612" s="37"/>
      <c r="EC612" s="37"/>
      <c r="ED612" s="37"/>
      <c r="EE612" s="37"/>
      <c r="EF612" s="37"/>
      <c r="EG612" s="37"/>
      <c r="EH612" s="37"/>
      <c r="EI612" s="37"/>
      <c r="EJ612" s="37"/>
      <c r="EK612" s="37"/>
      <c r="EL612" s="37"/>
      <c r="EM612" s="37"/>
      <c r="EN612" s="37"/>
      <c r="EO612" s="37"/>
      <c r="EP612" s="37"/>
      <c r="EQ612" s="37"/>
      <c r="ER612" s="37"/>
      <c r="ES612" s="37"/>
      <c r="ET612" s="37"/>
      <c r="EU612" s="37"/>
      <c r="EV612" s="37"/>
      <c r="EW612" s="37"/>
      <c r="EX612" s="37"/>
      <c r="EY612" s="37"/>
      <c r="EZ612" s="37"/>
      <c r="FA612" s="37"/>
      <c r="FB612" s="37"/>
      <c r="FC612" s="37"/>
      <c r="FD612" s="37"/>
      <c r="FE612" s="37"/>
      <c r="FF612" s="37"/>
      <c r="FG612" s="37"/>
      <c r="FH612" s="37"/>
      <c r="FI612" s="37"/>
      <c r="FJ612" s="37"/>
      <c r="FK612" s="37"/>
      <c r="FL612" s="37"/>
      <c r="FM612" s="37"/>
      <c r="FN612" s="37"/>
      <c r="FO612" s="37"/>
      <c r="FP612" s="37"/>
      <c r="FQ612" s="37"/>
      <c r="FR612" s="37"/>
      <c r="FS612" s="37"/>
    </row>
    <row r="613" spans="1:175" s="7" customFormat="1" ht="47.25" hidden="1">
      <c r="A613" s="24" t="s">
        <v>212</v>
      </c>
      <c r="B613" s="10" t="s">
        <v>244</v>
      </c>
      <c r="C613" s="10" t="s">
        <v>235</v>
      </c>
      <c r="D613" s="13" t="s">
        <v>42</v>
      </c>
      <c r="E613" s="10" t="s">
        <v>211</v>
      </c>
      <c r="F613" s="103">
        <f>SUM('3'!G882+'3'!G843+'3'!G669)</f>
        <v>53</v>
      </c>
      <c r="G613" s="103">
        <f>SUM('3'!H882+'3'!H843+'3'!H669)</f>
        <v>2.0190000000000001</v>
      </c>
      <c r="H613" s="103"/>
      <c r="I613" s="216">
        <f t="shared" si="12"/>
        <v>0</v>
      </c>
      <c r="J613" s="210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  <c r="AR613" s="37"/>
      <c r="AS613" s="37"/>
      <c r="AT613" s="37"/>
      <c r="AU613" s="37"/>
      <c r="AV613" s="37"/>
      <c r="AW613" s="37"/>
      <c r="AX613" s="37"/>
      <c r="AY613" s="37"/>
      <c r="AZ613" s="37"/>
      <c r="BA613" s="37"/>
      <c r="BB613" s="37"/>
      <c r="BC613" s="37"/>
      <c r="BD613" s="37"/>
      <c r="BE613" s="37"/>
      <c r="BF613" s="37"/>
      <c r="BG613" s="37"/>
      <c r="BH613" s="37"/>
      <c r="BI613" s="37"/>
      <c r="BJ613" s="37"/>
      <c r="BK613" s="37"/>
      <c r="BL613" s="37"/>
      <c r="BM613" s="37"/>
      <c r="BN613" s="37"/>
      <c r="BO613" s="37"/>
      <c r="BP613" s="37"/>
      <c r="BQ613" s="37"/>
      <c r="BR613" s="37"/>
      <c r="BS613" s="37"/>
      <c r="BT613" s="37"/>
      <c r="BU613" s="37"/>
      <c r="BV613" s="37"/>
      <c r="BW613" s="37"/>
      <c r="BX613" s="37"/>
      <c r="BY613" s="37"/>
      <c r="BZ613" s="37"/>
      <c r="CA613" s="37"/>
      <c r="CB613" s="37"/>
      <c r="CC613" s="37"/>
      <c r="CD613" s="37"/>
      <c r="CE613" s="37"/>
      <c r="CF613" s="37"/>
      <c r="CG613" s="37"/>
      <c r="CH613" s="37"/>
      <c r="CI613" s="37"/>
      <c r="CJ613" s="37"/>
      <c r="CK613" s="37"/>
      <c r="CL613" s="37"/>
      <c r="CM613" s="37"/>
      <c r="CN613" s="37"/>
      <c r="CO613" s="37"/>
      <c r="CP613" s="37"/>
      <c r="CQ613" s="37"/>
      <c r="CR613" s="37"/>
      <c r="CS613" s="37"/>
      <c r="CT613" s="37"/>
      <c r="CU613" s="37"/>
      <c r="CV613" s="37"/>
      <c r="CW613" s="37"/>
      <c r="CX613" s="37"/>
      <c r="CY613" s="37"/>
      <c r="CZ613" s="37"/>
      <c r="DA613" s="37"/>
      <c r="DB613" s="37"/>
      <c r="DC613" s="37"/>
      <c r="DD613" s="37"/>
      <c r="DE613" s="37"/>
      <c r="DF613" s="37"/>
      <c r="DG613" s="37"/>
      <c r="DH613" s="37"/>
      <c r="DI613" s="37"/>
      <c r="DJ613" s="37"/>
      <c r="DK613" s="37"/>
      <c r="DL613" s="37"/>
      <c r="DM613" s="37"/>
      <c r="DN613" s="37"/>
      <c r="DO613" s="37"/>
      <c r="DP613" s="37"/>
      <c r="DQ613" s="37"/>
      <c r="DR613" s="37"/>
      <c r="DS613" s="37"/>
      <c r="DT613" s="37"/>
      <c r="DU613" s="37"/>
      <c r="DV613" s="37"/>
      <c r="DW613" s="37"/>
      <c r="DX613" s="37"/>
      <c r="DY613" s="37"/>
      <c r="DZ613" s="37"/>
      <c r="EA613" s="37"/>
      <c r="EB613" s="37"/>
      <c r="EC613" s="37"/>
      <c r="ED613" s="37"/>
      <c r="EE613" s="37"/>
      <c r="EF613" s="37"/>
      <c r="EG613" s="37"/>
      <c r="EH613" s="37"/>
      <c r="EI613" s="37"/>
      <c r="EJ613" s="37"/>
      <c r="EK613" s="37"/>
      <c r="EL613" s="37"/>
      <c r="EM613" s="37"/>
      <c r="EN613" s="37"/>
      <c r="EO613" s="37"/>
      <c r="EP613" s="37"/>
      <c r="EQ613" s="37"/>
      <c r="ER613" s="37"/>
      <c r="ES613" s="37"/>
      <c r="ET613" s="37"/>
      <c r="EU613" s="37"/>
      <c r="EV613" s="37"/>
      <c r="EW613" s="37"/>
      <c r="EX613" s="37"/>
      <c r="EY613" s="37"/>
      <c r="EZ613" s="37"/>
      <c r="FA613" s="37"/>
      <c r="FB613" s="37"/>
      <c r="FC613" s="37"/>
      <c r="FD613" s="37"/>
      <c r="FE613" s="37"/>
      <c r="FF613" s="37"/>
      <c r="FG613" s="37"/>
      <c r="FH613" s="37"/>
      <c r="FI613" s="37"/>
      <c r="FJ613" s="37"/>
      <c r="FK613" s="37"/>
      <c r="FL613" s="37"/>
      <c r="FM613" s="37"/>
      <c r="FN613" s="37"/>
      <c r="FO613" s="37"/>
      <c r="FP613" s="37"/>
      <c r="FQ613" s="37"/>
      <c r="FR613" s="37"/>
      <c r="FS613" s="37"/>
    </row>
    <row r="614" spans="1:175" s="7" customFormat="1" hidden="1">
      <c r="A614" s="23" t="s">
        <v>492</v>
      </c>
      <c r="B614" s="10" t="s">
        <v>244</v>
      </c>
      <c r="C614" s="10" t="s">
        <v>235</v>
      </c>
      <c r="D614" s="13" t="s">
        <v>42</v>
      </c>
      <c r="E614" s="10" t="s">
        <v>384</v>
      </c>
      <c r="F614" s="103">
        <f>SUM('3'!G398)</f>
        <v>0</v>
      </c>
      <c r="G614" s="103">
        <f>SUM('3'!H398)</f>
        <v>0</v>
      </c>
      <c r="H614" s="103"/>
      <c r="I614" s="216" t="e">
        <f t="shared" si="12"/>
        <v>#DIV/0!</v>
      </c>
      <c r="J614" s="210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  <c r="AR614" s="37"/>
      <c r="AS614" s="37"/>
      <c r="AT614" s="37"/>
      <c r="AU614" s="37"/>
      <c r="AV614" s="37"/>
      <c r="AW614" s="37"/>
      <c r="AX614" s="37"/>
      <c r="AY614" s="37"/>
      <c r="AZ614" s="37"/>
      <c r="BA614" s="37"/>
      <c r="BB614" s="37"/>
      <c r="BC614" s="37"/>
      <c r="BD614" s="37"/>
      <c r="BE614" s="37"/>
      <c r="BF614" s="37"/>
      <c r="BG614" s="37"/>
      <c r="BH614" s="37"/>
      <c r="BI614" s="37"/>
      <c r="BJ614" s="37"/>
      <c r="BK614" s="37"/>
      <c r="BL614" s="37"/>
      <c r="BM614" s="37"/>
      <c r="BN614" s="37"/>
      <c r="BO614" s="37"/>
      <c r="BP614" s="37"/>
      <c r="BQ614" s="37"/>
      <c r="BR614" s="37"/>
      <c r="BS614" s="37"/>
      <c r="BT614" s="37"/>
      <c r="BU614" s="37"/>
      <c r="BV614" s="37"/>
      <c r="BW614" s="37"/>
      <c r="BX614" s="37"/>
      <c r="BY614" s="37"/>
      <c r="BZ614" s="37"/>
      <c r="CA614" s="37"/>
      <c r="CB614" s="37"/>
      <c r="CC614" s="37"/>
      <c r="CD614" s="37"/>
      <c r="CE614" s="37"/>
      <c r="CF614" s="37"/>
      <c r="CG614" s="37"/>
      <c r="CH614" s="37"/>
      <c r="CI614" s="37"/>
      <c r="CJ614" s="37"/>
      <c r="CK614" s="37"/>
      <c r="CL614" s="37"/>
      <c r="CM614" s="37"/>
      <c r="CN614" s="37"/>
      <c r="CO614" s="37"/>
      <c r="CP614" s="37"/>
      <c r="CQ614" s="37"/>
      <c r="CR614" s="37"/>
      <c r="CS614" s="37"/>
      <c r="CT614" s="37"/>
      <c r="CU614" s="37"/>
      <c r="CV614" s="37"/>
      <c r="CW614" s="37"/>
      <c r="CX614" s="37"/>
      <c r="CY614" s="37"/>
      <c r="CZ614" s="37"/>
      <c r="DA614" s="37"/>
      <c r="DB614" s="37"/>
      <c r="DC614" s="37"/>
      <c r="DD614" s="37"/>
      <c r="DE614" s="37"/>
      <c r="DF614" s="37"/>
      <c r="DG614" s="37"/>
      <c r="DH614" s="37"/>
      <c r="DI614" s="37"/>
      <c r="DJ614" s="37"/>
      <c r="DK614" s="37"/>
      <c r="DL614" s="37"/>
      <c r="DM614" s="37"/>
      <c r="DN614" s="37"/>
      <c r="DO614" s="37"/>
      <c r="DP614" s="37"/>
      <c r="DQ614" s="37"/>
      <c r="DR614" s="37"/>
      <c r="DS614" s="37"/>
      <c r="DT614" s="37"/>
      <c r="DU614" s="37"/>
      <c r="DV614" s="37"/>
      <c r="DW614" s="37"/>
      <c r="DX614" s="37"/>
      <c r="DY614" s="37"/>
      <c r="DZ614" s="37"/>
      <c r="EA614" s="37"/>
      <c r="EB614" s="37"/>
      <c r="EC614" s="37"/>
      <c r="ED614" s="37"/>
      <c r="EE614" s="37"/>
      <c r="EF614" s="37"/>
      <c r="EG614" s="37"/>
      <c r="EH614" s="37"/>
      <c r="EI614" s="37"/>
      <c r="EJ614" s="37"/>
      <c r="EK614" s="37"/>
      <c r="EL614" s="37"/>
      <c r="EM614" s="37"/>
      <c r="EN614" s="37"/>
      <c r="EO614" s="37"/>
      <c r="EP614" s="37"/>
      <c r="EQ614" s="37"/>
      <c r="ER614" s="37"/>
      <c r="ES614" s="37"/>
      <c r="ET614" s="37"/>
      <c r="EU614" s="37"/>
      <c r="EV614" s="37"/>
      <c r="EW614" s="37"/>
      <c r="EX614" s="37"/>
      <c r="EY614" s="37"/>
      <c r="EZ614" s="37"/>
      <c r="FA614" s="37"/>
      <c r="FB614" s="37"/>
      <c r="FC614" s="37"/>
      <c r="FD614" s="37"/>
      <c r="FE614" s="37"/>
      <c r="FF614" s="37"/>
      <c r="FG614" s="37"/>
      <c r="FH614" s="37"/>
      <c r="FI614" s="37"/>
      <c r="FJ614" s="37"/>
      <c r="FK614" s="37"/>
      <c r="FL614" s="37"/>
      <c r="FM614" s="37"/>
      <c r="FN614" s="37"/>
      <c r="FO614" s="37"/>
      <c r="FP614" s="37"/>
      <c r="FQ614" s="37"/>
      <c r="FR614" s="37"/>
      <c r="FS614" s="37"/>
    </row>
    <row r="615" spans="1:175" s="7" customFormat="1" ht="157.5" hidden="1">
      <c r="A615" s="24" t="s">
        <v>666</v>
      </c>
      <c r="B615" s="10" t="s">
        <v>244</v>
      </c>
      <c r="C615" s="10" t="s">
        <v>235</v>
      </c>
      <c r="D615" s="10" t="s">
        <v>466</v>
      </c>
      <c r="E615" s="10"/>
      <c r="F615" s="103">
        <f>SUM(F616)</f>
        <v>185</v>
      </c>
      <c r="G615" s="103">
        <f>SUM(G616)</f>
        <v>0</v>
      </c>
      <c r="H615" s="103"/>
      <c r="I615" s="216" t="e">
        <f t="shared" si="12"/>
        <v>#DIV/0!</v>
      </c>
      <c r="J615" s="210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  <c r="AR615" s="37"/>
      <c r="AS615" s="37"/>
      <c r="AT615" s="37"/>
      <c r="AU615" s="37"/>
      <c r="AV615" s="37"/>
      <c r="AW615" s="37"/>
      <c r="AX615" s="37"/>
      <c r="AY615" s="37"/>
      <c r="AZ615" s="37"/>
      <c r="BA615" s="37"/>
      <c r="BB615" s="37"/>
      <c r="BC615" s="37"/>
      <c r="BD615" s="37"/>
      <c r="BE615" s="37"/>
      <c r="BF615" s="37"/>
      <c r="BG615" s="37"/>
      <c r="BH615" s="37"/>
      <c r="BI615" s="37"/>
      <c r="BJ615" s="37"/>
      <c r="BK615" s="37"/>
      <c r="BL615" s="37"/>
      <c r="BM615" s="37"/>
      <c r="BN615" s="37"/>
      <c r="BO615" s="37"/>
      <c r="BP615" s="37"/>
      <c r="BQ615" s="37"/>
      <c r="BR615" s="37"/>
      <c r="BS615" s="37"/>
      <c r="BT615" s="37"/>
      <c r="BU615" s="37"/>
      <c r="BV615" s="37"/>
      <c r="BW615" s="37"/>
      <c r="BX615" s="37"/>
      <c r="BY615" s="37"/>
      <c r="BZ615" s="37"/>
      <c r="CA615" s="37"/>
      <c r="CB615" s="37"/>
      <c r="CC615" s="37"/>
      <c r="CD615" s="37"/>
      <c r="CE615" s="37"/>
      <c r="CF615" s="37"/>
      <c r="CG615" s="37"/>
      <c r="CH615" s="37"/>
      <c r="CI615" s="37"/>
      <c r="CJ615" s="37"/>
      <c r="CK615" s="37"/>
      <c r="CL615" s="37"/>
      <c r="CM615" s="37"/>
      <c r="CN615" s="37"/>
      <c r="CO615" s="37"/>
      <c r="CP615" s="37"/>
      <c r="CQ615" s="37"/>
      <c r="CR615" s="37"/>
      <c r="CS615" s="37"/>
      <c r="CT615" s="37"/>
      <c r="CU615" s="37"/>
      <c r="CV615" s="37"/>
      <c r="CW615" s="37"/>
      <c r="CX615" s="37"/>
      <c r="CY615" s="37"/>
      <c r="CZ615" s="37"/>
      <c r="DA615" s="37"/>
      <c r="DB615" s="37"/>
      <c r="DC615" s="37"/>
      <c r="DD615" s="37"/>
      <c r="DE615" s="37"/>
      <c r="DF615" s="37"/>
      <c r="DG615" s="37"/>
      <c r="DH615" s="37"/>
      <c r="DI615" s="37"/>
      <c r="DJ615" s="37"/>
      <c r="DK615" s="37"/>
      <c r="DL615" s="37"/>
      <c r="DM615" s="37"/>
      <c r="DN615" s="37"/>
      <c r="DO615" s="37"/>
      <c r="DP615" s="37"/>
      <c r="DQ615" s="37"/>
      <c r="DR615" s="37"/>
      <c r="DS615" s="37"/>
      <c r="DT615" s="37"/>
      <c r="DU615" s="37"/>
      <c r="DV615" s="37"/>
      <c r="DW615" s="37"/>
      <c r="DX615" s="37"/>
      <c r="DY615" s="37"/>
      <c r="DZ615" s="37"/>
      <c r="EA615" s="37"/>
      <c r="EB615" s="37"/>
      <c r="EC615" s="37"/>
      <c r="ED615" s="37"/>
      <c r="EE615" s="37"/>
      <c r="EF615" s="37"/>
      <c r="EG615" s="37"/>
      <c r="EH615" s="37"/>
      <c r="EI615" s="37"/>
      <c r="EJ615" s="37"/>
      <c r="EK615" s="37"/>
      <c r="EL615" s="37"/>
      <c r="EM615" s="37"/>
      <c r="EN615" s="37"/>
      <c r="EO615" s="37"/>
      <c r="EP615" s="37"/>
      <c r="EQ615" s="37"/>
      <c r="ER615" s="37"/>
      <c r="ES615" s="37"/>
      <c r="ET615" s="37"/>
      <c r="EU615" s="37"/>
      <c r="EV615" s="37"/>
      <c r="EW615" s="37"/>
      <c r="EX615" s="37"/>
      <c r="EY615" s="37"/>
      <c r="EZ615" s="37"/>
      <c r="FA615" s="37"/>
      <c r="FB615" s="37"/>
      <c r="FC615" s="37"/>
      <c r="FD615" s="37"/>
      <c r="FE615" s="37"/>
      <c r="FF615" s="37"/>
      <c r="FG615" s="37"/>
      <c r="FH615" s="37"/>
      <c r="FI615" s="37"/>
      <c r="FJ615" s="37"/>
      <c r="FK615" s="37"/>
      <c r="FL615" s="37"/>
      <c r="FM615" s="37"/>
      <c r="FN615" s="37"/>
      <c r="FO615" s="37"/>
      <c r="FP615" s="37"/>
      <c r="FQ615" s="37"/>
      <c r="FR615" s="37"/>
      <c r="FS615" s="37"/>
    </row>
    <row r="616" spans="1:175" s="7" customFormat="1" ht="31.5" hidden="1">
      <c r="A616" s="23" t="s">
        <v>274</v>
      </c>
      <c r="B616" s="10" t="s">
        <v>244</v>
      </c>
      <c r="C616" s="10" t="s">
        <v>235</v>
      </c>
      <c r="D616" s="10" t="s">
        <v>466</v>
      </c>
      <c r="E616" s="10" t="s">
        <v>491</v>
      </c>
      <c r="F616" s="103">
        <f>SUM('3'!G400+'3'!G884)</f>
        <v>185</v>
      </c>
      <c r="G616" s="103">
        <f>SUM('3'!H400+'3'!H884)</f>
        <v>0</v>
      </c>
      <c r="H616" s="103"/>
      <c r="I616" s="216" t="e">
        <f t="shared" si="12"/>
        <v>#DIV/0!</v>
      </c>
      <c r="J616" s="210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  <c r="AR616" s="37"/>
      <c r="AS616" s="37"/>
      <c r="AT616" s="37"/>
      <c r="AU616" s="37"/>
      <c r="AV616" s="37"/>
      <c r="AW616" s="37"/>
      <c r="AX616" s="37"/>
      <c r="AY616" s="37"/>
      <c r="AZ616" s="37"/>
      <c r="BA616" s="37"/>
      <c r="BB616" s="37"/>
      <c r="BC616" s="37"/>
      <c r="BD616" s="37"/>
      <c r="BE616" s="37"/>
      <c r="BF616" s="37"/>
      <c r="BG616" s="37"/>
      <c r="BH616" s="37"/>
      <c r="BI616" s="37"/>
      <c r="BJ616" s="37"/>
      <c r="BK616" s="37"/>
      <c r="BL616" s="37"/>
      <c r="BM616" s="37"/>
      <c r="BN616" s="37"/>
      <c r="BO616" s="37"/>
      <c r="BP616" s="37"/>
      <c r="BQ616" s="37"/>
      <c r="BR616" s="37"/>
      <c r="BS616" s="37"/>
      <c r="BT616" s="37"/>
      <c r="BU616" s="37"/>
      <c r="BV616" s="37"/>
      <c r="BW616" s="37"/>
      <c r="BX616" s="37"/>
      <c r="BY616" s="37"/>
      <c r="BZ616" s="37"/>
      <c r="CA616" s="37"/>
      <c r="CB616" s="37"/>
      <c r="CC616" s="37"/>
      <c r="CD616" s="37"/>
      <c r="CE616" s="37"/>
      <c r="CF616" s="37"/>
      <c r="CG616" s="37"/>
      <c r="CH616" s="37"/>
      <c r="CI616" s="37"/>
      <c r="CJ616" s="37"/>
      <c r="CK616" s="37"/>
      <c r="CL616" s="37"/>
      <c r="CM616" s="37"/>
      <c r="CN616" s="37"/>
      <c r="CO616" s="37"/>
      <c r="CP616" s="37"/>
      <c r="CQ616" s="37"/>
      <c r="CR616" s="37"/>
      <c r="CS616" s="37"/>
      <c r="CT616" s="37"/>
      <c r="CU616" s="37"/>
      <c r="CV616" s="37"/>
      <c r="CW616" s="37"/>
      <c r="CX616" s="37"/>
      <c r="CY616" s="37"/>
      <c r="CZ616" s="37"/>
      <c r="DA616" s="37"/>
      <c r="DB616" s="37"/>
      <c r="DC616" s="37"/>
      <c r="DD616" s="37"/>
      <c r="DE616" s="37"/>
      <c r="DF616" s="37"/>
      <c r="DG616" s="37"/>
      <c r="DH616" s="37"/>
      <c r="DI616" s="37"/>
      <c r="DJ616" s="37"/>
      <c r="DK616" s="37"/>
      <c r="DL616" s="37"/>
      <c r="DM616" s="37"/>
      <c r="DN616" s="37"/>
      <c r="DO616" s="37"/>
      <c r="DP616" s="37"/>
      <c r="DQ616" s="37"/>
      <c r="DR616" s="37"/>
      <c r="DS616" s="37"/>
      <c r="DT616" s="37"/>
      <c r="DU616" s="37"/>
      <c r="DV616" s="37"/>
      <c r="DW616" s="37"/>
      <c r="DX616" s="37"/>
      <c r="DY616" s="37"/>
      <c r="DZ616" s="37"/>
      <c r="EA616" s="37"/>
      <c r="EB616" s="37"/>
      <c r="EC616" s="37"/>
      <c r="ED616" s="37"/>
      <c r="EE616" s="37"/>
      <c r="EF616" s="37"/>
      <c r="EG616" s="37"/>
      <c r="EH616" s="37"/>
      <c r="EI616" s="37"/>
      <c r="EJ616" s="37"/>
      <c r="EK616" s="37"/>
      <c r="EL616" s="37"/>
      <c r="EM616" s="37"/>
      <c r="EN616" s="37"/>
      <c r="EO616" s="37"/>
      <c r="EP616" s="37"/>
      <c r="EQ616" s="37"/>
      <c r="ER616" s="37"/>
      <c r="ES616" s="37"/>
      <c r="ET616" s="37"/>
      <c r="EU616" s="37"/>
      <c r="EV616" s="37"/>
      <c r="EW616" s="37"/>
      <c r="EX616" s="37"/>
      <c r="EY616" s="37"/>
      <c r="EZ616" s="37"/>
      <c r="FA616" s="37"/>
      <c r="FB616" s="37"/>
      <c r="FC616" s="37"/>
      <c r="FD616" s="37"/>
      <c r="FE616" s="37"/>
      <c r="FF616" s="37"/>
      <c r="FG616" s="37"/>
      <c r="FH616" s="37"/>
      <c r="FI616" s="37"/>
      <c r="FJ616" s="37"/>
      <c r="FK616" s="37"/>
      <c r="FL616" s="37"/>
      <c r="FM616" s="37"/>
      <c r="FN616" s="37"/>
      <c r="FO616" s="37"/>
      <c r="FP616" s="37"/>
      <c r="FQ616" s="37"/>
      <c r="FR616" s="37"/>
      <c r="FS616" s="37"/>
    </row>
    <row r="617" spans="1:175" s="7" customFormat="1" ht="189" hidden="1">
      <c r="A617" s="23" t="s">
        <v>667</v>
      </c>
      <c r="B617" s="10" t="s">
        <v>244</v>
      </c>
      <c r="C617" s="10" t="s">
        <v>235</v>
      </c>
      <c r="D617" s="12" t="s">
        <v>176</v>
      </c>
      <c r="E617" s="12"/>
      <c r="F617" s="103">
        <f>SUM(F618)</f>
        <v>1.9</v>
      </c>
      <c r="G617" s="103">
        <f>SUM(G618)</f>
        <v>0</v>
      </c>
      <c r="H617" s="103"/>
      <c r="I617" s="216" t="e">
        <f t="shared" si="12"/>
        <v>#DIV/0!</v>
      </c>
      <c r="J617" s="210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  <c r="AR617" s="37"/>
      <c r="AS617" s="37"/>
      <c r="AT617" s="37"/>
      <c r="AU617" s="37"/>
      <c r="AV617" s="37"/>
      <c r="AW617" s="37"/>
      <c r="AX617" s="37"/>
      <c r="AY617" s="37"/>
      <c r="AZ617" s="37"/>
      <c r="BA617" s="37"/>
      <c r="BB617" s="37"/>
      <c r="BC617" s="37"/>
      <c r="BD617" s="37"/>
      <c r="BE617" s="37"/>
      <c r="BF617" s="37"/>
      <c r="BG617" s="37"/>
      <c r="BH617" s="37"/>
      <c r="BI617" s="37"/>
      <c r="BJ617" s="37"/>
      <c r="BK617" s="37"/>
      <c r="BL617" s="37"/>
      <c r="BM617" s="37"/>
      <c r="BN617" s="37"/>
      <c r="BO617" s="37"/>
      <c r="BP617" s="37"/>
      <c r="BQ617" s="37"/>
      <c r="BR617" s="37"/>
      <c r="BS617" s="37"/>
      <c r="BT617" s="37"/>
      <c r="BU617" s="37"/>
      <c r="BV617" s="37"/>
      <c r="BW617" s="37"/>
      <c r="BX617" s="37"/>
      <c r="BY617" s="37"/>
      <c r="BZ617" s="37"/>
      <c r="CA617" s="37"/>
      <c r="CB617" s="37"/>
      <c r="CC617" s="37"/>
      <c r="CD617" s="37"/>
      <c r="CE617" s="37"/>
      <c r="CF617" s="37"/>
      <c r="CG617" s="37"/>
      <c r="CH617" s="37"/>
      <c r="CI617" s="37"/>
      <c r="CJ617" s="37"/>
      <c r="CK617" s="37"/>
      <c r="CL617" s="37"/>
      <c r="CM617" s="37"/>
      <c r="CN617" s="37"/>
      <c r="CO617" s="37"/>
      <c r="CP617" s="37"/>
      <c r="CQ617" s="37"/>
      <c r="CR617" s="37"/>
      <c r="CS617" s="37"/>
      <c r="CT617" s="37"/>
      <c r="CU617" s="37"/>
      <c r="CV617" s="37"/>
      <c r="CW617" s="37"/>
      <c r="CX617" s="37"/>
      <c r="CY617" s="37"/>
      <c r="CZ617" s="37"/>
      <c r="DA617" s="37"/>
      <c r="DB617" s="37"/>
      <c r="DC617" s="37"/>
      <c r="DD617" s="37"/>
      <c r="DE617" s="37"/>
      <c r="DF617" s="37"/>
      <c r="DG617" s="37"/>
      <c r="DH617" s="37"/>
      <c r="DI617" s="37"/>
      <c r="DJ617" s="37"/>
      <c r="DK617" s="37"/>
      <c r="DL617" s="37"/>
      <c r="DM617" s="37"/>
      <c r="DN617" s="37"/>
      <c r="DO617" s="37"/>
      <c r="DP617" s="37"/>
      <c r="DQ617" s="37"/>
      <c r="DR617" s="37"/>
      <c r="DS617" s="37"/>
      <c r="DT617" s="37"/>
      <c r="DU617" s="37"/>
      <c r="DV617" s="37"/>
      <c r="DW617" s="37"/>
      <c r="DX617" s="37"/>
      <c r="DY617" s="37"/>
      <c r="DZ617" s="37"/>
      <c r="EA617" s="37"/>
      <c r="EB617" s="37"/>
      <c r="EC617" s="37"/>
      <c r="ED617" s="37"/>
      <c r="EE617" s="37"/>
      <c r="EF617" s="37"/>
      <c r="EG617" s="37"/>
      <c r="EH617" s="37"/>
      <c r="EI617" s="37"/>
      <c r="EJ617" s="37"/>
      <c r="EK617" s="37"/>
      <c r="EL617" s="37"/>
      <c r="EM617" s="37"/>
      <c r="EN617" s="37"/>
      <c r="EO617" s="37"/>
      <c r="EP617" s="37"/>
      <c r="EQ617" s="37"/>
      <c r="ER617" s="37"/>
      <c r="ES617" s="37"/>
      <c r="ET617" s="37"/>
      <c r="EU617" s="37"/>
      <c r="EV617" s="37"/>
      <c r="EW617" s="37"/>
      <c r="EX617" s="37"/>
      <c r="EY617" s="37"/>
      <c r="EZ617" s="37"/>
      <c r="FA617" s="37"/>
      <c r="FB617" s="37"/>
      <c r="FC617" s="37"/>
      <c r="FD617" s="37"/>
      <c r="FE617" s="37"/>
      <c r="FF617" s="37"/>
      <c r="FG617" s="37"/>
      <c r="FH617" s="37"/>
      <c r="FI617" s="37"/>
      <c r="FJ617" s="37"/>
      <c r="FK617" s="37"/>
      <c r="FL617" s="37"/>
      <c r="FM617" s="37"/>
      <c r="FN617" s="37"/>
      <c r="FO617" s="37"/>
      <c r="FP617" s="37"/>
      <c r="FQ617" s="37"/>
      <c r="FR617" s="37"/>
      <c r="FS617" s="37"/>
    </row>
    <row r="618" spans="1:175" s="7" customFormat="1" ht="47.25" hidden="1">
      <c r="A618" s="24" t="s">
        <v>212</v>
      </c>
      <c r="B618" s="10" t="s">
        <v>244</v>
      </c>
      <c r="C618" s="10" t="s">
        <v>235</v>
      </c>
      <c r="D618" s="12" t="s">
        <v>176</v>
      </c>
      <c r="E618" s="12" t="s">
        <v>211</v>
      </c>
      <c r="F618" s="103">
        <f>SUM('3'!G402+'3'!G886)</f>
        <v>1.9</v>
      </c>
      <c r="G618" s="103">
        <f>SUM('3'!H402+'3'!H886)</f>
        <v>0</v>
      </c>
      <c r="H618" s="103"/>
      <c r="I618" s="216" t="e">
        <f t="shared" si="12"/>
        <v>#DIV/0!</v>
      </c>
      <c r="J618" s="210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  <c r="AR618" s="37"/>
      <c r="AS618" s="37"/>
      <c r="AT618" s="37"/>
      <c r="AU618" s="37"/>
      <c r="AV618" s="37"/>
      <c r="AW618" s="37"/>
      <c r="AX618" s="37"/>
      <c r="AY618" s="37"/>
      <c r="AZ618" s="37"/>
      <c r="BA618" s="37"/>
      <c r="BB618" s="37"/>
      <c r="BC618" s="37"/>
      <c r="BD618" s="37"/>
      <c r="BE618" s="37"/>
      <c r="BF618" s="37"/>
      <c r="BG618" s="37"/>
      <c r="BH618" s="37"/>
      <c r="BI618" s="37"/>
      <c r="BJ618" s="37"/>
      <c r="BK618" s="37"/>
      <c r="BL618" s="37"/>
      <c r="BM618" s="37"/>
      <c r="BN618" s="37"/>
      <c r="BO618" s="37"/>
      <c r="BP618" s="37"/>
      <c r="BQ618" s="37"/>
      <c r="BR618" s="37"/>
      <c r="BS618" s="37"/>
      <c r="BT618" s="37"/>
      <c r="BU618" s="37"/>
      <c r="BV618" s="37"/>
      <c r="BW618" s="37"/>
      <c r="BX618" s="37"/>
      <c r="BY618" s="37"/>
      <c r="BZ618" s="37"/>
      <c r="CA618" s="37"/>
      <c r="CB618" s="37"/>
      <c r="CC618" s="37"/>
      <c r="CD618" s="37"/>
      <c r="CE618" s="37"/>
      <c r="CF618" s="37"/>
      <c r="CG618" s="37"/>
      <c r="CH618" s="37"/>
      <c r="CI618" s="37"/>
      <c r="CJ618" s="37"/>
      <c r="CK618" s="37"/>
      <c r="CL618" s="37"/>
      <c r="CM618" s="37"/>
      <c r="CN618" s="37"/>
      <c r="CO618" s="37"/>
      <c r="CP618" s="37"/>
      <c r="CQ618" s="37"/>
      <c r="CR618" s="37"/>
      <c r="CS618" s="37"/>
      <c r="CT618" s="37"/>
      <c r="CU618" s="37"/>
      <c r="CV618" s="37"/>
      <c r="CW618" s="37"/>
      <c r="CX618" s="37"/>
      <c r="CY618" s="37"/>
      <c r="CZ618" s="37"/>
      <c r="DA618" s="37"/>
      <c r="DB618" s="37"/>
      <c r="DC618" s="37"/>
      <c r="DD618" s="37"/>
      <c r="DE618" s="37"/>
      <c r="DF618" s="37"/>
      <c r="DG618" s="37"/>
      <c r="DH618" s="37"/>
      <c r="DI618" s="37"/>
      <c r="DJ618" s="37"/>
      <c r="DK618" s="37"/>
      <c r="DL618" s="37"/>
      <c r="DM618" s="37"/>
      <c r="DN618" s="37"/>
      <c r="DO618" s="37"/>
      <c r="DP618" s="37"/>
      <c r="DQ618" s="37"/>
      <c r="DR618" s="37"/>
      <c r="DS618" s="37"/>
      <c r="DT618" s="37"/>
      <c r="DU618" s="37"/>
      <c r="DV618" s="37"/>
      <c r="DW618" s="37"/>
      <c r="DX618" s="37"/>
      <c r="DY618" s="37"/>
      <c r="DZ618" s="37"/>
      <c r="EA618" s="37"/>
      <c r="EB618" s="37"/>
      <c r="EC618" s="37"/>
      <c r="ED618" s="37"/>
      <c r="EE618" s="37"/>
      <c r="EF618" s="37"/>
      <c r="EG618" s="37"/>
      <c r="EH618" s="37"/>
      <c r="EI618" s="37"/>
      <c r="EJ618" s="37"/>
      <c r="EK618" s="37"/>
      <c r="EL618" s="37"/>
      <c r="EM618" s="37"/>
      <c r="EN618" s="37"/>
      <c r="EO618" s="37"/>
      <c r="EP618" s="37"/>
      <c r="EQ618" s="37"/>
      <c r="ER618" s="37"/>
      <c r="ES618" s="37"/>
      <c r="ET618" s="37"/>
      <c r="EU618" s="37"/>
      <c r="EV618" s="37"/>
      <c r="EW618" s="37"/>
      <c r="EX618" s="37"/>
      <c r="EY618" s="37"/>
      <c r="EZ618" s="37"/>
      <c r="FA618" s="37"/>
      <c r="FB618" s="37"/>
      <c r="FC618" s="37"/>
      <c r="FD618" s="37"/>
      <c r="FE618" s="37"/>
      <c r="FF618" s="37"/>
      <c r="FG618" s="37"/>
      <c r="FH618" s="37"/>
      <c r="FI618" s="37"/>
      <c r="FJ618" s="37"/>
      <c r="FK618" s="37"/>
      <c r="FL618" s="37"/>
      <c r="FM618" s="37"/>
      <c r="FN618" s="37"/>
      <c r="FO618" s="37"/>
      <c r="FP618" s="37"/>
      <c r="FQ618" s="37"/>
      <c r="FR618" s="37"/>
      <c r="FS618" s="37"/>
    </row>
    <row r="619" spans="1:175" s="7" customFormat="1" ht="31.5" hidden="1">
      <c r="A619" s="24" t="s">
        <v>26</v>
      </c>
      <c r="B619" s="12" t="s">
        <v>244</v>
      </c>
      <c r="C619" s="12" t="s">
        <v>235</v>
      </c>
      <c r="D619" s="13" t="s">
        <v>208</v>
      </c>
      <c r="E619" s="13"/>
      <c r="F619" s="103">
        <f>SUM(F620)</f>
        <v>0</v>
      </c>
      <c r="G619" s="103">
        <f>SUM(G620)</f>
        <v>0</v>
      </c>
      <c r="H619" s="103"/>
      <c r="I619" s="216" t="e">
        <f t="shared" si="12"/>
        <v>#DIV/0!</v>
      </c>
      <c r="J619" s="210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  <c r="AR619" s="37"/>
      <c r="AS619" s="37"/>
      <c r="AT619" s="37"/>
      <c r="AU619" s="37"/>
      <c r="AV619" s="37"/>
      <c r="AW619" s="37"/>
      <c r="AX619" s="37"/>
      <c r="AY619" s="37"/>
      <c r="AZ619" s="37"/>
      <c r="BA619" s="37"/>
      <c r="BB619" s="37"/>
      <c r="BC619" s="37"/>
      <c r="BD619" s="37"/>
      <c r="BE619" s="37"/>
      <c r="BF619" s="37"/>
      <c r="BG619" s="37"/>
      <c r="BH619" s="37"/>
      <c r="BI619" s="37"/>
      <c r="BJ619" s="37"/>
      <c r="BK619" s="37"/>
      <c r="BL619" s="37"/>
      <c r="BM619" s="37"/>
      <c r="BN619" s="37"/>
      <c r="BO619" s="37"/>
      <c r="BP619" s="37"/>
      <c r="BQ619" s="37"/>
      <c r="BR619" s="37"/>
      <c r="BS619" s="37"/>
      <c r="BT619" s="37"/>
      <c r="BU619" s="37"/>
      <c r="BV619" s="37"/>
      <c r="BW619" s="37"/>
      <c r="BX619" s="37"/>
      <c r="BY619" s="37"/>
      <c r="BZ619" s="37"/>
      <c r="CA619" s="37"/>
      <c r="CB619" s="37"/>
      <c r="CC619" s="37"/>
      <c r="CD619" s="37"/>
      <c r="CE619" s="37"/>
      <c r="CF619" s="37"/>
      <c r="CG619" s="37"/>
      <c r="CH619" s="37"/>
      <c r="CI619" s="37"/>
      <c r="CJ619" s="37"/>
      <c r="CK619" s="37"/>
      <c r="CL619" s="37"/>
      <c r="CM619" s="37"/>
      <c r="CN619" s="37"/>
      <c r="CO619" s="37"/>
      <c r="CP619" s="37"/>
      <c r="CQ619" s="37"/>
      <c r="CR619" s="37"/>
      <c r="CS619" s="37"/>
      <c r="CT619" s="37"/>
      <c r="CU619" s="37"/>
      <c r="CV619" s="37"/>
      <c r="CW619" s="37"/>
      <c r="CX619" s="37"/>
      <c r="CY619" s="37"/>
      <c r="CZ619" s="37"/>
      <c r="DA619" s="37"/>
      <c r="DB619" s="37"/>
      <c r="DC619" s="37"/>
      <c r="DD619" s="37"/>
      <c r="DE619" s="37"/>
      <c r="DF619" s="37"/>
      <c r="DG619" s="37"/>
      <c r="DH619" s="37"/>
      <c r="DI619" s="37"/>
      <c r="DJ619" s="37"/>
      <c r="DK619" s="37"/>
      <c r="DL619" s="37"/>
      <c r="DM619" s="37"/>
      <c r="DN619" s="37"/>
      <c r="DO619" s="37"/>
      <c r="DP619" s="37"/>
      <c r="DQ619" s="37"/>
      <c r="DR619" s="37"/>
      <c r="DS619" s="37"/>
      <c r="DT619" s="37"/>
      <c r="DU619" s="37"/>
      <c r="DV619" s="37"/>
      <c r="DW619" s="37"/>
      <c r="DX619" s="37"/>
      <c r="DY619" s="37"/>
      <c r="DZ619" s="37"/>
      <c r="EA619" s="37"/>
      <c r="EB619" s="37"/>
      <c r="EC619" s="37"/>
      <c r="ED619" s="37"/>
      <c r="EE619" s="37"/>
      <c r="EF619" s="37"/>
      <c r="EG619" s="37"/>
      <c r="EH619" s="37"/>
      <c r="EI619" s="37"/>
      <c r="EJ619" s="37"/>
      <c r="EK619" s="37"/>
      <c r="EL619" s="37"/>
      <c r="EM619" s="37"/>
      <c r="EN619" s="37"/>
      <c r="EO619" s="37"/>
      <c r="EP619" s="37"/>
      <c r="EQ619" s="37"/>
      <c r="ER619" s="37"/>
      <c r="ES619" s="37"/>
      <c r="ET619" s="37"/>
      <c r="EU619" s="37"/>
      <c r="EV619" s="37"/>
      <c r="EW619" s="37"/>
      <c r="EX619" s="37"/>
      <c r="EY619" s="37"/>
      <c r="EZ619" s="37"/>
      <c r="FA619" s="37"/>
      <c r="FB619" s="37"/>
      <c r="FC619" s="37"/>
      <c r="FD619" s="37"/>
      <c r="FE619" s="37"/>
      <c r="FF619" s="37"/>
      <c r="FG619" s="37"/>
      <c r="FH619" s="37"/>
      <c r="FI619" s="37"/>
      <c r="FJ619" s="37"/>
      <c r="FK619" s="37"/>
      <c r="FL619" s="37"/>
      <c r="FM619" s="37"/>
      <c r="FN619" s="37"/>
      <c r="FO619" s="37"/>
      <c r="FP619" s="37"/>
      <c r="FQ619" s="37"/>
      <c r="FR619" s="37"/>
      <c r="FS619" s="37"/>
    </row>
    <row r="620" spans="1:175" s="7" customFormat="1" ht="110.25" hidden="1">
      <c r="A620" s="24" t="s">
        <v>48</v>
      </c>
      <c r="B620" s="10" t="s">
        <v>244</v>
      </c>
      <c r="C620" s="10" t="s">
        <v>235</v>
      </c>
      <c r="D620" s="13" t="s">
        <v>49</v>
      </c>
      <c r="E620" s="13"/>
      <c r="F620" s="103">
        <f>SUM(F621)</f>
        <v>0</v>
      </c>
      <c r="G620" s="103">
        <f>SUM(G621)</f>
        <v>0</v>
      </c>
      <c r="H620" s="103"/>
      <c r="I620" s="216" t="e">
        <f t="shared" si="12"/>
        <v>#DIV/0!</v>
      </c>
      <c r="J620" s="210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  <c r="AR620" s="37"/>
      <c r="AS620" s="37"/>
      <c r="AT620" s="37"/>
      <c r="AU620" s="37"/>
      <c r="AV620" s="37"/>
      <c r="AW620" s="37"/>
      <c r="AX620" s="37"/>
      <c r="AY620" s="37"/>
      <c r="AZ620" s="37"/>
      <c r="BA620" s="37"/>
      <c r="BB620" s="37"/>
      <c r="BC620" s="37"/>
      <c r="BD620" s="37"/>
      <c r="BE620" s="37"/>
      <c r="BF620" s="37"/>
      <c r="BG620" s="37"/>
      <c r="BH620" s="37"/>
      <c r="BI620" s="37"/>
      <c r="BJ620" s="37"/>
      <c r="BK620" s="37"/>
      <c r="BL620" s="37"/>
      <c r="BM620" s="37"/>
      <c r="BN620" s="37"/>
      <c r="BO620" s="37"/>
      <c r="BP620" s="37"/>
      <c r="BQ620" s="37"/>
      <c r="BR620" s="37"/>
      <c r="BS620" s="37"/>
      <c r="BT620" s="37"/>
      <c r="BU620" s="37"/>
      <c r="BV620" s="37"/>
      <c r="BW620" s="37"/>
      <c r="BX620" s="37"/>
      <c r="BY620" s="37"/>
      <c r="BZ620" s="37"/>
      <c r="CA620" s="37"/>
      <c r="CB620" s="37"/>
      <c r="CC620" s="37"/>
      <c r="CD620" s="37"/>
      <c r="CE620" s="37"/>
      <c r="CF620" s="37"/>
      <c r="CG620" s="37"/>
      <c r="CH620" s="37"/>
      <c r="CI620" s="37"/>
      <c r="CJ620" s="37"/>
      <c r="CK620" s="37"/>
      <c r="CL620" s="37"/>
      <c r="CM620" s="37"/>
      <c r="CN620" s="37"/>
      <c r="CO620" s="37"/>
      <c r="CP620" s="37"/>
      <c r="CQ620" s="37"/>
      <c r="CR620" s="37"/>
      <c r="CS620" s="37"/>
      <c r="CT620" s="37"/>
      <c r="CU620" s="37"/>
      <c r="CV620" s="37"/>
      <c r="CW620" s="37"/>
      <c r="CX620" s="37"/>
      <c r="CY620" s="37"/>
      <c r="CZ620" s="37"/>
      <c r="DA620" s="37"/>
      <c r="DB620" s="37"/>
      <c r="DC620" s="37"/>
      <c r="DD620" s="37"/>
      <c r="DE620" s="37"/>
      <c r="DF620" s="37"/>
      <c r="DG620" s="37"/>
      <c r="DH620" s="37"/>
      <c r="DI620" s="37"/>
      <c r="DJ620" s="37"/>
      <c r="DK620" s="37"/>
      <c r="DL620" s="37"/>
      <c r="DM620" s="37"/>
      <c r="DN620" s="37"/>
      <c r="DO620" s="37"/>
      <c r="DP620" s="37"/>
      <c r="DQ620" s="37"/>
      <c r="DR620" s="37"/>
      <c r="DS620" s="37"/>
      <c r="DT620" s="37"/>
      <c r="DU620" s="37"/>
      <c r="DV620" s="37"/>
      <c r="DW620" s="37"/>
      <c r="DX620" s="37"/>
      <c r="DY620" s="37"/>
      <c r="DZ620" s="37"/>
      <c r="EA620" s="37"/>
      <c r="EB620" s="37"/>
      <c r="EC620" s="37"/>
      <c r="ED620" s="37"/>
      <c r="EE620" s="37"/>
      <c r="EF620" s="37"/>
      <c r="EG620" s="37"/>
      <c r="EH620" s="37"/>
      <c r="EI620" s="37"/>
      <c r="EJ620" s="37"/>
      <c r="EK620" s="37"/>
      <c r="EL620" s="37"/>
      <c r="EM620" s="37"/>
      <c r="EN620" s="37"/>
      <c r="EO620" s="37"/>
      <c r="EP620" s="37"/>
      <c r="EQ620" s="37"/>
      <c r="ER620" s="37"/>
      <c r="ES620" s="37"/>
      <c r="ET620" s="37"/>
      <c r="EU620" s="37"/>
      <c r="EV620" s="37"/>
      <c r="EW620" s="37"/>
      <c r="EX620" s="37"/>
      <c r="EY620" s="37"/>
      <c r="EZ620" s="37"/>
      <c r="FA620" s="37"/>
      <c r="FB620" s="37"/>
      <c r="FC620" s="37"/>
      <c r="FD620" s="37"/>
      <c r="FE620" s="37"/>
      <c r="FF620" s="37"/>
      <c r="FG620" s="37"/>
      <c r="FH620" s="37"/>
      <c r="FI620" s="37"/>
      <c r="FJ620" s="37"/>
      <c r="FK620" s="37"/>
      <c r="FL620" s="37"/>
      <c r="FM620" s="37"/>
      <c r="FN620" s="37"/>
      <c r="FO620" s="37"/>
      <c r="FP620" s="37"/>
      <c r="FQ620" s="37"/>
      <c r="FR620" s="37"/>
      <c r="FS620" s="37"/>
    </row>
    <row r="621" spans="1:175" s="7" customFormat="1" ht="31.5" hidden="1">
      <c r="A621" s="24" t="s">
        <v>490</v>
      </c>
      <c r="B621" s="10" t="s">
        <v>244</v>
      </c>
      <c r="C621" s="10" t="s">
        <v>235</v>
      </c>
      <c r="D621" s="13" t="s">
        <v>49</v>
      </c>
      <c r="E621" s="13" t="s">
        <v>491</v>
      </c>
      <c r="F621" s="103">
        <f>SUM('3'!G405)</f>
        <v>0</v>
      </c>
      <c r="G621" s="103">
        <f>SUM('3'!H405)</f>
        <v>0</v>
      </c>
      <c r="H621" s="103"/>
      <c r="I621" s="216" t="e">
        <f t="shared" si="12"/>
        <v>#DIV/0!</v>
      </c>
      <c r="J621" s="210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  <c r="AR621" s="37"/>
      <c r="AS621" s="37"/>
      <c r="AT621" s="37"/>
      <c r="AU621" s="37"/>
      <c r="AV621" s="37"/>
      <c r="AW621" s="37"/>
      <c r="AX621" s="37"/>
      <c r="AY621" s="37"/>
      <c r="AZ621" s="37"/>
      <c r="BA621" s="37"/>
      <c r="BB621" s="37"/>
      <c r="BC621" s="37"/>
      <c r="BD621" s="37"/>
      <c r="BE621" s="37"/>
      <c r="BF621" s="37"/>
      <c r="BG621" s="37"/>
      <c r="BH621" s="37"/>
      <c r="BI621" s="37"/>
      <c r="BJ621" s="37"/>
      <c r="BK621" s="37"/>
      <c r="BL621" s="37"/>
      <c r="BM621" s="37"/>
      <c r="BN621" s="37"/>
      <c r="BO621" s="37"/>
      <c r="BP621" s="37"/>
      <c r="BQ621" s="37"/>
      <c r="BR621" s="37"/>
      <c r="BS621" s="37"/>
      <c r="BT621" s="37"/>
      <c r="BU621" s="37"/>
      <c r="BV621" s="37"/>
      <c r="BW621" s="37"/>
      <c r="BX621" s="37"/>
      <c r="BY621" s="37"/>
      <c r="BZ621" s="37"/>
      <c r="CA621" s="37"/>
      <c r="CB621" s="37"/>
      <c r="CC621" s="37"/>
      <c r="CD621" s="37"/>
      <c r="CE621" s="37"/>
      <c r="CF621" s="37"/>
      <c r="CG621" s="37"/>
      <c r="CH621" s="37"/>
      <c r="CI621" s="37"/>
      <c r="CJ621" s="37"/>
      <c r="CK621" s="37"/>
      <c r="CL621" s="37"/>
      <c r="CM621" s="37"/>
      <c r="CN621" s="37"/>
      <c r="CO621" s="37"/>
      <c r="CP621" s="37"/>
      <c r="CQ621" s="37"/>
      <c r="CR621" s="37"/>
      <c r="CS621" s="37"/>
      <c r="CT621" s="37"/>
      <c r="CU621" s="37"/>
      <c r="CV621" s="37"/>
      <c r="CW621" s="37"/>
      <c r="CX621" s="37"/>
      <c r="CY621" s="37"/>
      <c r="CZ621" s="37"/>
      <c r="DA621" s="37"/>
      <c r="DB621" s="37"/>
      <c r="DC621" s="37"/>
      <c r="DD621" s="37"/>
      <c r="DE621" s="37"/>
      <c r="DF621" s="37"/>
      <c r="DG621" s="37"/>
      <c r="DH621" s="37"/>
      <c r="DI621" s="37"/>
      <c r="DJ621" s="37"/>
      <c r="DK621" s="37"/>
      <c r="DL621" s="37"/>
      <c r="DM621" s="37"/>
      <c r="DN621" s="37"/>
      <c r="DO621" s="37"/>
      <c r="DP621" s="37"/>
      <c r="DQ621" s="37"/>
      <c r="DR621" s="37"/>
      <c r="DS621" s="37"/>
      <c r="DT621" s="37"/>
      <c r="DU621" s="37"/>
      <c r="DV621" s="37"/>
      <c r="DW621" s="37"/>
      <c r="DX621" s="37"/>
      <c r="DY621" s="37"/>
      <c r="DZ621" s="37"/>
      <c r="EA621" s="37"/>
      <c r="EB621" s="37"/>
      <c r="EC621" s="37"/>
      <c r="ED621" s="37"/>
      <c r="EE621" s="37"/>
      <c r="EF621" s="37"/>
      <c r="EG621" s="37"/>
      <c r="EH621" s="37"/>
      <c r="EI621" s="37"/>
      <c r="EJ621" s="37"/>
      <c r="EK621" s="37"/>
      <c r="EL621" s="37"/>
      <c r="EM621" s="37"/>
      <c r="EN621" s="37"/>
      <c r="EO621" s="37"/>
      <c r="EP621" s="37"/>
      <c r="EQ621" s="37"/>
      <c r="ER621" s="37"/>
      <c r="ES621" s="37"/>
      <c r="ET621" s="37"/>
      <c r="EU621" s="37"/>
      <c r="EV621" s="37"/>
      <c r="EW621" s="37"/>
      <c r="EX621" s="37"/>
      <c r="EY621" s="37"/>
      <c r="EZ621" s="37"/>
      <c r="FA621" s="37"/>
      <c r="FB621" s="37"/>
      <c r="FC621" s="37"/>
      <c r="FD621" s="37"/>
      <c r="FE621" s="37"/>
      <c r="FF621" s="37"/>
      <c r="FG621" s="37"/>
      <c r="FH621" s="37"/>
      <c r="FI621" s="37"/>
      <c r="FJ621" s="37"/>
      <c r="FK621" s="37"/>
      <c r="FL621" s="37"/>
      <c r="FM621" s="37"/>
      <c r="FN621" s="37"/>
      <c r="FO621" s="37"/>
      <c r="FP621" s="37"/>
      <c r="FQ621" s="37"/>
      <c r="FR621" s="37"/>
      <c r="FS621" s="37"/>
    </row>
    <row r="622" spans="1:175" s="7" customFormat="1" ht="31.5" hidden="1">
      <c r="A622" s="51" t="s">
        <v>361</v>
      </c>
      <c r="B622" s="18" t="s">
        <v>360</v>
      </c>
      <c r="C622" s="18"/>
      <c r="D622" s="18"/>
      <c r="E622" s="18"/>
      <c r="F622" s="185">
        <f t="shared" ref="F622:G624" si="13">SUM(F623)</f>
        <v>0</v>
      </c>
      <c r="G622" s="185">
        <f t="shared" si="13"/>
        <v>0</v>
      </c>
      <c r="H622" s="185"/>
      <c r="I622" s="216" t="e">
        <f t="shared" si="12"/>
        <v>#DIV/0!</v>
      </c>
      <c r="J622" s="210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  <c r="AR622" s="37"/>
      <c r="AS622" s="37"/>
      <c r="AT622" s="37"/>
      <c r="AU622" s="37"/>
      <c r="AV622" s="37"/>
      <c r="AW622" s="37"/>
      <c r="AX622" s="37"/>
      <c r="AY622" s="37"/>
      <c r="AZ622" s="37"/>
      <c r="BA622" s="37"/>
      <c r="BB622" s="37"/>
      <c r="BC622" s="37"/>
      <c r="BD622" s="37"/>
      <c r="BE622" s="37"/>
      <c r="BF622" s="37"/>
      <c r="BG622" s="37"/>
      <c r="BH622" s="37"/>
      <c r="BI622" s="37"/>
      <c r="BJ622" s="37"/>
      <c r="BK622" s="37"/>
      <c r="BL622" s="37"/>
      <c r="BM622" s="37"/>
      <c r="BN622" s="37"/>
      <c r="BO622" s="37"/>
      <c r="BP622" s="37"/>
      <c r="BQ622" s="37"/>
      <c r="BR622" s="37"/>
      <c r="BS622" s="37"/>
      <c r="BT622" s="37"/>
      <c r="BU622" s="37"/>
      <c r="BV622" s="37"/>
      <c r="BW622" s="37"/>
      <c r="BX622" s="37"/>
      <c r="BY622" s="37"/>
      <c r="BZ622" s="37"/>
      <c r="CA622" s="37"/>
      <c r="CB622" s="37"/>
      <c r="CC622" s="37"/>
      <c r="CD622" s="37"/>
      <c r="CE622" s="37"/>
      <c r="CF622" s="37"/>
      <c r="CG622" s="37"/>
      <c r="CH622" s="37"/>
      <c r="CI622" s="37"/>
      <c r="CJ622" s="37"/>
      <c r="CK622" s="37"/>
      <c r="CL622" s="37"/>
      <c r="CM622" s="37"/>
      <c r="CN622" s="37"/>
      <c r="CO622" s="37"/>
      <c r="CP622" s="37"/>
      <c r="CQ622" s="37"/>
      <c r="CR622" s="37"/>
      <c r="CS622" s="37"/>
      <c r="CT622" s="37"/>
      <c r="CU622" s="37"/>
      <c r="CV622" s="37"/>
      <c r="CW622" s="37"/>
      <c r="CX622" s="37"/>
      <c r="CY622" s="37"/>
      <c r="CZ622" s="37"/>
      <c r="DA622" s="37"/>
      <c r="DB622" s="37"/>
      <c r="DC622" s="37"/>
      <c r="DD622" s="37"/>
      <c r="DE622" s="37"/>
      <c r="DF622" s="37"/>
      <c r="DG622" s="37"/>
      <c r="DH622" s="37"/>
      <c r="DI622" s="37"/>
      <c r="DJ622" s="37"/>
      <c r="DK622" s="37"/>
      <c r="DL622" s="37"/>
      <c r="DM622" s="37"/>
      <c r="DN622" s="37"/>
      <c r="DO622" s="37"/>
      <c r="DP622" s="37"/>
      <c r="DQ622" s="37"/>
      <c r="DR622" s="37"/>
      <c r="DS622" s="37"/>
      <c r="DT622" s="37"/>
      <c r="DU622" s="37"/>
      <c r="DV622" s="37"/>
      <c r="DW622" s="37"/>
      <c r="DX622" s="37"/>
      <c r="DY622" s="37"/>
      <c r="DZ622" s="37"/>
      <c r="EA622" s="37"/>
      <c r="EB622" s="37"/>
      <c r="EC622" s="37"/>
      <c r="ED622" s="37"/>
      <c r="EE622" s="37"/>
      <c r="EF622" s="37"/>
      <c r="EG622" s="37"/>
      <c r="EH622" s="37"/>
      <c r="EI622" s="37"/>
      <c r="EJ622" s="37"/>
      <c r="EK622" s="37"/>
      <c r="EL622" s="37"/>
      <c r="EM622" s="37"/>
      <c r="EN622" s="37"/>
      <c r="EO622" s="37"/>
      <c r="EP622" s="37"/>
      <c r="EQ622" s="37"/>
      <c r="ER622" s="37"/>
      <c r="ES622" s="37"/>
      <c r="ET622" s="37"/>
      <c r="EU622" s="37"/>
      <c r="EV622" s="37"/>
      <c r="EW622" s="37"/>
      <c r="EX622" s="37"/>
      <c r="EY622" s="37"/>
      <c r="EZ622" s="37"/>
      <c r="FA622" s="37"/>
      <c r="FB622" s="37"/>
      <c r="FC622" s="37"/>
      <c r="FD622" s="37"/>
      <c r="FE622" s="37"/>
      <c r="FF622" s="37"/>
      <c r="FG622" s="37"/>
      <c r="FH622" s="37"/>
      <c r="FI622" s="37"/>
      <c r="FJ622" s="37"/>
      <c r="FK622" s="37"/>
      <c r="FL622" s="37"/>
      <c r="FM622" s="37"/>
      <c r="FN622" s="37"/>
      <c r="FO622" s="37"/>
      <c r="FP622" s="37"/>
      <c r="FQ622" s="37"/>
      <c r="FR622" s="37"/>
      <c r="FS622" s="37"/>
    </row>
    <row r="623" spans="1:175" s="7" customFormat="1" ht="31.5" hidden="1">
      <c r="A623" s="24" t="s">
        <v>326</v>
      </c>
      <c r="B623" s="10" t="s">
        <v>360</v>
      </c>
      <c r="C623" s="10" t="s">
        <v>235</v>
      </c>
      <c r="D623" s="10"/>
      <c r="E623" s="10"/>
      <c r="F623" s="103">
        <f t="shared" si="13"/>
        <v>0</v>
      </c>
      <c r="G623" s="103">
        <f t="shared" si="13"/>
        <v>0</v>
      </c>
      <c r="H623" s="103"/>
      <c r="I623" s="216" t="e">
        <f t="shared" si="12"/>
        <v>#DIV/0!</v>
      </c>
      <c r="J623" s="210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  <c r="AR623" s="37"/>
      <c r="AS623" s="37"/>
      <c r="AT623" s="37"/>
      <c r="AU623" s="37"/>
      <c r="AV623" s="37"/>
      <c r="AW623" s="37"/>
      <c r="AX623" s="37"/>
      <c r="AY623" s="37"/>
      <c r="AZ623" s="37"/>
      <c r="BA623" s="37"/>
      <c r="BB623" s="37"/>
      <c r="BC623" s="37"/>
      <c r="BD623" s="37"/>
      <c r="BE623" s="37"/>
      <c r="BF623" s="37"/>
      <c r="BG623" s="37"/>
      <c r="BH623" s="37"/>
      <c r="BI623" s="37"/>
      <c r="BJ623" s="37"/>
      <c r="BK623" s="37"/>
      <c r="BL623" s="37"/>
      <c r="BM623" s="37"/>
      <c r="BN623" s="37"/>
      <c r="BO623" s="37"/>
      <c r="BP623" s="37"/>
      <c r="BQ623" s="37"/>
      <c r="BR623" s="37"/>
      <c r="BS623" s="37"/>
      <c r="BT623" s="37"/>
      <c r="BU623" s="37"/>
      <c r="BV623" s="37"/>
      <c r="BW623" s="37"/>
      <c r="BX623" s="37"/>
      <c r="BY623" s="37"/>
      <c r="BZ623" s="37"/>
      <c r="CA623" s="37"/>
      <c r="CB623" s="37"/>
      <c r="CC623" s="37"/>
      <c r="CD623" s="37"/>
      <c r="CE623" s="37"/>
      <c r="CF623" s="37"/>
      <c r="CG623" s="37"/>
      <c r="CH623" s="37"/>
      <c r="CI623" s="37"/>
      <c r="CJ623" s="37"/>
      <c r="CK623" s="37"/>
      <c r="CL623" s="37"/>
      <c r="CM623" s="37"/>
      <c r="CN623" s="37"/>
      <c r="CO623" s="37"/>
      <c r="CP623" s="37"/>
      <c r="CQ623" s="37"/>
      <c r="CR623" s="37"/>
      <c r="CS623" s="37"/>
      <c r="CT623" s="37"/>
      <c r="CU623" s="37"/>
      <c r="CV623" s="37"/>
      <c r="CW623" s="37"/>
      <c r="CX623" s="37"/>
      <c r="CY623" s="37"/>
      <c r="CZ623" s="37"/>
      <c r="DA623" s="37"/>
      <c r="DB623" s="37"/>
      <c r="DC623" s="37"/>
      <c r="DD623" s="37"/>
      <c r="DE623" s="37"/>
      <c r="DF623" s="37"/>
      <c r="DG623" s="37"/>
      <c r="DH623" s="37"/>
      <c r="DI623" s="37"/>
      <c r="DJ623" s="37"/>
      <c r="DK623" s="37"/>
      <c r="DL623" s="37"/>
      <c r="DM623" s="37"/>
      <c r="DN623" s="37"/>
      <c r="DO623" s="37"/>
      <c r="DP623" s="37"/>
      <c r="DQ623" s="37"/>
      <c r="DR623" s="37"/>
      <c r="DS623" s="37"/>
      <c r="DT623" s="37"/>
      <c r="DU623" s="37"/>
      <c r="DV623" s="37"/>
      <c r="DW623" s="37"/>
      <c r="DX623" s="37"/>
      <c r="DY623" s="37"/>
      <c r="DZ623" s="37"/>
      <c r="EA623" s="37"/>
      <c r="EB623" s="37"/>
      <c r="EC623" s="37"/>
      <c r="ED623" s="37"/>
      <c r="EE623" s="37"/>
      <c r="EF623" s="37"/>
      <c r="EG623" s="37"/>
      <c r="EH623" s="37"/>
      <c r="EI623" s="37"/>
      <c r="EJ623" s="37"/>
      <c r="EK623" s="37"/>
      <c r="EL623" s="37"/>
      <c r="EM623" s="37"/>
      <c r="EN623" s="37"/>
      <c r="EO623" s="37"/>
      <c r="EP623" s="37"/>
      <c r="EQ623" s="37"/>
      <c r="ER623" s="37"/>
      <c r="ES623" s="37"/>
      <c r="ET623" s="37"/>
      <c r="EU623" s="37"/>
      <c r="EV623" s="37"/>
      <c r="EW623" s="37"/>
      <c r="EX623" s="37"/>
      <c r="EY623" s="37"/>
      <c r="EZ623" s="37"/>
      <c r="FA623" s="37"/>
      <c r="FB623" s="37"/>
      <c r="FC623" s="37"/>
      <c r="FD623" s="37"/>
      <c r="FE623" s="37"/>
      <c r="FF623" s="37"/>
      <c r="FG623" s="37"/>
      <c r="FH623" s="37"/>
      <c r="FI623" s="37"/>
      <c r="FJ623" s="37"/>
      <c r="FK623" s="37"/>
      <c r="FL623" s="37"/>
      <c r="FM623" s="37"/>
      <c r="FN623" s="37"/>
      <c r="FO623" s="37"/>
      <c r="FP623" s="37"/>
      <c r="FQ623" s="37"/>
      <c r="FR623" s="37"/>
      <c r="FS623" s="37"/>
    </row>
    <row r="624" spans="1:175" s="7" customFormat="1" ht="78.75" hidden="1">
      <c r="A624" s="24" t="s">
        <v>285</v>
      </c>
      <c r="B624" s="10" t="s">
        <v>360</v>
      </c>
      <c r="C624" s="10" t="s">
        <v>235</v>
      </c>
      <c r="D624" s="13" t="s">
        <v>284</v>
      </c>
      <c r="E624" s="10"/>
      <c r="F624" s="103">
        <f t="shared" si="13"/>
        <v>0</v>
      </c>
      <c r="G624" s="103">
        <f t="shared" si="13"/>
        <v>0</v>
      </c>
      <c r="H624" s="103"/>
      <c r="I624" s="216" t="e">
        <f t="shared" si="12"/>
        <v>#DIV/0!</v>
      </c>
      <c r="J624" s="210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  <c r="AR624" s="37"/>
      <c r="AS624" s="37"/>
      <c r="AT624" s="37"/>
      <c r="AU624" s="37"/>
      <c r="AV624" s="37"/>
      <c r="AW624" s="37"/>
      <c r="AX624" s="37"/>
      <c r="AY624" s="37"/>
      <c r="AZ624" s="37"/>
      <c r="BA624" s="37"/>
      <c r="BB624" s="37"/>
      <c r="BC624" s="37"/>
      <c r="BD624" s="37"/>
      <c r="BE624" s="37"/>
      <c r="BF624" s="37"/>
      <c r="BG624" s="37"/>
      <c r="BH624" s="37"/>
      <c r="BI624" s="37"/>
      <c r="BJ624" s="37"/>
      <c r="BK624" s="37"/>
      <c r="BL624" s="37"/>
      <c r="BM624" s="37"/>
      <c r="BN624" s="37"/>
      <c r="BO624" s="37"/>
      <c r="BP624" s="37"/>
      <c r="BQ624" s="37"/>
      <c r="BR624" s="37"/>
      <c r="BS624" s="37"/>
      <c r="BT624" s="37"/>
      <c r="BU624" s="37"/>
      <c r="BV624" s="37"/>
      <c r="BW624" s="37"/>
      <c r="BX624" s="37"/>
      <c r="BY624" s="37"/>
      <c r="BZ624" s="37"/>
      <c r="CA624" s="37"/>
      <c r="CB624" s="37"/>
      <c r="CC624" s="37"/>
      <c r="CD624" s="37"/>
      <c r="CE624" s="37"/>
      <c r="CF624" s="37"/>
      <c r="CG624" s="37"/>
      <c r="CH624" s="37"/>
      <c r="CI624" s="37"/>
      <c r="CJ624" s="37"/>
      <c r="CK624" s="37"/>
      <c r="CL624" s="37"/>
      <c r="CM624" s="37"/>
      <c r="CN624" s="37"/>
      <c r="CO624" s="37"/>
      <c r="CP624" s="37"/>
      <c r="CQ624" s="37"/>
      <c r="CR624" s="37"/>
      <c r="CS624" s="37"/>
      <c r="CT624" s="37"/>
      <c r="CU624" s="37"/>
      <c r="CV624" s="37"/>
      <c r="CW624" s="37"/>
      <c r="CX624" s="37"/>
      <c r="CY624" s="37"/>
      <c r="CZ624" s="37"/>
      <c r="DA624" s="37"/>
      <c r="DB624" s="37"/>
      <c r="DC624" s="37"/>
      <c r="DD624" s="37"/>
      <c r="DE624" s="37"/>
      <c r="DF624" s="37"/>
      <c r="DG624" s="37"/>
      <c r="DH624" s="37"/>
      <c r="DI624" s="37"/>
      <c r="DJ624" s="37"/>
      <c r="DK624" s="37"/>
      <c r="DL624" s="37"/>
      <c r="DM624" s="37"/>
      <c r="DN624" s="37"/>
      <c r="DO624" s="37"/>
      <c r="DP624" s="37"/>
      <c r="DQ624" s="37"/>
      <c r="DR624" s="37"/>
      <c r="DS624" s="37"/>
      <c r="DT624" s="37"/>
      <c r="DU624" s="37"/>
      <c r="DV624" s="37"/>
      <c r="DW624" s="37"/>
      <c r="DX624" s="37"/>
      <c r="DY624" s="37"/>
      <c r="DZ624" s="37"/>
      <c r="EA624" s="37"/>
      <c r="EB624" s="37"/>
      <c r="EC624" s="37"/>
      <c r="ED624" s="37"/>
      <c r="EE624" s="37"/>
      <c r="EF624" s="37"/>
      <c r="EG624" s="37"/>
      <c r="EH624" s="37"/>
      <c r="EI624" s="37"/>
      <c r="EJ624" s="37"/>
      <c r="EK624" s="37"/>
      <c r="EL624" s="37"/>
      <c r="EM624" s="37"/>
      <c r="EN624" s="37"/>
      <c r="EO624" s="37"/>
      <c r="EP624" s="37"/>
      <c r="EQ624" s="37"/>
      <c r="ER624" s="37"/>
      <c r="ES624" s="37"/>
      <c r="ET624" s="37"/>
      <c r="EU624" s="37"/>
      <c r="EV624" s="37"/>
      <c r="EW624" s="37"/>
      <c r="EX624" s="37"/>
      <c r="EY624" s="37"/>
      <c r="EZ624" s="37"/>
      <c r="FA624" s="37"/>
      <c r="FB624" s="37"/>
      <c r="FC624" s="37"/>
      <c r="FD624" s="37"/>
      <c r="FE624" s="37"/>
      <c r="FF624" s="37"/>
      <c r="FG624" s="37"/>
      <c r="FH624" s="37"/>
      <c r="FI624" s="37"/>
      <c r="FJ624" s="37"/>
      <c r="FK624" s="37"/>
      <c r="FL624" s="37"/>
      <c r="FM624" s="37"/>
      <c r="FN624" s="37"/>
      <c r="FO624" s="37"/>
      <c r="FP624" s="37"/>
      <c r="FQ624" s="37"/>
      <c r="FR624" s="37"/>
      <c r="FS624" s="37"/>
    </row>
    <row r="625" spans="1:175" s="7" customFormat="1" hidden="1">
      <c r="A625" s="24" t="s">
        <v>85</v>
      </c>
      <c r="B625" s="12" t="s">
        <v>360</v>
      </c>
      <c r="C625" s="12" t="s">
        <v>235</v>
      </c>
      <c r="D625" s="13" t="s">
        <v>284</v>
      </c>
      <c r="E625" s="13" t="s">
        <v>460</v>
      </c>
      <c r="F625" s="103">
        <f>SUM('3'!G605)</f>
        <v>0</v>
      </c>
      <c r="G625" s="103">
        <f>SUM('3'!H605)</f>
        <v>0</v>
      </c>
      <c r="H625" s="103"/>
      <c r="I625" s="216" t="e">
        <f t="shared" si="12"/>
        <v>#DIV/0!</v>
      </c>
      <c r="J625" s="210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  <c r="AR625" s="37"/>
      <c r="AS625" s="37"/>
      <c r="AT625" s="37"/>
      <c r="AU625" s="37"/>
      <c r="AV625" s="37"/>
      <c r="AW625" s="37"/>
      <c r="AX625" s="37"/>
      <c r="AY625" s="37"/>
      <c r="AZ625" s="37"/>
      <c r="BA625" s="37"/>
      <c r="BB625" s="37"/>
      <c r="BC625" s="37"/>
      <c r="BD625" s="37"/>
      <c r="BE625" s="37"/>
      <c r="BF625" s="37"/>
      <c r="BG625" s="37"/>
      <c r="BH625" s="37"/>
      <c r="BI625" s="37"/>
      <c r="BJ625" s="37"/>
      <c r="BK625" s="37"/>
      <c r="BL625" s="37"/>
      <c r="BM625" s="37"/>
      <c r="BN625" s="37"/>
      <c r="BO625" s="37"/>
      <c r="BP625" s="37"/>
      <c r="BQ625" s="37"/>
      <c r="BR625" s="37"/>
      <c r="BS625" s="37"/>
      <c r="BT625" s="37"/>
      <c r="BU625" s="37"/>
      <c r="BV625" s="37"/>
      <c r="BW625" s="37"/>
      <c r="BX625" s="37"/>
      <c r="BY625" s="37"/>
      <c r="BZ625" s="37"/>
      <c r="CA625" s="37"/>
      <c r="CB625" s="37"/>
      <c r="CC625" s="37"/>
      <c r="CD625" s="37"/>
      <c r="CE625" s="37"/>
      <c r="CF625" s="37"/>
      <c r="CG625" s="37"/>
      <c r="CH625" s="37"/>
      <c r="CI625" s="37"/>
      <c r="CJ625" s="37"/>
      <c r="CK625" s="37"/>
      <c r="CL625" s="37"/>
      <c r="CM625" s="37"/>
      <c r="CN625" s="37"/>
      <c r="CO625" s="37"/>
      <c r="CP625" s="37"/>
      <c r="CQ625" s="37"/>
      <c r="CR625" s="37"/>
      <c r="CS625" s="37"/>
      <c r="CT625" s="37"/>
      <c r="CU625" s="37"/>
      <c r="CV625" s="37"/>
      <c r="CW625" s="37"/>
      <c r="CX625" s="37"/>
      <c r="CY625" s="37"/>
      <c r="CZ625" s="37"/>
      <c r="DA625" s="37"/>
      <c r="DB625" s="37"/>
      <c r="DC625" s="37"/>
      <c r="DD625" s="37"/>
      <c r="DE625" s="37"/>
      <c r="DF625" s="37"/>
      <c r="DG625" s="37"/>
      <c r="DH625" s="37"/>
      <c r="DI625" s="37"/>
      <c r="DJ625" s="37"/>
      <c r="DK625" s="37"/>
      <c r="DL625" s="37"/>
      <c r="DM625" s="37"/>
      <c r="DN625" s="37"/>
      <c r="DO625" s="37"/>
      <c r="DP625" s="37"/>
      <c r="DQ625" s="37"/>
      <c r="DR625" s="37"/>
      <c r="DS625" s="37"/>
      <c r="DT625" s="37"/>
      <c r="DU625" s="37"/>
      <c r="DV625" s="37"/>
      <c r="DW625" s="37"/>
      <c r="DX625" s="37"/>
      <c r="DY625" s="37"/>
      <c r="DZ625" s="37"/>
      <c r="EA625" s="37"/>
      <c r="EB625" s="37"/>
      <c r="EC625" s="37"/>
      <c r="ED625" s="37"/>
      <c r="EE625" s="37"/>
      <c r="EF625" s="37"/>
      <c r="EG625" s="37"/>
      <c r="EH625" s="37"/>
      <c r="EI625" s="37"/>
      <c r="EJ625" s="37"/>
      <c r="EK625" s="37"/>
      <c r="EL625" s="37"/>
      <c r="EM625" s="37"/>
      <c r="EN625" s="37"/>
      <c r="EO625" s="37"/>
      <c r="EP625" s="37"/>
      <c r="EQ625" s="37"/>
      <c r="ER625" s="37"/>
      <c r="ES625" s="37"/>
      <c r="ET625" s="37"/>
      <c r="EU625" s="37"/>
      <c r="EV625" s="37"/>
      <c r="EW625" s="37"/>
      <c r="EX625" s="37"/>
      <c r="EY625" s="37"/>
      <c r="EZ625" s="37"/>
      <c r="FA625" s="37"/>
      <c r="FB625" s="37"/>
      <c r="FC625" s="37"/>
      <c r="FD625" s="37"/>
      <c r="FE625" s="37"/>
      <c r="FF625" s="37"/>
      <c r="FG625" s="37"/>
      <c r="FH625" s="37"/>
      <c r="FI625" s="37"/>
      <c r="FJ625" s="37"/>
      <c r="FK625" s="37"/>
      <c r="FL625" s="37"/>
      <c r="FM625" s="37"/>
      <c r="FN625" s="37"/>
      <c r="FO625" s="37"/>
      <c r="FP625" s="37"/>
      <c r="FQ625" s="37"/>
      <c r="FR625" s="37"/>
      <c r="FS625" s="37"/>
    </row>
    <row r="626" spans="1:175" s="7" customFormat="1" ht="63">
      <c r="A626" s="51" t="s">
        <v>335</v>
      </c>
      <c r="B626" s="18" t="s">
        <v>246</v>
      </c>
      <c r="C626" s="18"/>
      <c r="D626" s="18"/>
      <c r="E626" s="18"/>
      <c r="F626" s="185">
        <v>0</v>
      </c>
      <c r="G626" s="185">
        <v>0</v>
      </c>
      <c r="H626" s="185"/>
      <c r="I626" s="216"/>
      <c r="J626" s="210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  <c r="AR626" s="37"/>
      <c r="AS626" s="37"/>
      <c r="AT626" s="37"/>
      <c r="AU626" s="37"/>
      <c r="AV626" s="37"/>
      <c r="AW626" s="37"/>
      <c r="AX626" s="37"/>
      <c r="AY626" s="37"/>
      <c r="AZ626" s="37"/>
      <c r="BA626" s="37"/>
      <c r="BB626" s="37"/>
      <c r="BC626" s="37"/>
      <c r="BD626" s="37"/>
      <c r="BE626" s="37"/>
      <c r="BF626" s="37"/>
      <c r="BG626" s="37"/>
      <c r="BH626" s="37"/>
      <c r="BI626" s="37"/>
      <c r="BJ626" s="37"/>
      <c r="BK626" s="37"/>
      <c r="BL626" s="37"/>
      <c r="BM626" s="37"/>
      <c r="BN626" s="37"/>
      <c r="BO626" s="37"/>
      <c r="BP626" s="37"/>
      <c r="BQ626" s="37"/>
      <c r="BR626" s="37"/>
      <c r="BS626" s="37"/>
      <c r="BT626" s="37"/>
      <c r="BU626" s="37"/>
      <c r="BV626" s="37"/>
      <c r="BW626" s="37"/>
      <c r="BX626" s="37"/>
      <c r="BY626" s="37"/>
      <c r="BZ626" s="37"/>
      <c r="CA626" s="37"/>
      <c r="CB626" s="37"/>
      <c r="CC626" s="37"/>
      <c r="CD626" s="37"/>
      <c r="CE626" s="37"/>
      <c r="CF626" s="37"/>
      <c r="CG626" s="37"/>
      <c r="CH626" s="37"/>
      <c r="CI626" s="37"/>
      <c r="CJ626" s="37"/>
      <c r="CK626" s="37"/>
      <c r="CL626" s="37"/>
      <c r="CM626" s="37"/>
      <c r="CN626" s="37"/>
      <c r="CO626" s="37"/>
      <c r="CP626" s="37"/>
      <c r="CQ626" s="37"/>
      <c r="CR626" s="37"/>
      <c r="CS626" s="37"/>
      <c r="CT626" s="37"/>
      <c r="CU626" s="37"/>
      <c r="CV626" s="37"/>
      <c r="CW626" s="37"/>
      <c r="CX626" s="37"/>
      <c r="CY626" s="37"/>
      <c r="CZ626" s="37"/>
      <c r="DA626" s="37"/>
      <c r="DB626" s="37"/>
      <c r="DC626" s="37"/>
      <c r="DD626" s="37"/>
      <c r="DE626" s="37"/>
      <c r="DF626" s="37"/>
      <c r="DG626" s="37"/>
      <c r="DH626" s="37"/>
      <c r="DI626" s="37"/>
      <c r="DJ626" s="37"/>
      <c r="DK626" s="37"/>
      <c r="DL626" s="37"/>
      <c r="DM626" s="37"/>
      <c r="DN626" s="37"/>
      <c r="DO626" s="37"/>
      <c r="DP626" s="37"/>
      <c r="DQ626" s="37"/>
      <c r="DR626" s="37"/>
      <c r="DS626" s="37"/>
      <c r="DT626" s="37"/>
      <c r="DU626" s="37"/>
      <c r="DV626" s="37"/>
      <c r="DW626" s="37"/>
      <c r="DX626" s="37"/>
      <c r="DY626" s="37"/>
      <c r="DZ626" s="37"/>
      <c r="EA626" s="37"/>
      <c r="EB626" s="37"/>
      <c r="EC626" s="37"/>
      <c r="ED626" s="37"/>
      <c r="EE626" s="37"/>
      <c r="EF626" s="37"/>
      <c r="EG626" s="37"/>
      <c r="EH626" s="37"/>
      <c r="EI626" s="37"/>
      <c r="EJ626" s="37"/>
      <c r="EK626" s="37"/>
      <c r="EL626" s="37"/>
      <c r="EM626" s="37"/>
      <c r="EN626" s="37"/>
      <c r="EO626" s="37"/>
      <c r="EP626" s="37"/>
      <c r="EQ626" s="37"/>
      <c r="ER626" s="37"/>
      <c r="ES626" s="37"/>
      <c r="ET626" s="37"/>
      <c r="EU626" s="37"/>
      <c r="EV626" s="37"/>
      <c r="EW626" s="37"/>
      <c r="EX626" s="37"/>
      <c r="EY626" s="37"/>
      <c r="EZ626" s="37"/>
      <c r="FA626" s="37"/>
      <c r="FB626" s="37"/>
      <c r="FC626" s="37"/>
      <c r="FD626" s="37"/>
      <c r="FE626" s="37"/>
      <c r="FF626" s="37"/>
      <c r="FG626" s="37"/>
      <c r="FH626" s="37"/>
      <c r="FI626" s="37"/>
      <c r="FJ626" s="37"/>
      <c r="FK626" s="37"/>
      <c r="FL626" s="37"/>
      <c r="FM626" s="37"/>
      <c r="FN626" s="37"/>
      <c r="FO626" s="37"/>
      <c r="FP626" s="37"/>
      <c r="FQ626" s="37"/>
      <c r="FR626" s="37"/>
      <c r="FS626" s="37"/>
    </row>
    <row r="627" spans="1:175" s="7" customFormat="1" ht="47.25" hidden="1">
      <c r="A627" s="24" t="s">
        <v>327</v>
      </c>
      <c r="B627" s="10" t="s">
        <v>246</v>
      </c>
      <c r="C627" s="10" t="s">
        <v>235</v>
      </c>
      <c r="D627" s="64"/>
      <c r="E627" s="10"/>
      <c r="F627" s="103">
        <f>SUM(F628+F630+F632+F634)</f>
        <v>1963.9798000000001</v>
      </c>
      <c r="G627" s="103">
        <f>SUM(G628+G630+G632+G634)</f>
        <v>1841.9494</v>
      </c>
      <c r="H627" s="103"/>
      <c r="I627" s="216">
        <f t="shared" si="12"/>
        <v>0</v>
      </c>
      <c r="J627" s="210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  <c r="AR627" s="37"/>
      <c r="AS627" s="37"/>
      <c r="AT627" s="37"/>
      <c r="AU627" s="37"/>
      <c r="AV627" s="37"/>
      <c r="AW627" s="37"/>
      <c r="AX627" s="37"/>
      <c r="AY627" s="37"/>
      <c r="AZ627" s="37"/>
      <c r="BA627" s="37"/>
      <c r="BB627" s="37"/>
      <c r="BC627" s="37"/>
      <c r="BD627" s="37"/>
      <c r="BE627" s="37"/>
      <c r="BF627" s="37"/>
      <c r="BG627" s="37"/>
      <c r="BH627" s="37"/>
      <c r="BI627" s="37"/>
      <c r="BJ627" s="37"/>
      <c r="BK627" s="37"/>
      <c r="BL627" s="37"/>
      <c r="BM627" s="37"/>
      <c r="BN627" s="37"/>
      <c r="BO627" s="37"/>
      <c r="BP627" s="37"/>
      <c r="BQ627" s="37"/>
      <c r="BR627" s="37"/>
      <c r="BS627" s="37"/>
      <c r="BT627" s="37"/>
      <c r="BU627" s="37"/>
      <c r="BV627" s="37"/>
      <c r="BW627" s="37"/>
      <c r="BX627" s="37"/>
      <c r="BY627" s="37"/>
      <c r="BZ627" s="37"/>
      <c r="CA627" s="37"/>
      <c r="CB627" s="37"/>
      <c r="CC627" s="37"/>
      <c r="CD627" s="37"/>
      <c r="CE627" s="37"/>
      <c r="CF627" s="37"/>
      <c r="CG627" s="37"/>
      <c r="CH627" s="37"/>
      <c r="CI627" s="37"/>
      <c r="CJ627" s="37"/>
      <c r="CK627" s="37"/>
      <c r="CL627" s="37"/>
      <c r="CM627" s="37"/>
      <c r="CN627" s="37"/>
      <c r="CO627" s="37"/>
      <c r="CP627" s="37"/>
      <c r="CQ627" s="37"/>
      <c r="CR627" s="37"/>
      <c r="CS627" s="37"/>
      <c r="CT627" s="37"/>
      <c r="CU627" s="37"/>
      <c r="CV627" s="37"/>
      <c r="CW627" s="37"/>
      <c r="CX627" s="37"/>
      <c r="CY627" s="37"/>
      <c r="CZ627" s="37"/>
      <c r="DA627" s="37"/>
      <c r="DB627" s="37"/>
      <c r="DC627" s="37"/>
      <c r="DD627" s="37"/>
      <c r="DE627" s="37"/>
      <c r="DF627" s="37"/>
      <c r="DG627" s="37"/>
      <c r="DH627" s="37"/>
      <c r="DI627" s="37"/>
      <c r="DJ627" s="37"/>
      <c r="DK627" s="37"/>
      <c r="DL627" s="37"/>
      <c r="DM627" s="37"/>
      <c r="DN627" s="37"/>
      <c r="DO627" s="37"/>
      <c r="DP627" s="37"/>
      <c r="DQ627" s="37"/>
      <c r="DR627" s="37"/>
      <c r="DS627" s="37"/>
      <c r="DT627" s="37"/>
      <c r="DU627" s="37"/>
      <c r="DV627" s="37"/>
      <c r="DW627" s="37"/>
      <c r="DX627" s="37"/>
      <c r="DY627" s="37"/>
      <c r="DZ627" s="37"/>
      <c r="EA627" s="37"/>
      <c r="EB627" s="37"/>
      <c r="EC627" s="37"/>
      <c r="ED627" s="37"/>
      <c r="EE627" s="37"/>
      <c r="EF627" s="37"/>
      <c r="EG627" s="37"/>
      <c r="EH627" s="37"/>
      <c r="EI627" s="37"/>
      <c r="EJ627" s="37"/>
      <c r="EK627" s="37"/>
      <c r="EL627" s="37"/>
      <c r="EM627" s="37"/>
      <c r="EN627" s="37"/>
      <c r="EO627" s="37"/>
      <c r="EP627" s="37"/>
      <c r="EQ627" s="37"/>
      <c r="ER627" s="37"/>
      <c r="ES627" s="37"/>
      <c r="ET627" s="37"/>
      <c r="EU627" s="37"/>
      <c r="EV627" s="37"/>
      <c r="EW627" s="37"/>
      <c r="EX627" s="37"/>
      <c r="EY627" s="37"/>
      <c r="EZ627" s="37"/>
      <c r="FA627" s="37"/>
      <c r="FB627" s="37"/>
      <c r="FC627" s="37"/>
      <c r="FD627" s="37"/>
      <c r="FE627" s="37"/>
      <c r="FF627" s="37"/>
      <c r="FG627" s="37"/>
      <c r="FH627" s="37"/>
      <c r="FI627" s="37"/>
      <c r="FJ627" s="37"/>
      <c r="FK627" s="37"/>
      <c r="FL627" s="37"/>
      <c r="FM627" s="37"/>
      <c r="FN627" s="37"/>
      <c r="FO627" s="37"/>
      <c r="FP627" s="37"/>
      <c r="FQ627" s="37"/>
      <c r="FR627" s="37"/>
      <c r="FS627" s="37"/>
    </row>
    <row r="628" spans="1:175" s="7" customFormat="1" ht="204.75" hidden="1">
      <c r="A628" s="24" t="s">
        <v>858</v>
      </c>
      <c r="B628" s="10" t="s">
        <v>246</v>
      </c>
      <c r="C628" s="10" t="s">
        <v>235</v>
      </c>
      <c r="D628" s="10" t="s">
        <v>448</v>
      </c>
      <c r="E628" s="10"/>
      <c r="F628" s="103">
        <f>SUM(F629)</f>
        <v>166</v>
      </c>
      <c r="G628" s="103">
        <f>SUM(G629)</f>
        <v>147</v>
      </c>
      <c r="H628" s="103"/>
      <c r="I628" s="216">
        <f t="shared" si="12"/>
        <v>0</v>
      </c>
      <c r="J628" s="210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  <c r="AR628" s="37"/>
      <c r="AS628" s="37"/>
      <c r="AT628" s="37"/>
      <c r="AU628" s="37"/>
      <c r="AV628" s="37"/>
      <c r="AW628" s="37"/>
      <c r="AX628" s="37"/>
      <c r="AY628" s="37"/>
      <c r="AZ628" s="37"/>
      <c r="BA628" s="37"/>
      <c r="BB628" s="37"/>
      <c r="BC628" s="37"/>
      <c r="BD628" s="37"/>
      <c r="BE628" s="37"/>
      <c r="BF628" s="37"/>
      <c r="BG628" s="37"/>
      <c r="BH628" s="37"/>
      <c r="BI628" s="37"/>
      <c r="BJ628" s="37"/>
      <c r="BK628" s="37"/>
      <c r="BL628" s="37"/>
      <c r="BM628" s="37"/>
      <c r="BN628" s="37"/>
      <c r="BO628" s="37"/>
      <c r="BP628" s="37"/>
      <c r="BQ628" s="37"/>
      <c r="BR628" s="37"/>
      <c r="BS628" s="37"/>
      <c r="BT628" s="37"/>
      <c r="BU628" s="37"/>
      <c r="BV628" s="37"/>
      <c r="BW628" s="37"/>
      <c r="BX628" s="37"/>
      <c r="BY628" s="37"/>
      <c r="BZ628" s="37"/>
      <c r="CA628" s="37"/>
      <c r="CB628" s="37"/>
      <c r="CC628" s="37"/>
      <c r="CD628" s="37"/>
      <c r="CE628" s="37"/>
      <c r="CF628" s="37"/>
      <c r="CG628" s="37"/>
      <c r="CH628" s="37"/>
      <c r="CI628" s="37"/>
      <c r="CJ628" s="37"/>
      <c r="CK628" s="37"/>
      <c r="CL628" s="37"/>
      <c r="CM628" s="37"/>
      <c r="CN628" s="37"/>
      <c r="CO628" s="37"/>
      <c r="CP628" s="37"/>
      <c r="CQ628" s="37"/>
      <c r="CR628" s="37"/>
      <c r="CS628" s="37"/>
      <c r="CT628" s="37"/>
      <c r="CU628" s="37"/>
      <c r="CV628" s="37"/>
      <c r="CW628" s="37"/>
      <c r="CX628" s="37"/>
      <c r="CY628" s="37"/>
      <c r="CZ628" s="37"/>
      <c r="DA628" s="37"/>
      <c r="DB628" s="37"/>
      <c r="DC628" s="37"/>
      <c r="DD628" s="37"/>
      <c r="DE628" s="37"/>
      <c r="DF628" s="37"/>
      <c r="DG628" s="37"/>
      <c r="DH628" s="37"/>
      <c r="DI628" s="37"/>
      <c r="DJ628" s="37"/>
      <c r="DK628" s="37"/>
      <c r="DL628" s="37"/>
      <c r="DM628" s="37"/>
      <c r="DN628" s="37"/>
      <c r="DO628" s="37"/>
      <c r="DP628" s="37"/>
      <c r="DQ628" s="37"/>
      <c r="DR628" s="37"/>
      <c r="DS628" s="37"/>
      <c r="DT628" s="37"/>
      <c r="DU628" s="37"/>
      <c r="DV628" s="37"/>
      <c r="DW628" s="37"/>
      <c r="DX628" s="37"/>
      <c r="DY628" s="37"/>
      <c r="DZ628" s="37"/>
      <c r="EA628" s="37"/>
      <c r="EB628" s="37"/>
      <c r="EC628" s="37"/>
      <c r="ED628" s="37"/>
      <c r="EE628" s="37"/>
      <c r="EF628" s="37"/>
      <c r="EG628" s="37"/>
      <c r="EH628" s="37"/>
      <c r="EI628" s="37"/>
      <c r="EJ628" s="37"/>
      <c r="EK628" s="37"/>
      <c r="EL628" s="37"/>
      <c r="EM628" s="37"/>
      <c r="EN628" s="37"/>
      <c r="EO628" s="37"/>
      <c r="EP628" s="37"/>
      <c r="EQ628" s="37"/>
      <c r="ER628" s="37"/>
      <c r="ES628" s="37"/>
      <c r="ET628" s="37"/>
      <c r="EU628" s="37"/>
      <c r="EV628" s="37"/>
      <c r="EW628" s="37"/>
      <c r="EX628" s="37"/>
      <c r="EY628" s="37"/>
      <c r="EZ628" s="37"/>
      <c r="FA628" s="37"/>
      <c r="FB628" s="37"/>
      <c r="FC628" s="37"/>
      <c r="FD628" s="37"/>
      <c r="FE628" s="37"/>
      <c r="FF628" s="37"/>
      <c r="FG628" s="37"/>
      <c r="FH628" s="37"/>
      <c r="FI628" s="37"/>
      <c r="FJ628" s="37"/>
      <c r="FK628" s="37"/>
      <c r="FL628" s="37"/>
      <c r="FM628" s="37"/>
      <c r="FN628" s="37"/>
      <c r="FO628" s="37"/>
      <c r="FP628" s="37"/>
      <c r="FQ628" s="37"/>
      <c r="FR628" s="37"/>
      <c r="FS628" s="37"/>
    </row>
    <row r="629" spans="1:175" s="7" customFormat="1" hidden="1">
      <c r="A629" s="44" t="s">
        <v>358</v>
      </c>
      <c r="B629" s="12" t="s">
        <v>246</v>
      </c>
      <c r="C629" s="12" t="s">
        <v>235</v>
      </c>
      <c r="D629" s="10" t="s">
        <v>448</v>
      </c>
      <c r="E629" s="13" t="s">
        <v>225</v>
      </c>
      <c r="F629" s="103">
        <f>SUM('3'!G609)</f>
        <v>166</v>
      </c>
      <c r="G629" s="103">
        <f>SUM('3'!H609)</f>
        <v>147</v>
      </c>
      <c r="H629" s="103"/>
      <c r="I629" s="216">
        <f t="shared" si="12"/>
        <v>0</v>
      </c>
      <c r="J629" s="210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  <c r="AR629" s="37"/>
      <c r="AS629" s="37"/>
      <c r="AT629" s="37"/>
      <c r="AU629" s="37"/>
      <c r="AV629" s="37"/>
      <c r="AW629" s="37"/>
      <c r="AX629" s="37"/>
      <c r="AY629" s="37"/>
      <c r="AZ629" s="37"/>
      <c r="BA629" s="37"/>
      <c r="BB629" s="37"/>
      <c r="BC629" s="37"/>
      <c r="BD629" s="37"/>
      <c r="BE629" s="37"/>
      <c r="BF629" s="37"/>
      <c r="BG629" s="37"/>
      <c r="BH629" s="37"/>
      <c r="BI629" s="37"/>
      <c r="BJ629" s="37"/>
      <c r="BK629" s="37"/>
      <c r="BL629" s="37"/>
      <c r="BM629" s="37"/>
      <c r="BN629" s="37"/>
      <c r="BO629" s="37"/>
      <c r="BP629" s="37"/>
      <c r="BQ629" s="37"/>
      <c r="BR629" s="37"/>
      <c r="BS629" s="37"/>
      <c r="BT629" s="37"/>
      <c r="BU629" s="37"/>
      <c r="BV629" s="37"/>
      <c r="BW629" s="37"/>
      <c r="BX629" s="37"/>
      <c r="BY629" s="37"/>
      <c r="BZ629" s="37"/>
      <c r="CA629" s="37"/>
      <c r="CB629" s="37"/>
      <c r="CC629" s="37"/>
      <c r="CD629" s="37"/>
      <c r="CE629" s="37"/>
      <c r="CF629" s="37"/>
      <c r="CG629" s="37"/>
      <c r="CH629" s="37"/>
      <c r="CI629" s="37"/>
      <c r="CJ629" s="37"/>
      <c r="CK629" s="37"/>
      <c r="CL629" s="37"/>
      <c r="CM629" s="37"/>
      <c r="CN629" s="37"/>
      <c r="CO629" s="37"/>
      <c r="CP629" s="37"/>
      <c r="CQ629" s="37"/>
      <c r="CR629" s="37"/>
      <c r="CS629" s="37"/>
      <c r="CT629" s="37"/>
      <c r="CU629" s="37"/>
      <c r="CV629" s="37"/>
      <c r="CW629" s="37"/>
      <c r="CX629" s="37"/>
      <c r="CY629" s="37"/>
      <c r="CZ629" s="37"/>
      <c r="DA629" s="37"/>
      <c r="DB629" s="37"/>
      <c r="DC629" s="37"/>
      <c r="DD629" s="37"/>
      <c r="DE629" s="37"/>
      <c r="DF629" s="37"/>
      <c r="DG629" s="37"/>
      <c r="DH629" s="37"/>
      <c r="DI629" s="37"/>
      <c r="DJ629" s="37"/>
      <c r="DK629" s="37"/>
      <c r="DL629" s="37"/>
      <c r="DM629" s="37"/>
      <c r="DN629" s="37"/>
      <c r="DO629" s="37"/>
      <c r="DP629" s="37"/>
      <c r="DQ629" s="37"/>
      <c r="DR629" s="37"/>
      <c r="DS629" s="37"/>
      <c r="DT629" s="37"/>
      <c r="DU629" s="37"/>
      <c r="DV629" s="37"/>
      <c r="DW629" s="37"/>
      <c r="DX629" s="37"/>
      <c r="DY629" s="37"/>
      <c r="DZ629" s="37"/>
      <c r="EA629" s="37"/>
      <c r="EB629" s="37"/>
      <c r="EC629" s="37"/>
      <c r="ED629" s="37"/>
      <c r="EE629" s="37"/>
      <c r="EF629" s="37"/>
      <c r="EG629" s="37"/>
      <c r="EH629" s="37"/>
      <c r="EI629" s="37"/>
      <c r="EJ629" s="37"/>
      <c r="EK629" s="37"/>
      <c r="EL629" s="37"/>
      <c r="EM629" s="37"/>
      <c r="EN629" s="37"/>
      <c r="EO629" s="37"/>
      <c r="EP629" s="37"/>
      <c r="EQ629" s="37"/>
      <c r="ER629" s="37"/>
      <c r="ES629" s="37"/>
      <c r="ET629" s="37"/>
      <c r="EU629" s="37"/>
      <c r="EV629" s="37"/>
      <c r="EW629" s="37"/>
      <c r="EX629" s="37"/>
      <c r="EY629" s="37"/>
      <c r="EZ629" s="37"/>
      <c r="FA629" s="37"/>
      <c r="FB629" s="37"/>
      <c r="FC629" s="37"/>
      <c r="FD629" s="37"/>
      <c r="FE629" s="37"/>
      <c r="FF629" s="37"/>
      <c r="FG629" s="37"/>
      <c r="FH629" s="37"/>
      <c r="FI629" s="37"/>
      <c r="FJ629" s="37"/>
      <c r="FK629" s="37"/>
      <c r="FL629" s="37"/>
      <c r="FM629" s="37"/>
      <c r="FN629" s="37"/>
      <c r="FO629" s="37"/>
      <c r="FP629" s="37"/>
      <c r="FQ629" s="37"/>
      <c r="FR629" s="37"/>
      <c r="FS629" s="37"/>
    </row>
    <row r="630" spans="1:175" s="7" customFormat="1" ht="204.75" hidden="1">
      <c r="A630" s="24" t="s">
        <v>826</v>
      </c>
      <c r="B630" s="10" t="s">
        <v>246</v>
      </c>
      <c r="C630" s="10" t="s">
        <v>235</v>
      </c>
      <c r="D630" s="10" t="s">
        <v>827</v>
      </c>
      <c r="E630" s="10"/>
      <c r="F630" s="103">
        <f>SUM(F631)</f>
        <v>0</v>
      </c>
      <c r="G630" s="103">
        <f>SUM(G631)</f>
        <v>0</v>
      </c>
      <c r="H630" s="103"/>
      <c r="I630" s="216" t="e">
        <f t="shared" si="12"/>
        <v>#DIV/0!</v>
      </c>
      <c r="J630" s="210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  <c r="AR630" s="37"/>
      <c r="AS630" s="37"/>
      <c r="AT630" s="37"/>
      <c r="AU630" s="37"/>
      <c r="AV630" s="37"/>
      <c r="AW630" s="37"/>
      <c r="AX630" s="37"/>
      <c r="AY630" s="37"/>
      <c r="AZ630" s="37"/>
      <c r="BA630" s="37"/>
      <c r="BB630" s="37"/>
      <c r="BC630" s="37"/>
      <c r="BD630" s="37"/>
      <c r="BE630" s="37"/>
      <c r="BF630" s="37"/>
      <c r="BG630" s="37"/>
      <c r="BH630" s="37"/>
      <c r="BI630" s="37"/>
      <c r="BJ630" s="37"/>
      <c r="BK630" s="37"/>
      <c r="BL630" s="37"/>
      <c r="BM630" s="37"/>
      <c r="BN630" s="37"/>
      <c r="BO630" s="37"/>
      <c r="BP630" s="37"/>
      <c r="BQ630" s="37"/>
      <c r="BR630" s="37"/>
      <c r="BS630" s="37"/>
      <c r="BT630" s="37"/>
      <c r="BU630" s="37"/>
      <c r="BV630" s="37"/>
      <c r="BW630" s="37"/>
      <c r="BX630" s="37"/>
      <c r="BY630" s="37"/>
      <c r="BZ630" s="37"/>
      <c r="CA630" s="37"/>
      <c r="CB630" s="37"/>
      <c r="CC630" s="37"/>
      <c r="CD630" s="37"/>
      <c r="CE630" s="37"/>
      <c r="CF630" s="37"/>
      <c r="CG630" s="37"/>
      <c r="CH630" s="37"/>
      <c r="CI630" s="37"/>
      <c r="CJ630" s="37"/>
      <c r="CK630" s="37"/>
      <c r="CL630" s="37"/>
      <c r="CM630" s="37"/>
      <c r="CN630" s="37"/>
      <c r="CO630" s="37"/>
      <c r="CP630" s="37"/>
      <c r="CQ630" s="37"/>
      <c r="CR630" s="37"/>
      <c r="CS630" s="37"/>
      <c r="CT630" s="37"/>
      <c r="CU630" s="37"/>
      <c r="CV630" s="37"/>
      <c r="CW630" s="37"/>
      <c r="CX630" s="37"/>
      <c r="CY630" s="37"/>
      <c r="CZ630" s="37"/>
      <c r="DA630" s="37"/>
      <c r="DB630" s="37"/>
      <c r="DC630" s="37"/>
      <c r="DD630" s="37"/>
      <c r="DE630" s="37"/>
      <c r="DF630" s="37"/>
      <c r="DG630" s="37"/>
      <c r="DH630" s="37"/>
      <c r="DI630" s="37"/>
      <c r="DJ630" s="37"/>
      <c r="DK630" s="37"/>
      <c r="DL630" s="37"/>
      <c r="DM630" s="37"/>
      <c r="DN630" s="37"/>
      <c r="DO630" s="37"/>
      <c r="DP630" s="37"/>
      <c r="DQ630" s="37"/>
      <c r="DR630" s="37"/>
      <c r="DS630" s="37"/>
      <c r="DT630" s="37"/>
      <c r="DU630" s="37"/>
      <c r="DV630" s="37"/>
      <c r="DW630" s="37"/>
      <c r="DX630" s="37"/>
      <c r="DY630" s="37"/>
      <c r="DZ630" s="37"/>
      <c r="EA630" s="37"/>
      <c r="EB630" s="37"/>
      <c r="EC630" s="37"/>
      <c r="ED630" s="37"/>
      <c r="EE630" s="37"/>
      <c r="EF630" s="37"/>
      <c r="EG630" s="37"/>
      <c r="EH630" s="37"/>
      <c r="EI630" s="37"/>
      <c r="EJ630" s="37"/>
      <c r="EK630" s="37"/>
      <c r="EL630" s="37"/>
      <c r="EM630" s="37"/>
      <c r="EN630" s="37"/>
      <c r="EO630" s="37"/>
      <c r="EP630" s="37"/>
      <c r="EQ630" s="37"/>
      <c r="ER630" s="37"/>
      <c r="ES630" s="37"/>
      <c r="ET630" s="37"/>
      <c r="EU630" s="37"/>
      <c r="EV630" s="37"/>
      <c r="EW630" s="37"/>
      <c r="EX630" s="37"/>
      <c r="EY630" s="37"/>
      <c r="EZ630" s="37"/>
      <c r="FA630" s="37"/>
      <c r="FB630" s="37"/>
      <c r="FC630" s="37"/>
      <c r="FD630" s="37"/>
      <c r="FE630" s="37"/>
      <c r="FF630" s="37"/>
      <c r="FG630" s="37"/>
      <c r="FH630" s="37"/>
      <c r="FI630" s="37"/>
      <c r="FJ630" s="37"/>
      <c r="FK630" s="37"/>
      <c r="FL630" s="37"/>
      <c r="FM630" s="37"/>
      <c r="FN630" s="37"/>
      <c r="FO630" s="37"/>
      <c r="FP630" s="37"/>
      <c r="FQ630" s="37"/>
      <c r="FR630" s="37"/>
      <c r="FS630" s="37"/>
    </row>
    <row r="631" spans="1:175" s="7" customFormat="1" hidden="1">
      <c r="A631" s="44" t="s">
        <v>358</v>
      </c>
      <c r="B631" s="12" t="s">
        <v>246</v>
      </c>
      <c r="C631" s="12" t="s">
        <v>235</v>
      </c>
      <c r="D631" s="10" t="s">
        <v>827</v>
      </c>
      <c r="E631" s="13" t="s">
        <v>225</v>
      </c>
      <c r="F631" s="103">
        <f>SUM('3'!G611)</f>
        <v>0</v>
      </c>
      <c r="G631" s="103">
        <f>SUM('3'!H611)</f>
        <v>0</v>
      </c>
      <c r="H631" s="103"/>
      <c r="I631" s="216" t="e">
        <f t="shared" si="12"/>
        <v>#DIV/0!</v>
      </c>
      <c r="J631" s="210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  <c r="AR631" s="37"/>
      <c r="AS631" s="37"/>
      <c r="AT631" s="37"/>
      <c r="AU631" s="37"/>
      <c r="AV631" s="37"/>
      <c r="AW631" s="37"/>
      <c r="AX631" s="37"/>
      <c r="AY631" s="37"/>
      <c r="AZ631" s="37"/>
      <c r="BA631" s="37"/>
      <c r="BB631" s="37"/>
      <c r="BC631" s="37"/>
      <c r="BD631" s="37"/>
      <c r="BE631" s="37"/>
      <c r="BF631" s="37"/>
      <c r="BG631" s="37"/>
      <c r="BH631" s="37"/>
      <c r="BI631" s="37"/>
      <c r="BJ631" s="37"/>
      <c r="BK631" s="37"/>
      <c r="BL631" s="37"/>
      <c r="BM631" s="37"/>
      <c r="BN631" s="37"/>
      <c r="BO631" s="37"/>
      <c r="BP631" s="37"/>
      <c r="BQ631" s="37"/>
      <c r="BR631" s="37"/>
      <c r="BS631" s="37"/>
      <c r="BT631" s="37"/>
      <c r="BU631" s="37"/>
      <c r="BV631" s="37"/>
      <c r="BW631" s="37"/>
      <c r="BX631" s="37"/>
      <c r="BY631" s="37"/>
      <c r="BZ631" s="37"/>
      <c r="CA631" s="37"/>
      <c r="CB631" s="37"/>
      <c r="CC631" s="37"/>
      <c r="CD631" s="37"/>
      <c r="CE631" s="37"/>
      <c r="CF631" s="37"/>
      <c r="CG631" s="37"/>
      <c r="CH631" s="37"/>
      <c r="CI631" s="37"/>
      <c r="CJ631" s="37"/>
      <c r="CK631" s="37"/>
      <c r="CL631" s="37"/>
      <c r="CM631" s="37"/>
      <c r="CN631" s="37"/>
      <c r="CO631" s="37"/>
      <c r="CP631" s="37"/>
      <c r="CQ631" s="37"/>
      <c r="CR631" s="37"/>
      <c r="CS631" s="37"/>
      <c r="CT631" s="37"/>
      <c r="CU631" s="37"/>
      <c r="CV631" s="37"/>
      <c r="CW631" s="37"/>
      <c r="CX631" s="37"/>
      <c r="CY631" s="37"/>
      <c r="CZ631" s="37"/>
      <c r="DA631" s="37"/>
      <c r="DB631" s="37"/>
      <c r="DC631" s="37"/>
      <c r="DD631" s="37"/>
      <c r="DE631" s="37"/>
      <c r="DF631" s="37"/>
      <c r="DG631" s="37"/>
      <c r="DH631" s="37"/>
      <c r="DI631" s="37"/>
      <c r="DJ631" s="37"/>
      <c r="DK631" s="37"/>
      <c r="DL631" s="37"/>
      <c r="DM631" s="37"/>
      <c r="DN631" s="37"/>
      <c r="DO631" s="37"/>
      <c r="DP631" s="37"/>
      <c r="DQ631" s="37"/>
      <c r="DR631" s="37"/>
      <c r="DS631" s="37"/>
      <c r="DT631" s="37"/>
      <c r="DU631" s="37"/>
      <c r="DV631" s="37"/>
      <c r="DW631" s="37"/>
      <c r="DX631" s="37"/>
      <c r="DY631" s="37"/>
      <c r="DZ631" s="37"/>
      <c r="EA631" s="37"/>
      <c r="EB631" s="37"/>
      <c r="EC631" s="37"/>
      <c r="ED631" s="37"/>
      <c r="EE631" s="37"/>
      <c r="EF631" s="37"/>
      <c r="EG631" s="37"/>
      <c r="EH631" s="37"/>
      <c r="EI631" s="37"/>
      <c r="EJ631" s="37"/>
      <c r="EK631" s="37"/>
      <c r="EL631" s="37"/>
      <c r="EM631" s="37"/>
      <c r="EN631" s="37"/>
      <c r="EO631" s="37"/>
      <c r="EP631" s="37"/>
      <c r="EQ631" s="37"/>
      <c r="ER631" s="37"/>
      <c r="ES631" s="37"/>
      <c r="ET631" s="37"/>
      <c r="EU631" s="37"/>
      <c r="EV631" s="37"/>
      <c r="EW631" s="37"/>
      <c r="EX631" s="37"/>
      <c r="EY631" s="37"/>
      <c r="EZ631" s="37"/>
      <c r="FA631" s="37"/>
      <c r="FB631" s="37"/>
      <c r="FC631" s="37"/>
      <c r="FD631" s="37"/>
      <c r="FE631" s="37"/>
      <c r="FF631" s="37"/>
      <c r="FG631" s="37"/>
      <c r="FH631" s="37"/>
      <c r="FI631" s="37"/>
      <c r="FJ631" s="37"/>
      <c r="FK631" s="37"/>
      <c r="FL631" s="37"/>
      <c r="FM631" s="37"/>
      <c r="FN631" s="37"/>
      <c r="FO631" s="37"/>
      <c r="FP631" s="37"/>
      <c r="FQ631" s="37"/>
      <c r="FR631" s="37"/>
      <c r="FS631" s="37"/>
    </row>
    <row r="632" spans="1:175" s="7" customFormat="1" ht="220.5" hidden="1">
      <c r="A632" s="24" t="s">
        <v>859</v>
      </c>
      <c r="B632" s="12" t="s">
        <v>246</v>
      </c>
      <c r="C632" s="12" t="s">
        <v>235</v>
      </c>
      <c r="D632" s="10" t="s">
        <v>376</v>
      </c>
      <c r="E632" s="10"/>
      <c r="F632" s="103">
        <f>SUM(F633)</f>
        <v>1780</v>
      </c>
      <c r="G632" s="103">
        <f>SUM(G633)</f>
        <v>1678</v>
      </c>
      <c r="H632" s="103"/>
      <c r="I632" s="216">
        <f t="shared" si="12"/>
        <v>0</v>
      </c>
      <c r="J632" s="210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  <c r="AR632" s="37"/>
      <c r="AS632" s="37"/>
      <c r="AT632" s="37"/>
      <c r="AU632" s="37"/>
      <c r="AV632" s="37"/>
      <c r="AW632" s="37"/>
      <c r="AX632" s="37"/>
      <c r="AY632" s="37"/>
      <c r="AZ632" s="37"/>
      <c r="BA632" s="37"/>
      <c r="BB632" s="37"/>
      <c r="BC632" s="37"/>
      <c r="BD632" s="37"/>
      <c r="BE632" s="37"/>
      <c r="BF632" s="37"/>
      <c r="BG632" s="37"/>
      <c r="BH632" s="37"/>
      <c r="BI632" s="37"/>
      <c r="BJ632" s="37"/>
      <c r="BK632" s="37"/>
      <c r="BL632" s="37"/>
      <c r="BM632" s="37"/>
      <c r="BN632" s="37"/>
      <c r="BO632" s="37"/>
      <c r="BP632" s="37"/>
      <c r="BQ632" s="37"/>
      <c r="BR632" s="37"/>
      <c r="BS632" s="37"/>
      <c r="BT632" s="37"/>
      <c r="BU632" s="37"/>
      <c r="BV632" s="37"/>
      <c r="BW632" s="37"/>
      <c r="BX632" s="37"/>
      <c r="BY632" s="37"/>
      <c r="BZ632" s="37"/>
      <c r="CA632" s="37"/>
      <c r="CB632" s="37"/>
      <c r="CC632" s="37"/>
      <c r="CD632" s="37"/>
      <c r="CE632" s="37"/>
      <c r="CF632" s="37"/>
      <c r="CG632" s="37"/>
      <c r="CH632" s="37"/>
      <c r="CI632" s="37"/>
      <c r="CJ632" s="37"/>
      <c r="CK632" s="37"/>
      <c r="CL632" s="37"/>
      <c r="CM632" s="37"/>
      <c r="CN632" s="37"/>
      <c r="CO632" s="37"/>
      <c r="CP632" s="37"/>
      <c r="CQ632" s="37"/>
      <c r="CR632" s="37"/>
      <c r="CS632" s="37"/>
      <c r="CT632" s="37"/>
      <c r="CU632" s="37"/>
      <c r="CV632" s="37"/>
      <c r="CW632" s="37"/>
      <c r="CX632" s="37"/>
      <c r="CY632" s="37"/>
      <c r="CZ632" s="37"/>
      <c r="DA632" s="37"/>
      <c r="DB632" s="37"/>
      <c r="DC632" s="37"/>
      <c r="DD632" s="37"/>
      <c r="DE632" s="37"/>
      <c r="DF632" s="37"/>
      <c r="DG632" s="37"/>
      <c r="DH632" s="37"/>
      <c r="DI632" s="37"/>
      <c r="DJ632" s="37"/>
      <c r="DK632" s="37"/>
      <c r="DL632" s="37"/>
      <c r="DM632" s="37"/>
      <c r="DN632" s="37"/>
      <c r="DO632" s="37"/>
      <c r="DP632" s="37"/>
      <c r="DQ632" s="37"/>
      <c r="DR632" s="37"/>
      <c r="DS632" s="37"/>
      <c r="DT632" s="37"/>
      <c r="DU632" s="37"/>
      <c r="DV632" s="37"/>
      <c r="DW632" s="37"/>
      <c r="DX632" s="37"/>
      <c r="DY632" s="37"/>
      <c r="DZ632" s="37"/>
      <c r="EA632" s="37"/>
      <c r="EB632" s="37"/>
      <c r="EC632" s="37"/>
      <c r="ED632" s="37"/>
      <c r="EE632" s="37"/>
      <c r="EF632" s="37"/>
      <c r="EG632" s="37"/>
      <c r="EH632" s="37"/>
      <c r="EI632" s="37"/>
      <c r="EJ632" s="37"/>
      <c r="EK632" s="37"/>
      <c r="EL632" s="37"/>
      <c r="EM632" s="37"/>
      <c r="EN632" s="37"/>
      <c r="EO632" s="37"/>
      <c r="EP632" s="37"/>
      <c r="EQ632" s="37"/>
      <c r="ER632" s="37"/>
      <c r="ES632" s="37"/>
      <c r="ET632" s="37"/>
      <c r="EU632" s="37"/>
      <c r="EV632" s="37"/>
      <c r="EW632" s="37"/>
      <c r="EX632" s="37"/>
      <c r="EY632" s="37"/>
      <c r="EZ632" s="37"/>
      <c r="FA632" s="37"/>
      <c r="FB632" s="37"/>
      <c r="FC632" s="37"/>
      <c r="FD632" s="37"/>
      <c r="FE632" s="37"/>
      <c r="FF632" s="37"/>
      <c r="FG632" s="37"/>
      <c r="FH632" s="37"/>
      <c r="FI632" s="37"/>
      <c r="FJ632" s="37"/>
      <c r="FK632" s="37"/>
      <c r="FL632" s="37"/>
      <c r="FM632" s="37"/>
      <c r="FN632" s="37"/>
      <c r="FO632" s="37"/>
      <c r="FP632" s="37"/>
      <c r="FQ632" s="37"/>
      <c r="FR632" s="37"/>
      <c r="FS632" s="37"/>
    </row>
    <row r="633" spans="1:175" s="7" customFormat="1" hidden="1">
      <c r="A633" s="44" t="s">
        <v>358</v>
      </c>
      <c r="B633" s="12" t="s">
        <v>246</v>
      </c>
      <c r="C633" s="12" t="s">
        <v>235</v>
      </c>
      <c r="D633" s="10" t="s">
        <v>376</v>
      </c>
      <c r="E633" s="13" t="s">
        <v>225</v>
      </c>
      <c r="F633" s="103">
        <f>SUM('3'!G613)</f>
        <v>1780</v>
      </c>
      <c r="G633" s="103">
        <f>SUM('3'!H613)</f>
        <v>1678</v>
      </c>
      <c r="H633" s="103"/>
      <c r="I633" s="216">
        <f t="shared" si="12"/>
        <v>0</v>
      </c>
      <c r="J633" s="210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  <c r="AR633" s="37"/>
      <c r="AS633" s="37"/>
      <c r="AT633" s="37"/>
      <c r="AU633" s="37"/>
      <c r="AV633" s="37"/>
      <c r="AW633" s="37"/>
      <c r="AX633" s="37"/>
      <c r="AY633" s="37"/>
      <c r="AZ633" s="37"/>
      <c r="BA633" s="37"/>
      <c r="BB633" s="37"/>
      <c r="BC633" s="37"/>
      <c r="BD633" s="37"/>
      <c r="BE633" s="37"/>
      <c r="BF633" s="37"/>
      <c r="BG633" s="37"/>
      <c r="BH633" s="37"/>
      <c r="BI633" s="37"/>
      <c r="BJ633" s="37"/>
      <c r="BK633" s="37"/>
      <c r="BL633" s="37"/>
      <c r="BM633" s="37"/>
      <c r="BN633" s="37"/>
      <c r="BO633" s="37"/>
      <c r="BP633" s="37"/>
      <c r="BQ633" s="37"/>
      <c r="BR633" s="37"/>
      <c r="BS633" s="37"/>
      <c r="BT633" s="37"/>
      <c r="BU633" s="37"/>
      <c r="BV633" s="37"/>
      <c r="BW633" s="37"/>
      <c r="BX633" s="37"/>
      <c r="BY633" s="37"/>
      <c r="BZ633" s="37"/>
      <c r="CA633" s="37"/>
      <c r="CB633" s="37"/>
      <c r="CC633" s="37"/>
      <c r="CD633" s="37"/>
      <c r="CE633" s="37"/>
      <c r="CF633" s="37"/>
      <c r="CG633" s="37"/>
      <c r="CH633" s="37"/>
      <c r="CI633" s="37"/>
      <c r="CJ633" s="37"/>
      <c r="CK633" s="37"/>
      <c r="CL633" s="37"/>
      <c r="CM633" s="37"/>
      <c r="CN633" s="37"/>
      <c r="CO633" s="37"/>
      <c r="CP633" s="37"/>
      <c r="CQ633" s="37"/>
      <c r="CR633" s="37"/>
      <c r="CS633" s="37"/>
      <c r="CT633" s="37"/>
      <c r="CU633" s="37"/>
      <c r="CV633" s="37"/>
      <c r="CW633" s="37"/>
      <c r="CX633" s="37"/>
      <c r="CY633" s="37"/>
      <c r="CZ633" s="37"/>
      <c r="DA633" s="37"/>
      <c r="DB633" s="37"/>
      <c r="DC633" s="37"/>
      <c r="DD633" s="37"/>
      <c r="DE633" s="37"/>
      <c r="DF633" s="37"/>
      <c r="DG633" s="37"/>
      <c r="DH633" s="37"/>
      <c r="DI633" s="37"/>
      <c r="DJ633" s="37"/>
      <c r="DK633" s="37"/>
      <c r="DL633" s="37"/>
      <c r="DM633" s="37"/>
      <c r="DN633" s="37"/>
      <c r="DO633" s="37"/>
      <c r="DP633" s="37"/>
      <c r="DQ633" s="37"/>
      <c r="DR633" s="37"/>
      <c r="DS633" s="37"/>
      <c r="DT633" s="37"/>
      <c r="DU633" s="37"/>
      <c r="DV633" s="37"/>
      <c r="DW633" s="37"/>
      <c r="DX633" s="37"/>
      <c r="DY633" s="37"/>
      <c r="DZ633" s="37"/>
      <c r="EA633" s="37"/>
      <c r="EB633" s="37"/>
      <c r="EC633" s="37"/>
      <c r="ED633" s="37"/>
      <c r="EE633" s="37"/>
      <c r="EF633" s="37"/>
      <c r="EG633" s="37"/>
      <c r="EH633" s="37"/>
      <c r="EI633" s="37"/>
      <c r="EJ633" s="37"/>
      <c r="EK633" s="37"/>
      <c r="EL633" s="37"/>
      <c r="EM633" s="37"/>
      <c r="EN633" s="37"/>
      <c r="EO633" s="37"/>
      <c r="EP633" s="37"/>
      <c r="EQ633" s="37"/>
      <c r="ER633" s="37"/>
      <c r="ES633" s="37"/>
      <c r="ET633" s="37"/>
      <c r="EU633" s="37"/>
      <c r="EV633" s="37"/>
      <c r="EW633" s="37"/>
      <c r="EX633" s="37"/>
      <c r="EY633" s="37"/>
      <c r="EZ633" s="37"/>
      <c r="FA633" s="37"/>
      <c r="FB633" s="37"/>
      <c r="FC633" s="37"/>
      <c r="FD633" s="37"/>
      <c r="FE633" s="37"/>
      <c r="FF633" s="37"/>
      <c r="FG633" s="37"/>
      <c r="FH633" s="37"/>
      <c r="FI633" s="37"/>
      <c r="FJ633" s="37"/>
      <c r="FK633" s="37"/>
      <c r="FL633" s="37"/>
      <c r="FM633" s="37"/>
      <c r="FN633" s="37"/>
      <c r="FO633" s="37"/>
      <c r="FP633" s="37"/>
      <c r="FQ633" s="37"/>
      <c r="FR633" s="37"/>
      <c r="FS633" s="37"/>
    </row>
    <row r="634" spans="1:175" s="7" customFormat="1" ht="204.75" hidden="1">
      <c r="A634" s="24" t="s">
        <v>826</v>
      </c>
      <c r="B634" s="10" t="s">
        <v>246</v>
      </c>
      <c r="C634" s="10" t="s">
        <v>235</v>
      </c>
      <c r="D634" s="10" t="s">
        <v>877</v>
      </c>
      <c r="E634" s="10"/>
      <c r="F634" s="103">
        <f>SUM(F635)</f>
        <v>17.979800000000001</v>
      </c>
      <c r="G634" s="103">
        <f>SUM(G635)</f>
        <v>16.949400000000001</v>
      </c>
      <c r="H634" s="103"/>
      <c r="I634" s="216">
        <f t="shared" si="12"/>
        <v>0</v>
      </c>
      <c r="J634" s="210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  <c r="AR634" s="37"/>
      <c r="AS634" s="37"/>
      <c r="AT634" s="37"/>
      <c r="AU634" s="37"/>
      <c r="AV634" s="37"/>
      <c r="AW634" s="37"/>
      <c r="AX634" s="37"/>
      <c r="AY634" s="37"/>
      <c r="AZ634" s="37"/>
      <c r="BA634" s="37"/>
      <c r="BB634" s="37"/>
      <c r="BC634" s="37"/>
      <c r="BD634" s="37"/>
      <c r="BE634" s="37"/>
      <c r="BF634" s="37"/>
      <c r="BG634" s="37"/>
      <c r="BH634" s="37"/>
      <c r="BI634" s="37"/>
      <c r="BJ634" s="37"/>
      <c r="BK634" s="37"/>
      <c r="BL634" s="37"/>
      <c r="BM634" s="37"/>
      <c r="BN634" s="37"/>
      <c r="BO634" s="37"/>
      <c r="BP634" s="37"/>
      <c r="BQ634" s="37"/>
      <c r="BR634" s="37"/>
      <c r="BS634" s="37"/>
      <c r="BT634" s="37"/>
      <c r="BU634" s="37"/>
      <c r="BV634" s="37"/>
      <c r="BW634" s="37"/>
      <c r="BX634" s="37"/>
      <c r="BY634" s="37"/>
      <c r="BZ634" s="37"/>
      <c r="CA634" s="37"/>
      <c r="CB634" s="37"/>
      <c r="CC634" s="37"/>
      <c r="CD634" s="37"/>
      <c r="CE634" s="37"/>
      <c r="CF634" s="37"/>
      <c r="CG634" s="37"/>
      <c r="CH634" s="37"/>
      <c r="CI634" s="37"/>
      <c r="CJ634" s="37"/>
      <c r="CK634" s="37"/>
      <c r="CL634" s="37"/>
      <c r="CM634" s="37"/>
      <c r="CN634" s="37"/>
      <c r="CO634" s="37"/>
      <c r="CP634" s="37"/>
      <c r="CQ634" s="37"/>
      <c r="CR634" s="37"/>
      <c r="CS634" s="37"/>
      <c r="CT634" s="37"/>
      <c r="CU634" s="37"/>
      <c r="CV634" s="37"/>
      <c r="CW634" s="37"/>
      <c r="CX634" s="37"/>
      <c r="CY634" s="37"/>
      <c r="CZ634" s="37"/>
      <c r="DA634" s="37"/>
      <c r="DB634" s="37"/>
      <c r="DC634" s="37"/>
      <c r="DD634" s="37"/>
      <c r="DE634" s="37"/>
      <c r="DF634" s="37"/>
      <c r="DG634" s="37"/>
      <c r="DH634" s="37"/>
      <c r="DI634" s="37"/>
      <c r="DJ634" s="37"/>
      <c r="DK634" s="37"/>
      <c r="DL634" s="37"/>
      <c r="DM634" s="37"/>
      <c r="DN634" s="37"/>
      <c r="DO634" s="37"/>
      <c r="DP634" s="37"/>
      <c r="DQ634" s="37"/>
      <c r="DR634" s="37"/>
      <c r="DS634" s="37"/>
      <c r="DT634" s="37"/>
      <c r="DU634" s="37"/>
      <c r="DV634" s="37"/>
      <c r="DW634" s="37"/>
      <c r="DX634" s="37"/>
      <c r="DY634" s="37"/>
      <c r="DZ634" s="37"/>
      <c r="EA634" s="37"/>
      <c r="EB634" s="37"/>
      <c r="EC634" s="37"/>
      <c r="ED634" s="37"/>
      <c r="EE634" s="37"/>
      <c r="EF634" s="37"/>
      <c r="EG634" s="37"/>
      <c r="EH634" s="37"/>
      <c r="EI634" s="37"/>
      <c r="EJ634" s="37"/>
      <c r="EK634" s="37"/>
      <c r="EL634" s="37"/>
      <c r="EM634" s="37"/>
      <c r="EN634" s="37"/>
      <c r="EO634" s="37"/>
      <c r="EP634" s="37"/>
      <c r="EQ634" s="37"/>
      <c r="ER634" s="37"/>
      <c r="ES634" s="37"/>
      <c r="ET634" s="37"/>
      <c r="EU634" s="37"/>
      <c r="EV634" s="37"/>
      <c r="EW634" s="37"/>
      <c r="EX634" s="37"/>
      <c r="EY634" s="37"/>
      <c r="EZ634" s="37"/>
      <c r="FA634" s="37"/>
      <c r="FB634" s="37"/>
      <c r="FC634" s="37"/>
      <c r="FD634" s="37"/>
      <c r="FE634" s="37"/>
      <c r="FF634" s="37"/>
      <c r="FG634" s="37"/>
      <c r="FH634" s="37"/>
      <c r="FI634" s="37"/>
      <c r="FJ634" s="37"/>
      <c r="FK634" s="37"/>
      <c r="FL634" s="37"/>
      <c r="FM634" s="37"/>
      <c r="FN634" s="37"/>
      <c r="FO634" s="37"/>
      <c r="FP634" s="37"/>
      <c r="FQ634" s="37"/>
      <c r="FR634" s="37"/>
      <c r="FS634" s="37"/>
    </row>
    <row r="635" spans="1:175" s="7" customFormat="1" hidden="1">
      <c r="A635" s="44" t="s">
        <v>358</v>
      </c>
      <c r="B635" s="12" t="s">
        <v>246</v>
      </c>
      <c r="C635" s="12" t="s">
        <v>235</v>
      </c>
      <c r="D635" s="10" t="s">
        <v>877</v>
      </c>
      <c r="E635" s="13" t="s">
        <v>225</v>
      </c>
      <c r="F635" s="103">
        <f>SUM('3'!G615)</f>
        <v>17.979800000000001</v>
      </c>
      <c r="G635" s="103">
        <f>SUM('3'!H615)</f>
        <v>16.949400000000001</v>
      </c>
      <c r="H635" s="103"/>
      <c r="I635" s="216">
        <f t="shared" si="12"/>
        <v>0</v>
      </c>
      <c r="J635" s="210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  <c r="AR635" s="37"/>
      <c r="AS635" s="37"/>
      <c r="AT635" s="37"/>
      <c r="AU635" s="37"/>
      <c r="AV635" s="37"/>
      <c r="AW635" s="37"/>
      <c r="AX635" s="37"/>
      <c r="AY635" s="37"/>
      <c r="AZ635" s="37"/>
      <c r="BA635" s="37"/>
      <c r="BB635" s="37"/>
      <c r="BC635" s="37"/>
      <c r="BD635" s="37"/>
      <c r="BE635" s="37"/>
      <c r="BF635" s="37"/>
      <c r="BG635" s="37"/>
      <c r="BH635" s="37"/>
      <c r="BI635" s="37"/>
      <c r="BJ635" s="37"/>
      <c r="BK635" s="37"/>
      <c r="BL635" s="37"/>
      <c r="BM635" s="37"/>
      <c r="BN635" s="37"/>
      <c r="BO635" s="37"/>
      <c r="BP635" s="37"/>
      <c r="BQ635" s="37"/>
      <c r="BR635" s="37"/>
      <c r="BS635" s="37"/>
      <c r="BT635" s="37"/>
      <c r="BU635" s="37"/>
      <c r="BV635" s="37"/>
      <c r="BW635" s="37"/>
      <c r="BX635" s="37"/>
      <c r="BY635" s="37"/>
      <c r="BZ635" s="37"/>
      <c r="CA635" s="37"/>
      <c r="CB635" s="37"/>
      <c r="CC635" s="37"/>
      <c r="CD635" s="37"/>
      <c r="CE635" s="37"/>
      <c r="CF635" s="37"/>
      <c r="CG635" s="37"/>
      <c r="CH635" s="37"/>
      <c r="CI635" s="37"/>
      <c r="CJ635" s="37"/>
      <c r="CK635" s="37"/>
      <c r="CL635" s="37"/>
      <c r="CM635" s="37"/>
      <c r="CN635" s="37"/>
      <c r="CO635" s="37"/>
      <c r="CP635" s="37"/>
      <c r="CQ635" s="37"/>
      <c r="CR635" s="37"/>
      <c r="CS635" s="37"/>
      <c r="CT635" s="37"/>
      <c r="CU635" s="37"/>
      <c r="CV635" s="37"/>
      <c r="CW635" s="37"/>
      <c r="CX635" s="37"/>
      <c r="CY635" s="37"/>
      <c r="CZ635" s="37"/>
      <c r="DA635" s="37"/>
      <c r="DB635" s="37"/>
      <c r="DC635" s="37"/>
      <c r="DD635" s="37"/>
      <c r="DE635" s="37"/>
      <c r="DF635" s="37"/>
      <c r="DG635" s="37"/>
      <c r="DH635" s="37"/>
      <c r="DI635" s="37"/>
      <c r="DJ635" s="37"/>
      <c r="DK635" s="37"/>
      <c r="DL635" s="37"/>
      <c r="DM635" s="37"/>
      <c r="DN635" s="37"/>
      <c r="DO635" s="37"/>
      <c r="DP635" s="37"/>
      <c r="DQ635" s="37"/>
      <c r="DR635" s="37"/>
      <c r="DS635" s="37"/>
      <c r="DT635" s="37"/>
      <c r="DU635" s="37"/>
      <c r="DV635" s="37"/>
      <c r="DW635" s="37"/>
      <c r="DX635" s="37"/>
      <c r="DY635" s="37"/>
      <c r="DZ635" s="37"/>
      <c r="EA635" s="37"/>
      <c r="EB635" s="37"/>
      <c r="EC635" s="37"/>
      <c r="ED635" s="37"/>
      <c r="EE635" s="37"/>
      <c r="EF635" s="37"/>
      <c r="EG635" s="37"/>
      <c r="EH635" s="37"/>
      <c r="EI635" s="37"/>
      <c r="EJ635" s="37"/>
      <c r="EK635" s="37"/>
      <c r="EL635" s="37"/>
      <c r="EM635" s="37"/>
      <c r="EN635" s="37"/>
      <c r="EO635" s="37"/>
      <c r="EP635" s="37"/>
      <c r="EQ635" s="37"/>
      <c r="ER635" s="37"/>
      <c r="ES635" s="37"/>
      <c r="ET635" s="37"/>
      <c r="EU635" s="37"/>
      <c r="EV635" s="37"/>
      <c r="EW635" s="37"/>
      <c r="EX635" s="37"/>
      <c r="EY635" s="37"/>
      <c r="EZ635" s="37"/>
      <c r="FA635" s="37"/>
      <c r="FB635" s="37"/>
      <c r="FC635" s="37"/>
      <c r="FD635" s="37"/>
      <c r="FE635" s="37"/>
      <c r="FF635" s="37"/>
      <c r="FG635" s="37"/>
      <c r="FH635" s="37"/>
      <c r="FI635" s="37"/>
      <c r="FJ635" s="37"/>
      <c r="FK635" s="37"/>
      <c r="FL635" s="37"/>
      <c r="FM635" s="37"/>
      <c r="FN635" s="37"/>
      <c r="FO635" s="37"/>
      <c r="FP635" s="37"/>
      <c r="FQ635" s="37"/>
      <c r="FR635" s="37"/>
      <c r="FS635" s="37"/>
    </row>
    <row r="636" spans="1:175" s="7" customFormat="1" hidden="1">
      <c r="A636" s="24" t="s">
        <v>100</v>
      </c>
      <c r="B636" s="38" t="s">
        <v>246</v>
      </c>
      <c r="C636" s="10" t="s">
        <v>236</v>
      </c>
      <c r="D636" s="65"/>
      <c r="E636" s="38"/>
      <c r="F636" s="103">
        <f t="shared" ref="F636:G638" si="14">SUM(F637)</f>
        <v>155</v>
      </c>
      <c r="G636" s="103">
        <f t="shared" si="14"/>
        <v>155</v>
      </c>
      <c r="H636" s="103"/>
      <c r="I636" s="216">
        <f t="shared" si="12"/>
        <v>0</v>
      </c>
      <c r="J636" s="210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  <c r="AR636" s="37"/>
      <c r="AS636" s="37"/>
      <c r="AT636" s="37"/>
      <c r="AU636" s="37"/>
      <c r="AV636" s="37"/>
      <c r="AW636" s="37"/>
      <c r="AX636" s="37"/>
      <c r="AY636" s="37"/>
      <c r="AZ636" s="37"/>
      <c r="BA636" s="37"/>
      <c r="BB636" s="37"/>
      <c r="BC636" s="37"/>
      <c r="BD636" s="37"/>
      <c r="BE636" s="37"/>
      <c r="BF636" s="37"/>
      <c r="BG636" s="37"/>
      <c r="BH636" s="37"/>
      <c r="BI636" s="37"/>
      <c r="BJ636" s="37"/>
      <c r="BK636" s="37"/>
      <c r="BL636" s="37"/>
      <c r="BM636" s="37"/>
      <c r="BN636" s="37"/>
      <c r="BO636" s="37"/>
      <c r="BP636" s="37"/>
      <c r="BQ636" s="37"/>
      <c r="BR636" s="37"/>
      <c r="BS636" s="37"/>
      <c r="BT636" s="37"/>
      <c r="BU636" s="37"/>
      <c r="BV636" s="37"/>
      <c r="BW636" s="37"/>
      <c r="BX636" s="37"/>
      <c r="BY636" s="37"/>
      <c r="BZ636" s="37"/>
      <c r="CA636" s="37"/>
      <c r="CB636" s="37"/>
      <c r="CC636" s="37"/>
      <c r="CD636" s="37"/>
      <c r="CE636" s="37"/>
      <c r="CF636" s="37"/>
      <c r="CG636" s="37"/>
      <c r="CH636" s="37"/>
      <c r="CI636" s="37"/>
      <c r="CJ636" s="37"/>
      <c r="CK636" s="37"/>
      <c r="CL636" s="37"/>
      <c r="CM636" s="37"/>
      <c r="CN636" s="37"/>
      <c r="CO636" s="37"/>
      <c r="CP636" s="37"/>
      <c r="CQ636" s="37"/>
      <c r="CR636" s="37"/>
      <c r="CS636" s="37"/>
      <c r="CT636" s="37"/>
      <c r="CU636" s="37"/>
      <c r="CV636" s="37"/>
      <c r="CW636" s="37"/>
      <c r="CX636" s="37"/>
      <c r="CY636" s="37"/>
      <c r="CZ636" s="37"/>
      <c r="DA636" s="37"/>
      <c r="DB636" s="37"/>
      <c r="DC636" s="37"/>
      <c r="DD636" s="37"/>
      <c r="DE636" s="37"/>
      <c r="DF636" s="37"/>
      <c r="DG636" s="37"/>
      <c r="DH636" s="37"/>
      <c r="DI636" s="37"/>
      <c r="DJ636" s="37"/>
      <c r="DK636" s="37"/>
      <c r="DL636" s="37"/>
      <c r="DM636" s="37"/>
      <c r="DN636" s="37"/>
      <c r="DO636" s="37"/>
      <c r="DP636" s="37"/>
      <c r="DQ636" s="37"/>
      <c r="DR636" s="37"/>
      <c r="DS636" s="37"/>
      <c r="DT636" s="37"/>
      <c r="DU636" s="37"/>
      <c r="DV636" s="37"/>
      <c r="DW636" s="37"/>
      <c r="DX636" s="37"/>
      <c r="DY636" s="37"/>
      <c r="DZ636" s="37"/>
      <c r="EA636" s="37"/>
      <c r="EB636" s="37"/>
      <c r="EC636" s="37"/>
      <c r="ED636" s="37"/>
      <c r="EE636" s="37"/>
      <c r="EF636" s="37"/>
      <c r="EG636" s="37"/>
      <c r="EH636" s="37"/>
      <c r="EI636" s="37"/>
      <c r="EJ636" s="37"/>
      <c r="EK636" s="37"/>
      <c r="EL636" s="37"/>
      <c r="EM636" s="37"/>
      <c r="EN636" s="37"/>
      <c r="EO636" s="37"/>
      <c r="EP636" s="37"/>
      <c r="EQ636" s="37"/>
      <c r="ER636" s="37"/>
      <c r="ES636" s="37"/>
      <c r="ET636" s="37"/>
      <c r="EU636" s="37"/>
      <c r="EV636" s="37"/>
      <c r="EW636" s="37"/>
      <c r="EX636" s="37"/>
      <c r="EY636" s="37"/>
      <c r="EZ636" s="37"/>
      <c r="FA636" s="37"/>
      <c r="FB636" s="37"/>
      <c r="FC636" s="37"/>
      <c r="FD636" s="37"/>
      <c r="FE636" s="37"/>
      <c r="FF636" s="37"/>
      <c r="FG636" s="37"/>
      <c r="FH636" s="37"/>
      <c r="FI636" s="37"/>
      <c r="FJ636" s="37"/>
      <c r="FK636" s="37"/>
      <c r="FL636" s="37"/>
      <c r="FM636" s="37"/>
      <c r="FN636" s="37"/>
      <c r="FO636" s="37"/>
      <c r="FP636" s="37"/>
      <c r="FQ636" s="37"/>
      <c r="FR636" s="37"/>
      <c r="FS636" s="37"/>
    </row>
    <row r="637" spans="1:175" s="7" customFormat="1" hidden="1">
      <c r="A637" s="24" t="s">
        <v>101</v>
      </c>
      <c r="B637" s="38" t="s">
        <v>246</v>
      </c>
      <c r="C637" s="10" t="s">
        <v>236</v>
      </c>
      <c r="D637" s="10"/>
      <c r="E637" s="38"/>
      <c r="F637" s="103">
        <f t="shared" si="14"/>
        <v>155</v>
      </c>
      <c r="G637" s="103">
        <f t="shared" si="14"/>
        <v>155</v>
      </c>
      <c r="H637" s="103"/>
      <c r="I637" s="216">
        <f t="shared" si="12"/>
        <v>0</v>
      </c>
      <c r="J637" s="210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  <c r="AR637" s="37"/>
      <c r="AS637" s="37"/>
      <c r="AT637" s="37"/>
      <c r="AU637" s="37"/>
      <c r="AV637" s="37"/>
      <c r="AW637" s="37"/>
      <c r="AX637" s="37"/>
      <c r="AY637" s="37"/>
      <c r="AZ637" s="37"/>
      <c r="BA637" s="37"/>
      <c r="BB637" s="37"/>
      <c r="BC637" s="37"/>
      <c r="BD637" s="37"/>
      <c r="BE637" s="37"/>
      <c r="BF637" s="37"/>
      <c r="BG637" s="37"/>
      <c r="BH637" s="37"/>
      <c r="BI637" s="37"/>
      <c r="BJ637" s="37"/>
      <c r="BK637" s="37"/>
      <c r="BL637" s="37"/>
      <c r="BM637" s="37"/>
      <c r="BN637" s="37"/>
      <c r="BO637" s="37"/>
      <c r="BP637" s="37"/>
      <c r="BQ637" s="37"/>
      <c r="BR637" s="37"/>
      <c r="BS637" s="37"/>
      <c r="BT637" s="37"/>
      <c r="BU637" s="37"/>
      <c r="BV637" s="37"/>
      <c r="BW637" s="37"/>
      <c r="BX637" s="37"/>
      <c r="BY637" s="37"/>
      <c r="BZ637" s="37"/>
      <c r="CA637" s="37"/>
      <c r="CB637" s="37"/>
      <c r="CC637" s="37"/>
      <c r="CD637" s="37"/>
      <c r="CE637" s="37"/>
      <c r="CF637" s="37"/>
      <c r="CG637" s="37"/>
      <c r="CH637" s="37"/>
      <c r="CI637" s="37"/>
      <c r="CJ637" s="37"/>
      <c r="CK637" s="37"/>
      <c r="CL637" s="37"/>
      <c r="CM637" s="37"/>
      <c r="CN637" s="37"/>
      <c r="CO637" s="37"/>
      <c r="CP637" s="37"/>
      <c r="CQ637" s="37"/>
      <c r="CR637" s="37"/>
      <c r="CS637" s="37"/>
      <c r="CT637" s="37"/>
      <c r="CU637" s="37"/>
      <c r="CV637" s="37"/>
      <c r="CW637" s="37"/>
      <c r="CX637" s="37"/>
      <c r="CY637" s="37"/>
      <c r="CZ637" s="37"/>
      <c r="DA637" s="37"/>
      <c r="DB637" s="37"/>
      <c r="DC637" s="37"/>
      <c r="DD637" s="37"/>
      <c r="DE637" s="37"/>
      <c r="DF637" s="37"/>
      <c r="DG637" s="37"/>
      <c r="DH637" s="37"/>
      <c r="DI637" s="37"/>
      <c r="DJ637" s="37"/>
      <c r="DK637" s="37"/>
      <c r="DL637" s="37"/>
      <c r="DM637" s="37"/>
      <c r="DN637" s="37"/>
      <c r="DO637" s="37"/>
      <c r="DP637" s="37"/>
      <c r="DQ637" s="37"/>
      <c r="DR637" s="37"/>
      <c r="DS637" s="37"/>
      <c r="DT637" s="37"/>
      <c r="DU637" s="37"/>
      <c r="DV637" s="37"/>
      <c r="DW637" s="37"/>
      <c r="DX637" s="37"/>
      <c r="DY637" s="37"/>
      <c r="DZ637" s="37"/>
      <c r="EA637" s="37"/>
      <c r="EB637" s="37"/>
      <c r="EC637" s="37"/>
      <c r="ED637" s="37"/>
      <c r="EE637" s="37"/>
      <c r="EF637" s="37"/>
      <c r="EG637" s="37"/>
      <c r="EH637" s="37"/>
      <c r="EI637" s="37"/>
      <c r="EJ637" s="37"/>
      <c r="EK637" s="37"/>
      <c r="EL637" s="37"/>
      <c r="EM637" s="37"/>
      <c r="EN637" s="37"/>
      <c r="EO637" s="37"/>
      <c r="EP637" s="37"/>
      <c r="EQ637" s="37"/>
      <c r="ER637" s="37"/>
      <c r="ES637" s="37"/>
      <c r="ET637" s="37"/>
      <c r="EU637" s="37"/>
      <c r="EV637" s="37"/>
      <c r="EW637" s="37"/>
      <c r="EX637" s="37"/>
      <c r="EY637" s="37"/>
      <c r="EZ637" s="37"/>
      <c r="FA637" s="37"/>
      <c r="FB637" s="37"/>
      <c r="FC637" s="37"/>
      <c r="FD637" s="37"/>
      <c r="FE637" s="37"/>
      <c r="FF637" s="37"/>
      <c r="FG637" s="37"/>
      <c r="FH637" s="37"/>
      <c r="FI637" s="37"/>
      <c r="FJ637" s="37"/>
      <c r="FK637" s="37"/>
      <c r="FL637" s="37"/>
      <c r="FM637" s="37"/>
      <c r="FN637" s="37"/>
      <c r="FO637" s="37"/>
      <c r="FP637" s="37"/>
      <c r="FQ637" s="37"/>
      <c r="FR637" s="37"/>
      <c r="FS637" s="37"/>
    </row>
    <row r="638" spans="1:175" s="7" customFormat="1" ht="47.25" hidden="1">
      <c r="A638" s="24" t="s">
        <v>538</v>
      </c>
      <c r="B638" s="38" t="s">
        <v>246</v>
      </c>
      <c r="C638" s="10" t="s">
        <v>236</v>
      </c>
      <c r="D638" s="10" t="s">
        <v>539</v>
      </c>
      <c r="E638" s="10"/>
      <c r="F638" s="103">
        <f t="shared" si="14"/>
        <v>155</v>
      </c>
      <c r="G638" s="103">
        <f t="shared" si="14"/>
        <v>155</v>
      </c>
      <c r="H638" s="103"/>
      <c r="I638" s="216">
        <f t="shared" si="12"/>
        <v>0</v>
      </c>
      <c r="J638" s="210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  <c r="AR638" s="37"/>
      <c r="AS638" s="37"/>
      <c r="AT638" s="37"/>
      <c r="AU638" s="37"/>
      <c r="AV638" s="37"/>
      <c r="AW638" s="37"/>
      <c r="AX638" s="37"/>
      <c r="AY638" s="37"/>
      <c r="AZ638" s="37"/>
      <c r="BA638" s="37"/>
      <c r="BB638" s="37"/>
      <c r="BC638" s="37"/>
      <c r="BD638" s="37"/>
      <c r="BE638" s="37"/>
      <c r="BF638" s="37"/>
      <c r="BG638" s="37"/>
      <c r="BH638" s="37"/>
      <c r="BI638" s="37"/>
      <c r="BJ638" s="37"/>
      <c r="BK638" s="37"/>
      <c r="BL638" s="37"/>
      <c r="BM638" s="37"/>
      <c r="BN638" s="37"/>
      <c r="BO638" s="37"/>
      <c r="BP638" s="37"/>
      <c r="BQ638" s="37"/>
      <c r="BR638" s="37"/>
      <c r="BS638" s="37"/>
      <c r="BT638" s="37"/>
      <c r="BU638" s="37"/>
      <c r="BV638" s="37"/>
      <c r="BW638" s="37"/>
      <c r="BX638" s="37"/>
      <c r="BY638" s="37"/>
      <c r="BZ638" s="37"/>
      <c r="CA638" s="37"/>
      <c r="CB638" s="37"/>
      <c r="CC638" s="37"/>
      <c r="CD638" s="37"/>
      <c r="CE638" s="37"/>
      <c r="CF638" s="37"/>
      <c r="CG638" s="37"/>
      <c r="CH638" s="37"/>
      <c r="CI638" s="37"/>
      <c r="CJ638" s="37"/>
      <c r="CK638" s="37"/>
      <c r="CL638" s="37"/>
      <c r="CM638" s="37"/>
      <c r="CN638" s="37"/>
      <c r="CO638" s="37"/>
      <c r="CP638" s="37"/>
      <c r="CQ638" s="37"/>
      <c r="CR638" s="37"/>
      <c r="CS638" s="37"/>
      <c r="CT638" s="37"/>
      <c r="CU638" s="37"/>
      <c r="CV638" s="37"/>
      <c r="CW638" s="37"/>
      <c r="CX638" s="37"/>
      <c r="CY638" s="37"/>
      <c r="CZ638" s="37"/>
      <c r="DA638" s="37"/>
      <c r="DB638" s="37"/>
      <c r="DC638" s="37"/>
      <c r="DD638" s="37"/>
      <c r="DE638" s="37"/>
      <c r="DF638" s="37"/>
      <c r="DG638" s="37"/>
      <c r="DH638" s="37"/>
      <c r="DI638" s="37"/>
      <c r="DJ638" s="37"/>
      <c r="DK638" s="37"/>
      <c r="DL638" s="37"/>
      <c r="DM638" s="37"/>
      <c r="DN638" s="37"/>
      <c r="DO638" s="37"/>
      <c r="DP638" s="37"/>
      <c r="DQ638" s="37"/>
      <c r="DR638" s="37"/>
      <c r="DS638" s="37"/>
      <c r="DT638" s="37"/>
      <c r="DU638" s="37"/>
      <c r="DV638" s="37"/>
      <c r="DW638" s="37"/>
      <c r="DX638" s="37"/>
      <c r="DY638" s="37"/>
      <c r="DZ638" s="37"/>
      <c r="EA638" s="37"/>
      <c r="EB638" s="37"/>
      <c r="EC638" s="37"/>
      <c r="ED638" s="37"/>
      <c r="EE638" s="37"/>
      <c r="EF638" s="37"/>
      <c r="EG638" s="37"/>
      <c r="EH638" s="37"/>
      <c r="EI638" s="37"/>
      <c r="EJ638" s="37"/>
      <c r="EK638" s="37"/>
      <c r="EL638" s="37"/>
      <c r="EM638" s="37"/>
      <c r="EN638" s="37"/>
      <c r="EO638" s="37"/>
      <c r="EP638" s="37"/>
      <c r="EQ638" s="37"/>
      <c r="ER638" s="37"/>
      <c r="ES638" s="37"/>
      <c r="ET638" s="37"/>
      <c r="EU638" s="37"/>
      <c r="EV638" s="37"/>
      <c r="EW638" s="37"/>
      <c r="EX638" s="37"/>
      <c r="EY638" s="37"/>
      <c r="EZ638" s="37"/>
      <c r="FA638" s="37"/>
      <c r="FB638" s="37"/>
      <c r="FC638" s="37"/>
      <c r="FD638" s="37"/>
      <c r="FE638" s="37"/>
      <c r="FF638" s="37"/>
      <c r="FG638" s="37"/>
      <c r="FH638" s="37"/>
      <c r="FI638" s="37"/>
      <c r="FJ638" s="37"/>
      <c r="FK638" s="37"/>
      <c r="FL638" s="37"/>
      <c r="FM638" s="37"/>
      <c r="FN638" s="37"/>
      <c r="FO638" s="37"/>
      <c r="FP638" s="37"/>
      <c r="FQ638" s="37"/>
      <c r="FR638" s="37"/>
      <c r="FS638" s="37"/>
    </row>
    <row r="639" spans="1:175" s="7" customFormat="1" hidden="1">
      <c r="A639" s="44" t="s">
        <v>358</v>
      </c>
      <c r="B639" s="39" t="s">
        <v>246</v>
      </c>
      <c r="C639" s="39" t="s">
        <v>236</v>
      </c>
      <c r="D639" s="10" t="s">
        <v>539</v>
      </c>
      <c r="E639" s="13" t="s">
        <v>225</v>
      </c>
      <c r="F639" s="103">
        <f>SUM('3'!G618)</f>
        <v>155</v>
      </c>
      <c r="G639" s="103">
        <f>SUM('3'!H618)</f>
        <v>155</v>
      </c>
      <c r="H639" s="103"/>
      <c r="I639" s="216">
        <f t="shared" si="12"/>
        <v>0</v>
      </c>
      <c r="J639" s="210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  <c r="AR639" s="37"/>
      <c r="AS639" s="37"/>
      <c r="AT639" s="37"/>
      <c r="AU639" s="37"/>
      <c r="AV639" s="37"/>
      <c r="AW639" s="37"/>
      <c r="AX639" s="37"/>
      <c r="AY639" s="37"/>
      <c r="AZ639" s="37"/>
      <c r="BA639" s="37"/>
      <c r="BB639" s="37"/>
      <c r="BC639" s="37"/>
      <c r="BD639" s="37"/>
      <c r="BE639" s="37"/>
      <c r="BF639" s="37"/>
      <c r="BG639" s="37"/>
      <c r="BH639" s="37"/>
      <c r="BI639" s="37"/>
      <c r="BJ639" s="37"/>
      <c r="BK639" s="37"/>
      <c r="BL639" s="37"/>
      <c r="BM639" s="37"/>
      <c r="BN639" s="37"/>
      <c r="BO639" s="37"/>
      <c r="BP639" s="37"/>
      <c r="BQ639" s="37"/>
      <c r="BR639" s="37"/>
      <c r="BS639" s="37"/>
      <c r="BT639" s="37"/>
      <c r="BU639" s="37"/>
      <c r="BV639" s="37"/>
      <c r="BW639" s="37"/>
      <c r="BX639" s="37"/>
      <c r="BY639" s="37"/>
      <c r="BZ639" s="37"/>
      <c r="CA639" s="37"/>
      <c r="CB639" s="37"/>
      <c r="CC639" s="37"/>
      <c r="CD639" s="37"/>
      <c r="CE639" s="37"/>
      <c r="CF639" s="37"/>
      <c r="CG639" s="37"/>
      <c r="CH639" s="37"/>
      <c r="CI639" s="37"/>
      <c r="CJ639" s="37"/>
      <c r="CK639" s="37"/>
      <c r="CL639" s="37"/>
      <c r="CM639" s="37"/>
      <c r="CN639" s="37"/>
      <c r="CO639" s="37"/>
      <c r="CP639" s="37"/>
      <c r="CQ639" s="37"/>
      <c r="CR639" s="37"/>
      <c r="CS639" s="37"/>
      <c r="CT639" s="37"/>
      <c r="CU639" s="37"/>
      <c r="CV639" s="37"/>
      <c r="CW639" s="37"/>
      <c r="CX639" s="37"/>
      <c r="CY639" s="37"/>
      <c r="CZ639" s="37"/>
      <c r="DA639" s="37"/>
      <c r="DB639" s="37"/>
      <c r="DC639" s="37"/>
      <c r="DD639" s="37"/>
      <c r="DE639" s="37"/>
      <c r="DF639" s="37"/>
      <c r="DG639" s="37"/>
      <c r="DH639" s="37"/>
      <c r="DI639" s="37"/>
      <c r="DJ639" s="37"/>
      <c r="DK639" s="37"/>
      <c r="DL639" s="37"/>
      <c r="DM639" s="37"/>
      <c r="DN639" s="37"/>
      <c r="DO639" s="37"/>
      <c r="DP639" s="37"/>
      <c r="DQ639" s="37"/>
      <c r="DR639" s="37"/>
      <c r="DS639" s="37"/>
      <c r="DT639" s="37"/>
      <c r="DU639" s="37"/>
      <c r="DV639" s="37"/>
      <c r="DW639" s="37"/>
      <c r="DX639" s="37"/>
      <c r="DY639" s="37"/>
      <c r="DZ639" s="37"/>
      <c r="EA639" s="37"/>
      <c r="EB639" s="37"/>
      <c r="EC639" s="37"/>
      <c r="ED639" s="37"/>
      <c r="EE639" s="37"/>
      <c r="EF639" s="37"/>
      <c r="EG639" s="37"/>
      <c r="EH639" s="37"/>
      <c r="EI639" s="37"/>
      <c r="EJ639" s="37"/>
      <c r="EK639" s="37"/>
      <c r="EL639" s="37"/>
      <c r="EM639" s="37"/>
      <c r="EN639" s="37"/>
      <c r="EO639" s="37"/>
      <c r="EP639" s="37"/>
      <c r="EQ639" s="37"/>
      <c r="ER639" s="37"/>
      <c r="ES639" s="37"/>
      <c r="ET639" s="37"/>
      <c r="EU639" s="37"/>
      <c r="EV639" s="37"/>
      <c r="EW639" s="37"/>
      <c r="EX639" s="37"/>
      <c r="EY639" s="37"/>
      <c r="EZ639" s="37"/>
      <c r="FA639" s="37"/>
      <c r="FB639" s="37"/>
      <c r="FC639" s="37"/>
      <c r="FD639" s="37"/>
      <c r="FE639" s="37"/>
      <c r="FF639" s="37"/>
      <c r="FG639" s="37"/>
      <c r="FH639" s="37"/>
      <c r="FI639" s="37"/>
      <c r="FJ639" s="37"/>
      <c r="FK639" s="37"/>
      <c r="FL639" s="37"/>
      <c r="FM639" s="37"/>
      <c r="FN639" s="37"/>
      <c r="FO639" s="37"/>
      <c r="FP639" s="37"/>
      <c r="FQ639" s="37"/>
      <c r="FR639" s="37"/>
      <c r="FS639" s="37"/>
    </row>
    <row r="640" spans="1:175" s="7" customFormat="1" ht="31.5" hidden="1">
      <c r="A640" s="24" t="s">
        <v>411</v>
      </c>
      <c r="B640" s="38" t="s">
        <v>246</v>
      </c>
      <c r="C640" s="38" t="s">
        <v>237</v>
      </c>
      <c r="D640" s="65"/>
      <c r="E640" s="38"/>
      <c r="F640" s="103">
        <f>SUM(F641+F643+F645)</f>
        <v>0</v>
      </c>
      <c r="G640" s="103">
        <f>SUM(G641+G643+G645)</f>
        <v>0</v>
      </c>
      <c r="H640" s="103"/>
      <c r="I640" s="216" t="e">
        <f t="shared" si="12"/>
        <v>#DIV/0!</v>
      </c>
      <c r="J640" s="210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  <c r="AR640" s="37"/>
      <c r="AS640" s="37"/>
      <c r="AT640" s="37"/>
      <c r="AU640" s="37"/>
      <c r="AV640" s="37"/>
      <c r="AW640" s="37"/>
      <c r="AX640" s="37"/>
      <c r="AY640" s="37"/>
      <c r="AZ640" s="37"/>
      <c r="BA640" s="37"/>
      <c r="BB640" s="37"/>
      <c r="BC640" s="37"/>
      <c r="BD640" s="37"/>
      <c r="BE640" s="37"/>
      <c r="BF640" s="37"/>
      <c r="BG640" s="37"/>
      <c r="BH640" s="37"/>
      <c r="BI640" s="37"/>
      <c r="BJ640" s="37"/>
      <c r="BK640" s="37"/>
      <c r="BL640" s="37"/>
      <c r="BM640" s="37"/>
      <c r="BN640" s="37"/>
      <c r="BO640" s="37"/>
      <c r="BP640" s="37"/>
      <c r="BQ640" s="37"/>
      <c r="BR640" s="37"/>
      <c r="BS640" s="37"/>
      <c r="BT640" s="37"/>
      <c r="BU640" s="37"/>
      <c r="BV640" s="37"/>
      <c r="BW640" s="37"/>
      <c r="BX640" s="37"/>
      <c r="BY640" s="37"/>
      <c r="BZ640" s="37"/>
      <c r="CA640" s="37"/>
      <c r="CB640" s="37"/>
      <c r="CC640" s="37"/>
      <c r="CD640" s="37"/>
      <c r="CE640" s="37"/>
      <c r="CF640" s="37"/>
      <c r="CG640" s="37"/>
      <c r="CH640" s="37"/>
      <c r="CI640" s="37"/>
      <c r="CJ640" s="37"/>
      <c r="CK640" s="37"/>
      <c r="CL640" s="37"/>
      <c r="CM640" s="37"/>
      <c r="CN640" s="37"/>
      <c r="CO640" s="37"/>
      <c r="CP640" s="37"/>
      <c r="CQ640" s="37"/>
      <c r="CR640" s="37"/>
      <c r="CS640" s="37"/>
      <c r="CT640" s="37"/>
      <c r="CU640" s="37"/>
      <c r="CV640" s="37"/>
      <c r="CW640" s="37"/>
      <c r="CX640" s="37"/>
      <c r="CY640" s="37"/>
      <c r="CZ640" s="37"/>
      <c r="DA640" s="37"/>
      <c r="DB640" s="37"/>
      <c r="DC640" s="37"/>
      <c r="DD640" s="37"/>
      <c r="DE640" s="37"/>
      <c r="DF640" s="37"/>
      <c r="DG640" s="37"/>
      <c r="DH640" s="37"/>
      <c r="DI640" s="37"/>
      <c r="DJ640" s="37"/>
      <c r="DK640" s="37"/>
      <c r="DL640" s="37"/>
      <c r="DM640" s="37"/>
      <c r="DN640" s="37"/>
      <c r="DO640" s="37"/>
      <c r="DP640" s="37"/>
      <c r="DQ640" s="37"/>
      <c r="DR640" s="37"/>
      <c r="DS640" s="37"/>
      <c r="DT640" s="37"/>
      <c r="DU640" s="37"/>
      <c r="DV640" s="37"/>
      <c r="DW640" s="37"/>
      <c r="DX640" s="37"/>
      <c r="DY640" s="37"/>
      <c r="DZ640" s="37"/>
      <c r="EA640" s="37"/>
      <c r="EB640" s="37"/>
      <c r="EC640" s="37"/>
      <c r="ED640" s="37"/>
      <c r="EE640" s="37"/>
      <c r="EF640" s="37"/>
      <c r="EG640" s="37"/>
      <c r="EH640" s="37"/>
      <c r="EI640" s="37"/>
      <c r="EJ640" s="37"/>
      <c r="EK640" s="37"/>
      <c r="EL640" s="37"/>
      <c r="EM640" s="37"/>
      <c r="EN640" s="37"/>
      <c r="EO640" s="37"/>
      <c r="EP640" s="37"/>
      <c r="EQ640" s="37"/>
      <c r="ER640" s="37"/>
      <c r="ES640" s="37"/>
      <c r="ET640" s="37"/>
      <c r="EU640" s="37"/>
      <c r="EV640" s="37"/>
      <c r="EW640" s="37"/>
      <c r="EX640" s="37"/>
      <c r="EY640" s="37"/>
      <c r="EZ640" s="37"/>
      <c r="FA640" s="37"/>
      <c r="FB640" s="37"/>
      <c r="FC640" s="37"/>
      <c r="FD640" s="37"/>
      <c r="FE640" s="37"/>
      <c r="FF640" s="37"/>
      <c r="FG640" s="37"/>
      <c r="FH640" s="37"/>
      <c r="FI640" s="37"/>
      <c r="FJ640" s="37"/>
      <c r="FK640" s="37"/>
      <c r="FL640" s="37"/>
      <c r="FM640" s="37"/>
      <c r="FN640" s="37"/>
      <c r="FO640" s="37"/>
      <c r="FP640" s="37"/>
      <c r="FQ640" s="37"/>
      <c r="FR640" s="37"/>
      <c r="FS640" s="37"/>
    </row>
    <row r="641" spans="1:175" s="7" customFormat="1" ht="189" hidden="1">
      <c r="A641" s="48" t="s">
        <v>742</v>
      </c>
      <c r="B641" s="10" t="s">
        <v>246</v>
      </c>
      <c r="C641" s="10" t="s">
        <v>237</v>
      </c>
      <c r="D641" s="10" t="s">
        <v>448</v>
      </c>
      <c r="E641" s="10"/>
      <c r="F641" s="103">
        <f>SUM(F642)</f>
        <v>0</v>
      </c>
      <c r="G641" s="103">
        <f>SUM(G642)</f>
        <v>0</v>
      </c>
      <c r="H641" s="103"/>
      <c r="I641" s="216" t="e">
        <f t="shared" si="12"/>
        <v>#DIV/0!</v>
      </c>
      <c r="J641" s="210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  <c r="AR641" s="37"/>
      <c r="AS641" s="37"/>
      <c r="AT641" s="37"/>
      <c r="AU641" s="37"/>
      <c r="AV641" s="37"/>
      <c r="AW641" s="37"/>
      <c r="AX641" s="37"/>
      <c r="AY641" s="37"/>
      <c r="AZ641" s="37"/>
      <c r="BA641" s="37"/>
      <c r="BB641" s="37"/>
      <c r="BC641" s="37"/>
      <c r="BD641" s="37"/>
      <c r="BE641" s="37"/>
      <c r="BF641" s="37"/>
      <c r="BG641" s="37"/>
      <c r="BH641" s="37"/>
      <c r="BI641" s="37"/>
      <c r="BJ641" s="37"/>
      <c r="BK641" s="37"/>
      <c r="BL641" s="37"/>
      <c r="BM641" s="37"/>
      <c r="BN641" s="37"/>
      <c r="BO641" s="37"/>
      <c r="BP641" s="37"/>
      <c r="BQ641" s="37"/>
      <c r="BR641" s="37"/>
      <c r="BS641" s="37"/>
      <c r="BT641" s="37"/>
      <c r="BU641" s="37"/>
      <c r="BV641" s="37"/>
      <c r="BW641" s="37"/>
      <c r="BX641" s="37"/>
      <c r="BY641" s="37"/>
      <c r="BZ641" s="37"/>
      <c r="CA641" s="37"/>
      <c r="CB641" s="37"/>
      <c r="CC641" s="37"/>
      <c r="CD641" s="37"/>
      <c r="CE641" s="37"/>
      <c r="CF641" s="37"/>
      <c r="CG641" s="37"/>
      <c r="CH641" s="37"/>
      <c r="CI641" s="37"/>
      <c r="CJ641" s="37"/>
      <c r="CK641" s="37"/>
      <c r="CL641" s="37"/>
      <c r="CM641" s="37"/>
      <c r="CN641" s="37"/>
      <c r="CO641" s="37"/>
      <c r="CP641" s="37"/>
      <c r="CQ641" s="37"/>
      <c r="CR641" s="37"/>
      <c r="CS641" s="37"/>
      <c r="CT641" s="37"/>
      <c r="CU641" s="37"/>
      <c r="CV641" s="37"/>
      <c r="CW641" s="37"/>
      <c r="CX641" s="37"/>
      <c r="CY641" s="37"/>
      <c r="CZ641" s="37"/>
      <c r="DA641" s="37"/>
      <c r="DB641" s="37"/>
      <c r="DC641" s="37"/>
      <c r="DD641" s="37"/>
      <c r="DE641" s="37"/>
      <c r="DF641" s="37"/>
      <c r="DG641" s="37"/>
      <c r="DH641" s="37"/>
      <c r="DI641" s="37"/>
      <c r="DJ641" s="37"/>
      <c r="DK641" s="37"/>
      <c r="DL641" s="37"/>
      <c r="DM641" s="37"/>
      <c r="DN641" s="37"/>
      <c r="DO641" s="37"/>
      <c r="DP641" s="37"/>
      <c r="DQ641" s="37"/>
      <c r="DR641" s="37"/>
      <c r="DS641" s="37"/>
      <c r="DT641" s="37"/>
      <c r="DU641" s="37"/>
      <c r="DV641" s="37"/>
      <c r="DW641" s="37"/>
      <c r="DX641" s="37"/>
      <c r="DY641" s="37"/>
      <c r="DZ641" s="37"/>
      <c r="EA641" s="37"/>
      <c r="EB641" s="37"/>
      <c r="EC641" s="37"/>
      <c r="ED641" s="37"/>
      <c r="EE641" s="37"/>
      <c r="EF641" s="37"/>
      <c r="EG641" s="37"/>
      <c r="EH641" s="37"/>
      <c r="EI641" s="37"/>
      <c r="EJ641" s="37"/>
      <c r="EK641" s="37"/>
      <c r="EL641" s="37"/>
      <c r="EM641" s="37"/>
      <c r="EN641" s="37"/>
      <c r="EO641" s="37"/>
      <c r="EP641" s="37"/>
      <c r="EQ641" s="37"/>
      <c r="ER641" s="37"/>
      <c r="ES641" s="37"/>
      <c r="ET641" s="37"/>
      <c r="EU641" s="37"/>
      <c r="EV641" s="37"/>
      <c r="EW641" s="37"/>
      <c r="EX641" s="37"/>
      <c r="EY641" s="37"/>
      <c r="EZ641" s="37"/>
      <c r="FA641" s="37"/>
      <c r="FB641" s="37"/>
      <c r="FC641" s="37"/>
      <c r="FD641" s="37"/>
      <c r="FE641" s="37"/>
      <c r="FF641" s="37"/>
      <c r="FG641" s="37"/>
      <c r="FH641" s="37"/>
      <c r="FI641" s="37"/>
      <c r="FJ641" s="37"/>
      <c r="FK641" s="37"/>
      <c r="FL641" s="37"/>
      <c r="FM641" s="37"/>
      <c r="FN641" s="37"/>
      <c r="FO641" s="37"/>
      <c r="FP641" s="37"/>
      <c r="FQ641" s="37"/>
      <c r="FR641" s="37"/>
      <c r="FS641" s="37"/>
    </row>
    <row r="642" spans="1:175" s="7" customFormat="1" hidden="1">
      <c r="A642" s="44" t="s">
        <v>358</v>
      </c>
      <c r="B642" s="12" t="s">
        <v>246</v>
      </c>
      <c r="C642" s="12" t="s">
        <v>237</v>
      </c>
      <c r="D642" s="10" t="s">
        <v>448</v>
      </c>
      <c r="E642" s="13" t="s">
        <v>225</v>
      </c>
      <c r="F642" s="103">
        <f>SUM('3'!G621)</f>
        <v>0</v>
      </c>
      <c r="G642" s="103">
        <f>SUM('3'!H621)</f>
        <v>0</v>
      </c>
      <c r="H642" s="103"/>
      <c r="I642" s="216" t="e">
        <f t="shared" si="12"/>
        <v>#DIV/0!</v>
      </c>
      <c r="J642" s="210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  <c r="BG642" s="37"/>
      <c r="BH642" s="37"/>
      <c r="BI642" s="37"/>
      <c r="BJ642" s="37"/>
      <c r="BK642" s="37"/>
      <c r="BL642" s="37"/>
      <c r="BM642" s="37"/>
      <c r="BN642" s="37"/>
      <c r="BO642" s="37"/>
      <c r="BP642" s="37"/>
      <c r="BQ642" s="37"/>
      <c r="BR642" s="37"/>
      <c r="BS642" s="37"/>
      <c r="BT642" s="37"/>
      <c r="BU642" s="37"/>
      <c r="BV642" s="37"/>
      <c r="BW642" s="37"/>
      <c r="BX642" s="37"/>
      <c r="BY642" s="37"/>
      <c r="BZ642" s="37"/>
      <c r="CA642" s="37"/>
      <c r="CB642" s="37"/>
      <c r="CC642" s="37"/>
      <c r="CD642" s="37"/>
      <c r="CE642" s="37"/>
      <c r="CF642" s="37"/>
      <c r="CG642" s="37"/>
      <c r="CH642" s="37"/>
      <c r="CI642" s="37"/>
      <c r="CJ642" s="37"/>
      <c r="CK642" s="37"/>
      <c r="CL642" s="37"/>
      <c r="CM642" s="37"/>
      <c r="CN642" s="37"/>
      <c r="CO642" s="37"/>
      <c r="CP642" s="37"/>
      <c r="CQ642" s="37"/>
      <c r="CR642" s="37"/>
      <c r="CS642" s="37"/>
      <c r="CT642" s="37"/>
      <c r="CU642" s="37"/>
      <c r="CV642" s="37"/>
      <c r="CW642" s="37"/>
      <c r="CX642" s="37"/>
      <c r="CY642" s="37"/>
      <c r="CZ642" s="37"/>
      <c r="DA642" s="37"/>
      <c r="DB642" s="37"/>
      <c r="DC642" s="37"/>
      <c r="DD642" s="37"/>
      <c r="DE642" s="37"/>
      <c r="DF642" s="37"/>
      <c r="DG642" s="37"/>
      <c r="DH642" s="37"/>
      <c r="DI642" s="37"/>
      <c r="DJ642" s="37"/>
      <c r="DK642" s="37"/>
      <c r="DL642" s="37"/>
      <c r="DM642" s="37"/>
      <c r="DN642" s="37"/>
      <c r="DO642" s="37"/>
      <c r="DP642" s="37"/>
      <c r="DQ642" s="37"/>
      <c r="DR642" s="37"/>
      <c r="DS642" s="37"/>
      <c r="DT642" s="37"/>
      <c r="DU642" s="37"/>
      <c r="DV642" s="37"/>
      <c r="DW642" s="37"/>
      <c r="DX642" s="37"/>
      <c r="DY642" s="37"/>
      <c r="DZ642" s="37"/>
      <c r="EA642" s="37"/>
      <c r="EB642" s="37"/>
      <c r="EC642" s="37"/>
      <c r="ED642" s="37"/>
      <c r="EE642" s="37"/>
      <c r="EF642" s="37"/>
      <c r="EG642" s="37"/>
      <c r="EH642" s="37"/>
      <c r="EI642" s="37"/>
      <c r="EJ642" s="37"/>
      <c r="EK642" s="37"/>
      <c r="EL642" s="37"/>
      <c r="EM642" s="37"/>
      <c r="EN642" s="37"/>
      <c r="EO642" s="37"/>
      <c r="EP642" s="37"/>
      <c r="EQ642" s="37"/>
      <c r="ER642" s="37"/>
      <c r="ES642" s="37"/>
      <c r="ET642" s="37"/>
      <c r="EU642" s="37"/>
      <c r="EV642" s="37"/>
      <c r="EW642" s="37"/>
      <c r="EX642" s="37"/>
      <c r="EY642" s="37"/>
      <c r="EZ642" s="37"/>
      <c r="FA642" s="37"/>
      <c r="FB642" s="37"/>
      <c r="FC642" s="37"/>
      <c r="FD642" s="37"/>
      <c r="FE642" s="37"/>
      <c r="FF642" s="37"/>
      <c r="FG642" s="37"/>
      <c r="FH642" s="37"/>
      <c r="FI642" s="37"/>
      <c r="FJ642" s="37"/>
      <c r="FK642" s="37"/>
      <c r="FL642" s="37"/>
      <c r="FM642" s="37"/>
      <c r="FN642" s="37"/>
      <c r="FO642" s="37"/>
      <c r="FP642" s="37"/>
      <c r="FQ642" s="37"/>
      <c r="FR642" s="37"/>
      <c r="FS642" s="37"/>
    </row>
    <row r="643" spans="1:175" s="7" customFormat="1" ht="47.25" hidden="1">
      <c r="A643" s="44" t="s">
        <v>532</v>
      </c>
      <c r="B643" s="10" t="s">
        <v>246</v>
      </c>
      <c r="C643" s="10" t="s">
        <v>237</v>
      </c>
      <c r="D643" s="10" t="s">
        <v>376</v>
      </c>
      <c r="E643" s="10"/>
      <c r="F643" s="103">
        <f>SUM(F644)</f>
        <v>0</v>
      </c>
      <c r="G643" s="103">
        <f>SUM(G644)</f>
        <v>0</v>
      </c>
      <c r="H643" s="103"/>
      <c r="I643" s="216" t="e">
        <f t="shared" si="12"/>
        <v>#DIV/0!</v>
      </c>
      <c r="J643" s="210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  <c r="BG643" s="37"/>
      <c r="BH643" s="37"/>
      <c r="BI643" s="37"/>
      <c r="BJ643" s="37"/>
      <c r="BK643" s="37"/>
      <c r="BL643" s="37"/>
      <c r="BM643" s="37"/>
      <c r="BN643" s="37"/>
      <c r="BO643" s="37"/>
      <c r="BP643" s="37"/>
      <c r="BQ643" s="37"/>
      <c r="BR643" s="37"/>
      <c r="BS643" s="37"/>
      <c r="BT643" s="37"/>
      <c r="BU643" s="37"/>
      <c r="BV643" s="37"/>
      <c r="BW643" s="37"/>
      <c r="BX643" s="37"/>
      <c r="BY643" s="37"/>
      <c r="BZ643" s="37"/>
      <c r="CA643" s="37"/>
      <c r="CB643" s="37"/>
      <c r="CC643" s="37"/>
      <c r="CD643" s="37"/>
      <c r="CE643" s="37"/>
      <c r="CF643" s="37"/>
      <c r="CG643" s="37"/>
      <c r="CH643" s="37"/>
      <c r="CI643" s="37"/>
      <c r="CJ643" s="37"/>
      <c r="CK643" s="37"/>
      <c r="CL643" s="37"/>
      <c r="CM643" s="37"/>
      <c r="CN643" s="37"/>
      <c r="CO643" s="37"/>
      <c r="CP643" s="37"/>
      <c r="CQ643" s="37"/>
      <c r="CR643" s="37"/>
      <c r="CS643" s="37"/>
      <c r="CT643" s="37"/>
      <c r="CU643" s="37"/>
      <c r="CV643" s="37"/>
      <c r="CW643" s="37"/>
      <c r="CX643" s="37"/>
      <c r="CY643" s="37"/>
      <c r="CZ643" s="37"/>
      <c r="DA643" s="37"/>
      <c r="DB643" s="37"/>
      <c r="DC643" s="37"/>
      <c r="DD643" s="37"/>
      <c r="DE643" s="37"/>
      <c r="DF643" s="37"/>
      <c r="DG643" s="37"/>
      <c r="DH643" s="37"/>
      <c r="DI643" s="37"/>
      <c r="DJ643" s="37"/>
      <c r="DK643" s="37"/>
      <c r="DL643" s="37"/>
      <c r="DM643" s="37"/>
      <c r="DN643" s="37"/>
      <c r="DO643" s="37"/>
      <c r="DP643" s="37"/>
      <c r="DQ643" s="37"/>
      <c r="DR643" s="37"/>
      <c r="DS643" s="37"/>
      <c r="DT643" s="37"/>
      <c r="DU643" s="37"/>
      <c r="DV643" s="37"/>
      <c r="DW643" s="37"/>
      <c r="DX643" s="37"/>
      <c r="DY643" s="37"/>
      <c r="DZ643" s="37"/>
      <c r="EA643" s="37"/>
      <c r="EB643" s="37"/>
      <c r="EC643" s="37"/>
      <c r="ED643" s="37"/>
      <c r="EE643" s="37"/>
      <c r="EF643" s="37"/>
      <c r="EG643" s="37"/>
      <c r="EH643" s="37"/>
      <c r="EI643" s="37"/>
      <c r="EJ643" s="37"/>
      <c r="EK643" s="37"/>
      <c r="EL643" s="37"/>
      <c r="EM643" s="37"/>
      <c r="EN643" s="37"/>
      <c r="EO643" s="37"/>
      <c r="EP643" s="37"/>
      <c r="EQ643" s="37"/>
      <c r="ER643" s="37"/>
      <c r="ES643" s="37"/>
      <c r="ET643" s="37"/>
      <c r="EU643" s="37"/>
      <c r="EV643" s="37"/>
      <c r="EW643" s="37"/>
      <c r="EX643" s="37"/>
      <c r="EY643" s="37"/>
      <c r="EZ643" s="37"/>
      <c r="FA643" s="37"/>
      <c r="FB643" s="37"/>
      <c r="FC643" s="37"/>
      <c r="FD643" s="37"/>
      <c r="FE643" s="37"/>
      <c r="FF643" s="37"/>
      <c r="FG643" s="37"/>
      <c r="FH643" s="37"/>
      <c r="FI643" s="37"/>
      <c r="FJ643" s="37"/>
      <c r="FK643" s="37"/>
      <c r="FL643" s="37"/>
      <c r="FM643" s="37"/>
      <c r="FN643" s="37"/>
      <c r="FO643" s="37"/>
      <c r="FP643" s="37"/>
      <c r="FQ643" s="37"/>
      <c r="FR643" s="37"/>
      <c r="FS643" s="37"/>
    </row>
    <row r="644" spans="1:175" s="7" customFormat="1" hidden="1">
      <c r="A644" s="44" t="s">
        <v>358</v>
      </c>
      <c r="B644" s="12" t="s">
        <v>246</v>
      </c>
      <c r="C644" s="12" t="s">
        <v>237</v>
      </c>
      <c r="D644" s="10" t="s">
        <v>376</v>
      </c>
      <c r="E644" s="13" t="s">
        <v>225</v>
      </c>
      <c r="F644" s="103">
        <f>SUM('3'!G623)</f>
        <v>0</v>
      </c>
      <c r="G644" s="103">
        <f>SUM('3'!H623)</f>
        <v>0</v>
      </c>
      <c r="H644" s="103"/>
      <c r="I644" s="216" t="e">
        <f t="shared" si="12"/>
        <v>#DIV/0!</v>
      </c>
      <c r="J644" s="210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  <c r="BG644" s="37"/>
      <c r="BH644" s="37"/>
      <c r="BI644" s="37"/>
      <c r="BJ644" s="37"/>
      <c r="BK644" s="37"/>
      <c r="BL644" s="37"/>
      <c r="BM644" s="37"/>
      <c r="BN644" s="37"/>
      <c r="BO644" s="37"/>
      <c r="BP644" s="37"/>
      <c r="BQ644" s="37"/>
      <c r="BR644" s="37"/>
      <c r="BS644" s="37"/>
      <c r="BT644" s="37"/>
      <c r="BU644" s="37"/>
      <c r="BV644" s="37"/>
      <c r="BW644" s="37"/>
      <c r="BX644" s="37"/>
      <c r="BY644" s="37"/>
      <c r="BZ644" s="37"/>
      <c r="CA644" s="37"/>
      <c r="CB644" s="37"/>
      <c r="CC644" s="37"/>
      <c r="CD644" s="37"/>
      <c r="CE644" s="37"/>
      <c r="CF644" s="37"/>
      <c r="CG644" s="37"/>
      <c r="CH644" s="37"/>
      <c r="CI644" s="37"/>
      <c r="CJ644" s="37"/>
      <c r="CK644" s="37"/>
      <c r="CL644" s="37"/>
      <c r="CM644" s="37"/>
      <c r="CN644" s="37"/>
      <c r="CO644" s="37"/>
      <c r="CP644" s="37"/>
      <c r="CQ644" s="37"/>
      <c r="CR644" s="37"/>
      <c r="CS644" s="37"/>
      <c r="CT644" s="37"/>
      <c r="CU644" s="37"/>
      <c r="CV644" s="37"/>
      <c r="CW644" s="37"/>
      <c r="CX644" s="37"/>
      <c r="CY644" s="37"/>
      <c r="CZ644" s="37"/>
      <c r="DA644" s="37"/>
      <c r="DB644" s="37"/>
      <c r="DC644" s="37"/>
      <c r="DD644" s="37"/>
      <c r="DE644" s="37"/>
      <c r="DF644" s="37"/>
      <c r="DG644" s="37"/>
      <c r="DH644" s="37"/>
      <c r="DI644" s="37"/>
      <c r="DJ644" s="37"/>
      <c r="DK644" s="37"/>
      <c r="DL644" s="37"/>
      <c r="DM644" s="37"/>
      <c r="DN644" s="37"/>
      <c r="DO644" s="37"/>
      <c r="DP644" s="37"/>
      <c r="DQ644" s="37"/>
      <c r="DR644" s="37"/>
      <c r="DS644" s="37"/>
      <c r="DT644" s="37"/>
      <c r="DU644" s="37"/>
      <c r="DV644" s="37"/>
      <c r="DW644" s="37"/>
      <c r="DX644" s="37"/>
      <c r="DY644" s="37"/>
      <c r="DZ644" s="37"/>
      <c r="EA644" s="37"/>
      <c r="EB644" s="37"/>
      <c r="EC644" s="37"/>
      <c r="ED644" s="37"/>
      <c r="EE644" s="37"/>
      <c r="EF644" s="37"/>
      <c r="EG644" s="37"/>
      <c r="EH644" s="37"/>
      <c r="EI644" s="37"/>
      <c r="EJ644" s="37"/>
      <c r="EK644" s="37"/>
      <c r="EL644" s="37"/>
      <c r="EM644" s="37"/>
      <c r="EN644" s="37"/>
      <c r="EO644" s="37"/>
      <c r="EP644" s="37"/>
      <c r="EQ644" s="37"/>
      <c r="ER644" s="37"/>
      <c r="ES644" s="37"/>
      <c r="ET644" s="37"/>
      <c r="EU644" s="37"/>
      <c r="EV644" s="37"/>
      <c r="EW644" s="37"/>
      <c r="EX644" s="37"/>
      <c r="EY644" s="37"/>
      <c r="EZ644" s="37"/>
      <c r="FA644" s="37"/>
      <c r="FB644" s="37"/>
      <c r="FC644" s="37"/>
      <c r="FD644" s="37"/>
      <c r="FE644" s="37"/>
      <c r="FF644" s="37"/>
      <c r="FG644" s="37"/>
      <c r="FH644" s="37"/>
      <c r="FI644" s="37"/>
      <c r="FJ644" s="37"/>
      <c r="FK644" s="37"/>
      <c r="FL644" s="37"/>
      <c r="FM644" s="37"/>
      <c r="FN644" s="37"/>
      <c r="FO644" s="37"/>
      <c r="FP644" s="37"/>
      <c r="FQ644" s="37"/>
      <c r="FR644" s="37"/>
      <c r="FS644" s="37"/>
    </row>
    <row r="645" spans="1:175" s="7" customFormat="1" ht="78.75" hidden="1">
      <c r="A645" s="44" t="s">
        <v>541</v>
      </c>
      <c r="B645" s="10" t="s">
        <v>246</v>
      </c>
      <c r="C645" s="10" t="s">
        <v>237</v>
      </c>
      <c r="D645" s="10" t="s">
        <v>540</v>
      </c>
      <c r="E645" s="10"/>
      <c r="F645" s="103">
        <f>SUM(F646)</f>
        <v>0</v>
      </c>
      <c r="G645" s="103">
        <f>SUM(G646)</f>
        <v>0</v>
      </c>
      <c r="H645" s="103"/>
      <c r="I645" s="216" t="e">
        <f t="shared" si="12"/>
        <v>#DIV/0!</v>
      </c>
      <c r="J645" s="210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  <c r="BF645" s="37"/>
      <c r="BG645" s="37"/>
      <c r="BH645" s="37"/>
      <c r="BI645" s="37"/>
      <c r="BJ645" s="37"/>
      <c r="BK645" s="37"/>
      <c r="BL645" s="37"/>
      <c r="BM645" s="37"/>
      <c r="BN645" s="37"/>
      <c r="BO645" s="37"/>
      <c r="BP645" s="37"/>
      <c r="BQ645" s="37"/>
      <c r="BR645" s="37"/>
      <c r="BS645" s="37"/>
      <c r="BT645" s="37"/>
      <c r="BU645" s="37"/>
      <c r="BV645" s="37"/>
      <c r="BW645" s="37"/>
      <c r="BX645" s="37"/>
      <c r="BY645" s="37"/>
      <c r="BZ645" s="37"/>
      <c r="CA645" s="37"/>
      <c r="CB645" s="37"/>
      <c r="CC645" s="37"/>
      <c r="CD645" s="37"/>
      <c r="CE645" s="37"/>
      <c r="CF645" s="37"/>
      <c r="CG645" s="37"/>
      <c r="CH645" s="37"/>
      <c r="CI645" s="37"/>
      <c r="CJ645" s="37"/>
      <c r="CK645" s="37"/>
      <c r="CL645" s="37"/>
      <c r="CM645" s="37"/>
      <c r="CN645" s="37"/>
      <c r="CO645" s="37"/>
      <c r="CP645" s="37"/>
      <c r="CQ645" s="37"/>
      <c r="CR645" s="37"/>
      <c r="CS645" s="37"/>
      <c r="CT645" s="37"/>
      <c r="CU645" s="37"/>
      <c r="CV645" s="37"/>
      <c r="CW645" s="37"/>
      <c r="CX645" s="37"/>
      <c r="CY645" s="37"/>
      <c r="CZ645" s="37"/>
      <c r="DA645" s="37"/>
      <c r="DB645" s="37"/>
      <c r="DC645" s="37"/>
      <c r="DD645" s="37"/>
      <c r="DE645" s="37"/>
      <c r="DF645" s="37"/>
      <c r="DG645" s="37"/>
      <c r="DH645" s="37"/>
      <c r="DI645" s="37"/>
      <c r="DJ645" s="37"/>
      <c r="DK645" s="37"/>
      <c r="DL645" s="37"/>
      <c r="DM645" s="37"/>
      <c r="DN645" s="37"/>
      <c r="DO645" s="37"/>
      <c r="DP645" s="37"/>
      <c r="DQ645" s="37"/>
      <c r="DR645" s="37"/>
      <c r="DS645" s="37"/>
      <c r="DT645" s="37"/>
      <c r="DU645" s="37"/>
      <c r="DV645" s="37"/>
      <c r="DW645" s="37"/>
      <c r="DX645" s="37"/>
      <c r="DY645" s="37"/>
      <c r="DZ645" s="37"/>
      <c r="EA645" s="37"/>
      <c r="EB645" s="37"/>
      <c r="EC645" s="37"/>
      <c r="ED645" s="37"/>
      <c r="EE645" s="37"/>
      <c r="EF645" s="37"/>
      <c r="EG645" s="37"/>
      <c r="EH645" s="37"/>
      <c r="EI645" s="37"/>
      <c r="EJ645" s="37"/>
      <c r="EK645" s="37"/>
      <c r="EL645" s="37"/>
      <c r="EM645" s="37"/>
      <c r="EN645" s="37"/>
      <c r="EO645" s="37"/>
      <c r="EP645" s="37"/>
      <c r="EQ645" s="37"/>
      <c r="ER645" s="37"/>
      <c r="ES645" s="37"/>
      <c r="ET645" s="37"/>
      <c r="EU645" s="37"/>
      <c r="EV645" s="37"/>
      <c r="EW645" s="37"/>
      <c r="EX645" s="37"/>
      <c r="EY645" s="37"/>
      <c r="EZ645" s="37"/>
      <c r="FA645" s="37"/>
      <c r="FB645" s="37"/>
      <c r="FC645" s="37"/>
      <c r="FD645" s="37"/>
      <c r="FE645" s="37"/>
      <c r="FF645" s="37"/>
      <c r="FG645" s="37"/>
      <c r="FH645" s="37"/>
      <c r="FI645" s="37"/>
      <c r="FJ645" s="37"/>
      <c r="FK645" s="37"/>
      <c r="FL645" s="37"/>
      <c r="FM645" s="37"/>
      <c r="FN645" s="37"/>
      <c r="FO645" s="37"/>
      <c r="FP645" s="37"/>
      <c r="FQ645" s="37"/>
      <c r="FR645" s="37"/>
      <c r="FS645" s="37"/>
    </row>
    <row r="646" spans="1:175" s="7" customFormat="1" hidden="1">
      <c r="A646" s="44" t="s">
        <v>358</v>
      </c>
      <c r="B646" s="12" t="s">
        <v>246</v>
      </c>
      <c r="C646" s="12" t="s">
        <v>237</v>
      </c>
      <c r="D646" s="10" t="s">
        <v>540</v>
      </c>
      <c r="E646" s="13" t="s">
        <v>225</v>
      </c>
      <c r="F646" s="103">
        <f>SUM('3'!G625)</f>
        <v>0</v>
      </c>
      <c r="G646" s="103">
        <f>SUM('3'!H625)</f>
        <v>0</v>
      </c>
      <c r="H646" s="103"/>
      <c r="I646" s="216" t="e">
        <f t="shared" si="12"/>
        <v>#DIV/0!</v>
      </c>
      <c r="J646" s="210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  <c r="AR646" s="37"/>
      <c r="AS646" s="37"/>
      <c r="AT646" s="37"/>
      <c r="AU646" s="37"/>
      <c r="AV646" s="37"/>
      <c r="AW646" s="37"/>
      <c r="AX646" s="37"/>
      <c r="AY646" s="37"/>
      <c r="AZ646" s="37"/>
      <c r="BA646" s="37"/>
      <c r="BB646" s="37"/>
      <c r="BC646" s="37"/>
      <c r="BD646" s="37"/>
      <c r="BE646" s="37"/>
      <c r="BF646" s="37"/>
      <c r="BG646" s="37"/>
      <c r="BH646" s="37"/>
      <c r="BI646" s="37"/>
      <c r="BJ646" s="37"/>
      <c r="BK646" s="37"/>
      <c r="BL646" s="37"/>
      <c r="BM646" s="37"/>
      <c r="BN646" s="37"/>
      <c r="BO646" s="37"/>
      <c r="BP646" s="37"/>
      <c r="BQ646" s="37"/>
      <c r="BR646" s="37"/>
      <c r="BS646" s="37"/>
      <c r="BT646" s="37"/>
      <c r="BU646" s="37"/>
      <c r="BV646" s="37"/>
      <c r="BW646" s="37"/>
      <c r="BX646" s="37"/>
      <c r="BY646" s="37"/>
      <c r="BZ646" s="37"/>
      <c r="CA646" s="37"/>
      <c r="CB646" s="37"/>
      <c r="CC646" s="37"/>
      <c r="CD646" s="37"/>
      <c r="CE646" s="37"/>
      <c r="CF646" s="37"/>
      <c r="CG646" s="37"/>
      <c r="CH646" s="37"/>
      <c r="CI646" s="37"/>
      <c r="CJ646" s="37"/>
      <c r="CK646" s="37"/>
      <c r="CL646" s="37"/>
      <c r="CM646" s="37"/>
      <c r="CN646" s="37"/>
      <c r="CO646" s="37"/>
      <c r="CP646" s="37"/>
      <c r="CQ646" s="37"/>
      <c r="CR646" s="37"/>
      <c r="CS646" s="37"/>
      <c r="CT646" s="37"/>
      <c r="CU646" s="37"/>
      <c r="CV646" s="37"/>
      <c r="CW646" s="37"/>
      <c r="CX646" s="37"/>
      <c r="CY646" s="37"/>
      <c r="CZ646" s="37"/>
      <c r="DA646" s="37"/>
      <c r="DB646" s="37"/>
      <c r="DC646" s="37"/>
      <c r="DD646" s="37"/>
      <c r="DE646" s="37"/>
      <c r="DF646" s="37"/>
      <c r="DG646" s="37"/>
      <c r="DH646" s="37"/>
      <c r="DI646" s="37"/>
      <c r="DJ646" s="37"/>
      <c r="DK646" s="37"/>
      <c r="DL646" s="37"/>
      <c r="DM646" s="37"/>
      <c r="DN646" s="37"/>
      <c r="DO646" s="37"/>
      <c r="DP646" s="37"/>
      <c r="DQ646" s="37"/>
      <c r="DR646" s="37"/>
      <c r="DS646" s="37"/>
      <c r="DT646" s="37"/>
      <c r="DU646" s="37"/>
      <c r="DV646" s="37"/>
      <c r="DW646" s="37"/>
      <c r="DX646" s="37"/>
      <c r="DY646" s="37"/>
      <c r="DZ646" s="37"/>
      <c r="EA646" s="37"/>
      <c r="EB646" s="37"/>
      <c r="EC646" s="37"/>
      <c r="ED646" s="37"/>
      <c r="EE646" s="37"/>
      <c r="EF646" s="37"/>
      <c r="EG646" s="37"/>
      <c r="EH646" s="37"/>
      <c r="EI646" s="37"/>
      <c r="EJ646" s="37"/>
      <c r="EK646" s="37"/>
      <c r="EL646" s="37"/>
      <c r="EM646" s="37"/>
      <c r="EN646" s="37"/>
      <c r="EO646" s="37"/>
      <c r="EP646" s="37"/>
      <c r="EQ646" s="37"/>
      <c r="ER646" s="37"/>
      <c r="ES646" s="37"/>
      <c r="ET646" s="37"/>
      <c r="EU646" s="37"/>
      <c r="EV646" s="37"/>
      <c r="EW646" s="37"/>
      <c r="EX646" s="37"/>
      <c r="EY646" s="37"/>
      <c r="EZ646" s="37"/>
      <c r="FA646" s="37"/>
      <c r="FB646" s="37"/>
      <c r="FC646" s="37"/>
      <c r="FD646" s="37"/>
      <c r="FE646" s="37"/>
      <c r="FF646" s="37"/>
      <c r="FG646" s="37"/>
      <c r="FH646" s="37"/>
      <c r="FI646" s="37"/>
      <c r="FJ646" s="37"/>
      <c r="FK646" s="37"/>
      <c r="FL646" s="37"/>
      <c r="FM646" s="37"/>
      <c r="FN646" s="37"/>
      <c r="FO646" s="37"/>
      <c r="FP646" s="37"/>
      <c r="FQ646" s="37"/>
      <c r="FR646" s="37"/>
      <c r="FS646" s="37"/>
    </row>
    <row r="647" spans="1:175" s="7" customFormat="1">
      <c r="A647" s="191" t="s">
        <v>371</v>
      </c>
      <c r="B647" s="191"/>
      <c r="C647" s="191"/>
      <c r="D647" s="191"/>
      <c r="E647" s="192"/>
      <c r="F647" s="188">
        <v>530995.80000000005</v>
      </c>
      <c r="G647" s="188">
        <v>525702</v>
      </c>
      <c r="H647" s="188">
        <v>433265.5</v>
      </c>
      <c r="I647" s="216">
        <f t="shared" si="12"/>
        <v>82.416559191328929</v>
      </c>
      <c r="J647" s="210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  <c r="AR647" s="37"/>
      <c r="AS647" s="37"/>
      <c r="AT647" s="37"/>
      <c r="AU647" s="37"/>
      <c r="AV647" s="37"/>
      <c r="AW647" s="37"/>
      <c r="AX647" s="37"/>
      <c r="AY647" s="37"/>
      <c r="AZ647" s="37"/>
      <c r="BA647" s="37"/>
      <c r="BB647" s="37"/>
      <c r="BC647" s="37"/>
      <c r="BD647" s="37"/>
      <c r="BE647" s="37"/>
      <c r="BF647" s="37"/>
      <c r="BG647" s="37"/>
      <c r="BH647" s="37"/>
      <c r="BI647" s="37"/>
      <c r="BJ647" s="37"/>
      <c r="BK647" s="37"/>
      <c r="BL647" s="37"/>
      <c r="BM647" s="37"/>
      <c r="BN647" s="37"/>
      <c r="BO647" s="37"/>
      <c r="BP647" s="37"/>
      <c r="BQ647" s="37"/>
      <c r="BR647" s="37"/>
      <c r="BS647" s="37"/>
      <c r="BT647" s="37"/>
      <c r="BU647" s="37"/>
      <c r="BV647" s="37"/>
      <c r="BW647" s="37"/>
      <c r="BX647" s="37"/>
      <c r="BY647" s="37"/>
      <c r="BZ647" s="37"/>
      <c r="CA647" s="37"/>
      <c r="CB647" s="37"/>
      <c r="CC647" s="37"/>
      <c r="CD647" s="37"/>
      <c r="CE647" s="37"/>
      <c r="CF647" s="37"/>
      <c r="CG647" s="37"/>
      <c r="CH647" s="37"/>
      <c r="CI647" s="37"/>
      <c r="CJ647" s="37"/>
      <c r="CK647" s="37"/>
      <c r="CL647" s="37"/>
      <c r="CM647" s="37"/>
      <c r="CN647" s="37"/>
      <c r="CO647" s="37"/>
      <c r="CP647" s="37"/>
      <c r="CQ647" s="37"/>
      <c r="CR647" s="37"/>
      <c r="CS647" s="37"/>
      <c r="CT647" s="37"/>
      <c r="CU647" s="37"/>
      <c r="CV647" s="37"/>
      <c r="CW647" s="37"/>
      <c r="CX647" s="37"/>
      <c r="CY647" s="37"/>
      <c r="CZ647" s="37"/>
      <c r="DA647" s="37"/>
      <c r="DB647" s="37"/>
      <c r="DC647" s="37"/>
      <c r="DD647" s="37"/>
      <c r="DE647" s="37"/>
      <c r="DF647" s="37"/>
      <c r="DG647" s="37"/>
      <c r="DH647" s="37"/>
      <c r="DI647" s="37"/>
      <c r="DJ647" s="37"/>
      <c r="DK647" s="37"/>
      <c r="DL647" s="37"/>
      <c r="DM647" s="37"/>
      <c r="DN647" s="37"/>
      <c r="DO647" s="37"/>
      <c r="DP647" s="37"/>
      <c r="DQ647" s="37"/>
      <c r="DR647" s="37"/>
      <c r="DS647" s="37"/>
      <c r="DT647" s="37"/>
      <c r="DU647" s="37"/>
      <c r="DV647" s="37"/>
      <c r="DW647" s="37"/>
      <c r="DX647" s="37"/>
      <c r="DY647" s="37"/>
      <c r="DZ647" s="37"/>
      <c r="EA647" s="37"/>
      <c r="EB647" s="37"/>
      <c r="EC647" s="37"/>
      <c r="ED647" s="37"/>
      <c r="EE647" s="37"/>
      <c r="EF647" s="37"/>
      <c r="EG647" s="37"/>
      <c r="EH647" s="37"/>
      <c r="EI647" s="37"/>
      <c r="EJ647" s="37"/>
      <c r="EK647" s="37"/>
      <c r="EL647" s="37"/>
      <c r="EM647" s="37"/>
      <c r="EN647" s="37"/>
      <c r="EO647" s="37"/>
      <c r="EP647" s="37"/>
      <c r="EQ647" s="37"/>
      <c r="ER647" s="37"/>
      <c r="ES647" s="37"/>
      <c r="ET647" s="37"/>
      <c r="EU647" s="37"/>
      <c r="EV647" s="37"/>
      <c r="EW647" s="37"/>
      <c r="EX647" s="37"/>
      <c r="EY647" s="37"/>
      <c r="EZ647" s="37"/>
      <c r="FA647" s="37"/>
      <c r="FB647" s="37"/>
      <c r="FC647" s="37"/>
      <c r="FD647" s="37"/>
      <c r="FE647" s="37"/>
      <c r="FF647" s="37"/>
      <c r="FG647" s="37"/>
      <c r="FH647" s="37"/>
      <c r="FI647" s="37"/>
      <c r="FJ647" s="37"/>
      <c r="FK647" s="37"/>
      <c r="FL647" s="37"/>
      <c r="FM647" s="37"/>
      <c r="FN647" s="37"/>
      <c r="FO647" s="37"/>
      <c r="FP647" s="37"/>
      <c r="FQ647" s="37"/>
      <c r="FR647" s="37"/>
      <c r="FS647" s="37"/>
    </row>
    <row r="651" spans="1:175">
      <c r="F651" s="189"/>
    </row>
  </sheetData>
  <mergeCells count="12">
    <mergeCell ref="A647:E647"/>
    <mergeCell ref="B4:H4"/>
    <mergeCell ref="E1:F1"/>
    <mergeCell ref="B2:F2"/>
    <mergeCell ref="B3:F3"/>
    <mergeCell ref="B8:F8"/>
    <mergeCell ref="B10:F10"/>
    <mergeCell ref="B9:F9"/>
    <mergeCell ref="B7:F7"/>
    <mergeCell ref="B6:F6"/>
    <mergeCell ref="B5:F5"/>
    <mergeCell ref="A14:J14"/>
  </mergeCells>
  <phoneticPr fontId="2" type="noConversion"/>
  <pageMargins left="0.75" right="0.26" top="0.56999999999999995" bottom="0.52" header="0.5" footer="0.21"/>
  <pageSetup paperSize="9" scale="67" fitToHeight="30" orientation="portrait" r:id="rId1"/>
  <headerFooter alignWithMargins="0"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L899"/>
  <sheetViews>
    <sheetView workbookViewId="0">
      <selection activeCell="G11" sqref="G11"/>
    </sheetView>
  </sheetViews>
  <sheetFormatPr defaultRowHeight="15.75"/>
  <cols>
    <col min="1" max="1" width="57.85546875" style="79" customWidth="1"/>
    <col min="2" max="2" width="6.28515625" style="146" customWidth="1"/>
    <col min="3" max="3" width="3.140625" style="147" customWidth="1"/>
    <col min="4" max="4" width="4.42578125" style="147" customWidth="1"/>
    <col min="5" max="5" width="14.42578125" style="148" customWidth="1"/>
    <col min="6" max="6" width="5.140625" style="148" customWidth="1"/>
    <col min="7" max="7" width="19.140625" style="145" customWidth="1"/>
    <col min="8" max="8" width="17.28515625" style="110" customWidth="1"/>
    <col min="9" max="9" width="15" style="97" customWidth="1"/>
    <col min="10" max="10" width="15.28515625" style="109" customWidth="1"/>
    <col min="11" max="11" width="21.42578125" style="109" hidden="1" customWidth="1"/>
    <col min="12" max="12" width="20.42578125" style="109" hidden="1" customWidth="1"/>
    <col min="13" max="13" width="19.28515625" style="109" hidden="1" customWidth="1"/>
    <col min="14" max="14" width="22" style="109" hidden="1" customWidth="1"/>
    <col min="15" max="15" width="18.28515625" style="109" hidden="1" customWidth="1"/>
    <col min="143" max="16384" width="9.140625" style="109"/>
  </cols>
  <sheetData>
    <row r="1" spans="1:142" s="154" customFormat="1" ht="12.75" customHeight="1">
      <c r="A1" s="151"/>
      <c r="B1" s="152"/>
      <c r="C1" s="151"/>
      <c r="D1" s="151"/>
      <c r="E1" s="151"/>
      <c r="F1" s="151"/>
      <c r="G1" s="153"/>
      <c r="H1" s="153"/>
      <c r="I1" s="198" t="s">
        <v>918</v>
      </c>
      <c r="J1" s="198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</row>
    <row r="2" spans="1:142" s="154" customFormat="1" ht="21.75" customHeight="1">
      <c r="A2" s="151"/>
      <c r="B2" s="152"/>
      <c r="C2" s="151"/>
      <c r="D2" s="151"/>
      <c r="E2" s="151"/>
      <c r="F2" s="151"/>
      <c r="G2" s="198" t="s">
        <v>919</v>
      </c>
      <c r="H2" s="199"/>
      <c r="I2" s="199"/>
      <c r="J2" s="199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</row>
    <row r="3" spans="1:142" s="154" customFormat="1" ht="12.75" customHeight="1">
      <c r="A3" s="151"/>
      <c r="B3" s="152"/>
      <c r="C3" s="151"/>
      <c r="D3" s="151"/>
      <c r="E3" s="151"/>
      <c r="F3" s="151"/>
      <c r="G3" s="198" t="s">
        <v>920</v>
      </c>
      <c r="H3" s="198"/>
      <c r="I3" s="198"/>
      <c r="J3" s="198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 s="154" customFormat="1" ht="12.75" customHeight="1">
      <c r="A4" s="151"/>
      <c r="B4" s="152"/>
      <c r="C4" s="151"/>
      <c r="D4" s="151"/>
      <c r="E4" s="151"/>
      <c r="F4" s="151"/>
      <c r="G4" s="198" t="s">
        <v>927</v>
      </c>
      <c r="H4" s="198"/>
      <c r="I4" s="198"/>
      <c r="J4" s="198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 s="154" customFormat="1" ht="12.75" customHeight="1">
      <c r="A5" s="200"/>
      <c r="B5" s="200"/>
      <c r="C5" s="200"/>
      <c r="D5" s="200"/>
      <c r="E5" s="200"/>
      <c r="F5" s="200"/>
      <c r="G5" s="200"/>
      <c r="H5" s="153"/>
      <c r="I5" s="155"/>
      <c r="J5" s="156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 s="154" customFormat="1" ht="12.75" customHeight="1">
      <c r="A6" s="157"/>
      <c r="B6" s="152"/>
      <c r="C6" s="157"/>
      <c r="D6" s="157"/>
      <c r="E6" s="157"/>
      <c r="F6" s="157"/>
      <c r="G6" s="153"/>
      <c r="H6" s="153"/>
      <c r="I6" s="155"/>
      <c r="J6" s="15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</row>
    <row r="7" spans="1:142" s="154" customFormat="1" ht="14.25" customHeight="1">
      <c r="A7" s="196" t="s">
        <v>921</v>
      </c>
      <c r="B7" s="197"/>
      <c r="C7" s="197"/>
      <c r="D7" s="197"/>
      <c r="E7" s="197"/>
      <c r="F7" s="197"/>
      <c r="G7" s="197"/>
      <c r="H7" s="197"/>
      <c r="I7" s="197"/>
      <c r="J7" s="19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 s="154" customFormat="1" ht="15.75" customHeight="1">
      <c r="A8" s="196" t="s">
        <v>928</v>
      </c>
      <c r="B8" s="197"/>
      <c r="C8" s="197"/>
      <c r="D8" s="197"/>
      <c r="E8" s="197"/>
      <c r="F8" s="197"/>
      <c r="G8" s="197"/>
      <c r="H8" s="197"/>
      <c r="I8" s="197"/>
      <c r="J8" s="197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 s="154" customFormat="1" ht="15.75" customHeight="1">
      <c r="A9" s="157"/>
      <c r="B9" s="152"/>
      <c r="C9" s="157"/>
      <c r="D9" s="157"/>
      <c r="E9" s="157"/>
      <c r="F9" s="157"/>
      <c r="G9" s="153"/>
      <c r="H9" s="158"/>
      <c r="I9" s="155"/>
      <c r="J9" s="158" t="s">
        <v>369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 s="63" customFormat="1" ht="44.25" customHeight="1">
      <c r="A10" s="159" t="s">
        <v>234</v>
      </c>
      <c r="B10" s="160" t="s">
        <v>374</v>
      </c>
      <c r="C10" s="161" t="s">
        <v>230</v>
      </c>
      <c r="D10" s="161" t="s">
        <v>375</v>
      </c>
      <c r="E10" s="161" t="s">
        <v>232</v>
      </c>
      <c r="F10" s="161" t="s">
        <v>233</v>
      </c>
      <c r="G10" s="162" t="s">
        <v>929</v>
      </c>
      <c r="H10" s="162" t="s">
        <v>922</v>
      </c>
      <c r="I10" s="163" t="s">
        <v>923</v>
      </c>
      <c r="J10" s="164" t="s">
        <v>924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</row>
    <row r="11" spans="1:142" ht="31.5">
      <c r="A11" s="67" t="s">
        <v>370</v>
      </c>
      <c r="B11" s="111">
        <v>922</v>
      </c>
      <c r="C11" s="112"/>
      <c r="D11" s="112"/>
      <c r="E11" s="113"/>
      <c r="F11" s="113"/>
      <c r="G11" s="176">
        <f t="shared" ref="G11" si="0">SUM(G12+G119+G138+G200+G286+G340+G363+G367+G394)</f>
        <v>305362.79990000004</v>
      </c>
      <c r="H11" s="176">
        <f t="shared" ref="H11:O11" si="1">SUM(H12+H119+H138+H200+H286+H340+H363+H367+H394)</f>
        <v>181856.44791999998</v>
      </c>
      <c r="I11" s="175">
        <f t="shared" ref="I11" si="2">SUM(H11/G11*100)</f>
        <v>59.554224672931397</v>
      </c>
      <c r="J11" s="175">
        <f t="shared" ref="J11" si="3">SUM(H11-G11)</f>
        <v>-123506.35198000006</v>
      </c>
      <c r="K11" s="114">
        <f t="shared" si="1"/>
        <v>0</v>
      </c>
      <c r="L11" s="114">
        <f t="shared" si="1"/>
        <v>0</v>
      </c>
      <c r="M11" s="114">
        <f t="shared" si="1"/>
        <v>0</v>
      </c>
      <c r="N11" s="114">
        <f t="shared" si="1"/>
        <v>0</v>
      </c>
      <c r="O11" s="114">
        <f t="shared" si="1"/>
        <v>0</v>
      </c>
    </row>
    <row r="12" spans="1:142">
      <c r="A12" s="72" t="s">
        <v>373</v>
      </c>
      <c r="B12" s="87">
        <v>922</v>
      </c>
      <c r="C12" s="115" t="s">
        <v>235</v>
      </c>
      <c r="D12" s="115"/>
      <c r="E12" s="116"/>
      <c r="F12" s="116"/>
      <c r="G12" s="177">
        <f t="shared" ref="G12" si="4">SUM(G13+G17+G23+G47+G58+G61+G64+G54)</f>
        <v>30326.059130000001</v>
      </c>
      <c r="H12" s="177">
        <f t="shared" ref="H12:O12" si="5">SUM(H13+H17+H23+H47+H58+H61+H64+H54)</f>
        <v>21754.790999999997</v>
      </c>
      <c r="I12" s="175">
        <f t="shared" ref="I12:I75" si="6">SUM(H12/G12*100)</f>
        <v>71.736294210674771</v>
      </c>
      <c r="J12" s="175">
        <f t="shared" ref="J12:J75" si="7">SUM(H12-G12)</f>
        <v>-8571.268130000004</v>
      </c>
      <c r="K12" s="93">
        <f t="shared" si="5"/>
        <v>0</v>
      </c>
      <c r="L12" s="93">
        <f t="shared" si="5"/>
        <v>0</v>
      </c>
      <c r="M12" s="93">
        <f t="shared" si="5"/>
        <v>0</v>
      </c>
      <c r="N12" s="93">
        <f t="shared" si="5"/>
        <v>0</v>
      </c>
      <c r="O12" s="93">
        <f t="shared" si="5"/>
        <v>0</v>
      </c>
    </row>
    <row r="13" spans="1:142" ht="31.5">
      <c r="A13" s="74" t="s">
        <v>23</v>
      </c>
      <c r="B13" s="87">
        <v>922</v>
      </c>
      <c r="C13" s="115" t="s">
        <v>235</v>
      </c>
      <c r="D13" s="115" t="s">
        <v>236</v>
      </c>
      <c r="E13" s="116"/>
      <c r="F13" s="116"/>
      <c r="G13" s="94">
        <f t="shared" ref="G13:O13" si="8">SUM(G14)</f>
        <v>1909</v>
      </c>
      <c r="H13" s="94">
        <f t="shared" si="8"/>
        <v>1392.0161900000001</v>
      </c>
      <c r="I13" s="175">
        <f t="shared" si="6"/>
        <v>72.918606076479833</v>
      </c>
      <c r="J13" s="175">
        <f t="shared" si="7"/>
        <v>-516.98380999999995</v>
      </c>
      <c r="K13" s="86">
        <f t="shared" si="8"/>
        <v>0</v>
      </c>
      <c r="L13" s="86">
        <f t="shared" si="8"/>
        <v>0</v>
      </c>
      <c r="M13" s="86">
        <f t="shared" si="8"/>
        <v>0</v>
      </c>
      <c r="N13" s="86">
        <f t="shared" si="8"/>
        <v>0</v>
      </c>
      <c r="O13" s="86">
        <f t="shared" si="8"/>
        <v>0</v>
      </c>
    </row>
    <row r="14" spans="1:142" ht="157.5">
      <c r="A14" s="74" t="s">
        <v>598</v>
      </c>
      <c r="B14" s="87">
        <v>922</v>
      </c>
      <c r="C14" s="115" t="s">
        <v>235</v>
      </c>
      <c r="D14" s="115" t="s">
        <v>236</v>
      </c>
      <c r="E14" s="88" t="s">
        <v>33</v>
      </c>
      <c r="F14" s="116"/>
      <c r="G14" s="94">
        <f t="shared" ref="G14" si="9">SUM(G15:G16)</f>
        <v>1909</v>
      </c>
      <c r="H14" s="94">
        <f t="shared" ref="H14:O14" si="10">SUM(H15:H16)</f>
        <v>1392.0161900000001</v>
      </c>
      <c r="I14" s="175">
        <f t="shared" si="6"/>
        <v>72.918606076479833</v>
      </c>
      <c r="J14" s="175">
        <f t="shared" si="7"/>
        <v>-516.98380999999995</v>
      </c>
      <c r="K14" s="86">
        <f t="shared" si="10"/>
        <v>0</v>
      </c>
      <c r="L14" s="86">
        <f t="shared" si="10"/>
        <v>0</v>
      </c>
      <c r="M14" s="86">
        <f t="shared" si="10"/>
        <v>0</v>
      </c>
      <c r="N14" s="86">
        <f t="shared" si="10"/>
        <v>0</v>
      </c>
      <c r="O14" s="86">
        <f t="shared" si="10"/>
        <v>0</v>
      </c>
    </row>
    <row r="15" spans="1:142" ht="63">
      <c r="A15" s="74" t="s">
        <v>489</v>
      </c>
      <c r="B15" s="87">
        <v>922</v>
      </c>
      <c r="C15" s="115" t="s">
        <v>235</v>
      </c>
      <c r="D15" s="88" t="s">
        <v>236</v>
      </c>
      <c r="E15" s="88" t="s">
        <v>33</v>
      </c>
      <c r="F15" s="88" t="s">
        <v>383</v>
      </c>
      <c r="G15" s="94">
        <v>1909</v>
      </c>
      <c r="H15" s="94">
        <v>1392.0161900000001</v>
      </c>
      <c r="I15" s="175">
        <f t="shared" si="6"/>
        <v>72.918606076479833</v>
      </c>
      <c r="J15" s="175">
        <f t="shared" si="7"/>
        <v>-516.98380999999995</v>
      </c>
      <c r="K15" s="86"/>
      <c r="L15" s="86"/>
      <c r="M15" s="86"/>
      <c r="N15" s="86"/>
      <c r="O15" s="86"/>
    </row>
    <row r="16" spans="1:142" ht="15.75" hidden="1" customHeight="1">
      <c r="A16" s="74" t="s">
        <v>490</v>
      </c>
      <c r="B16" s="87">
        <v>922</v>
      </c>
      <c r="C16" s="115" t="s">
        <v>235</v>
      </c>
      <c r="D16" s="88" t="s">
        <v>236</v>
      </c>
      <c r="E16" s="88" t="s">
        <v>33</v>
      </c>
      <c r="F16" s="88" t="s">
        <v>491</v>
      </c>
      <c r="G16" s="94"/>
      <c r="H16" s="94"/>
      <c r="I16" s="175" t="e">
        <f t="shared" si="6"/>
        <v>#DIV/0!</v>
      </c>
      <c r="J16" s="175">
        <f t="shared" si="7"/>
        <v>0</v>
      </c>
      <c r="K16" s="86"/>
      <c r="L16" s="86"/>
      <c r="M16" s="86"/>
      <c r="N16" s="86"/>
      <c r="O16" s="86"/>
    </row>
    <row r="17" spans="1:15" ht="63">
      <c r="A17" s="74" t="s">
        <v>19</v>
      </c>
      <c r="B17" s="87">
        <v>922</v>
      </c>
      <c r="C17" s="115" t="s">
        <v>235</v>
      </c>
      <c r="D17" s="115" t="s">
        <v>237</v>
      </c>
      <c r="E17" s="115"/>
      <c r="F17" s="115"/>
      <c r="G17" s="94">
        <f t="shared" ref="G17" si="11">SUM(G18+G20)</f>
        <v>112.99999999999999</v>
      </c>
      <c r="H17" s="94">
        <f t="shared" ref="H17:O17" si="12">SUM(H18+H20)</f>
        <v>56.715999999999994</v>
      </c>
      <c r="I17" s="175">
        <f t="shared" si="6"/>
        <v>50.19115044247787</v>
      </c>
      <c r="J17" s="175">
        <f t="shared" si="7"/>
        <v>-56.283999999999992</v>
      </c>
      <c r="K17" s="86">
        <f t="shared" si="12"/>
        <v>0</v>
      </c>
      <c r="L17" s="86">
        <f t="shared" si="12"/>
        <v>0</v>
      </c>
      <c r="M17" s="86">
        <f t="shared" si="12"/>
        <v>0</v>
      </c>
      <c r="N17" s="86">
        <f t="shared" si="12"/>
        <v>0</v>
      </c>
      <c r="O17" s="86">
        <f t="shared" si="12"/>
        <v>0</v>
      </c>
    </row>
    <row r="18" spans="1:15" ht="78.75">
      <c r="A18" s="73" t="s">
        <v>183</v>
      </c>
      <c r="B18" s="87">
        <v>922</v>
      </c>
      <c r="C18" s="115" t="s">
        <v>235</v>
      </c>
      <c r="D18" s="115" t="s">
        <v>237</v>
      </c>
      <c r="E18" s="115" t="s">
        <v>2</v>
      </c>
      <c r="F18" s="115"/>
      <c r="G18" s="94">
        <f t="shared" ref="G18:O18" si="13">SUM(G19)</f>
        <v>6.6</v>
      </c>
      <c r="H18" s="94">
        <f t="shared" si="13"/>
        <v>3.3</v>
      </c>
      <c r="I18" s="175">
        <f t="shared" si="6"/>
        <v>50</v>
      </c>
      <c r="J18" s="175">
        <f t="shared" si="7"/>
        <v>-3.3</v>
      </c>
      <c r="K18" s="86">
        <f t="shared" si="13"/>
        <v>0</v>
      </c>
      <c r="L18" s="86">
        <f t="shared" si="13"/>
        <v>0</v>
      </c>
      <c r="M18" s="86">
        <f t="shared" si="13"/>
        <v>0</v>
      </c>
      <c r="N18" s="86">
        <f t="shared" si="13"/>
        <v>0</v>
      </c>
      <c r="O18" s="86">
        <f t="shared" si="13"/>
        <v>0</v>
      </c>
    </row>
    <row r="19" spans="1:15" ht="63">
      <c r="A19" s="74" t="s">
        <v>489</v>
      </c>
      <c r="B19" s="87">
        <v>922</v>
      </c>
      <c r="C19" s="115" t="s">
        <v>235</v>
      </c>
      <c r="D19" s="115" t="s">
        <v>237</v>
      </c>
      <c r="E19" s="115" t="s">
        <v>2</v>
      </c>
      <c r="F19" s="115" t="s">
        <v>383</v>
      </c>
      <c r="G19" s="94">
        <v>6.6</v>
      </c>
      <c r="H19" s="94">
        <v>3.3</v>
      </c>
      <c r="I19" s="175">
        <f t="shared" si="6"/>
        <v>50</v>
      </c>
      <c r="J19" s="175">
        <f t="shared" si="7"/>
        <v>-3.3</v>
      </c>
      <c r="K19" s="84"/>
      <c r="L19" s="84"/>
      <c r="M19" s="84"/>
      <c r="N19" s="84"/>
      <c r="O19" s="84"/>
    </row>
    <row r="20" spans="1:15" ht="94.5">
      <c r="A20" s="73" t="s">
        <v>184</v>
      </c>
      <c r="B20" s="87">
        <v>922</v>
      </c>
      <c r="C20" s="115" t="s">
        <v>235</v>
      </c>
      <c r="D20" s="115" t="s">
        <v>237</v>
      </c>
      <c r="E20" s="115" t="s">
        <v>3</v>
      </c>
      <c r="F20" s="115"/>
      <c r="G20" s="94">
        <f t="shared" ref="G20" si="14">SUM(G21+G22)</f>
        <v>106.39999999999999</v>
      </c>
      <c r="H20" s="94">
        <f t="shared" ref="H20:O20" si="15">SUM(H21+H22)</f>
        <v>53.415999999999997</v>
      </c>
      <c r="I20" s="175">
        <f t="shared" si="6"/>
        <v>50.203007518796994</v>
      </c>
      <c r="J20" s="175">
        <f t="shared" si="7"/>
        <v>-52.983999999999995</v>
      </c>
      <c r="K20" s="86">
        <f t="shared" si="15"/>
        <v>0</v>
      </c>
      <c r="L20" s="86">
        <f t="shared" si="15"/>
        <v>0</v>
      </c>
      <c r="M20" s="86">
        <f t="shared" si="15"/>
        <v>0</v>
      </c>
      <c r="N20" s="86">
        <f t="shared" si="15"/>
        <v>0</v>
      </c>
      <c r="O20" s="86">
        <f t="shared" si="15"/>
        <v>0</v>
      </c>
    </row>
    <row r="21" spans="1:15" ht="63">
      <c r="A21" s="74" t="s">
        <v>489</v>
      </c>
      <c r="B21" s="87">
        <v>922</v>
      </c>
      <c r="C21" s="115" t="s">
        <v>235</v>
      </c>
      <c r="D21" s="115" t="s">
        <v>237</v>
      </c>
      <c r="E21" s="115" t="s">
        <v>3</v>
      </c>
      <c r="F21" s="115" t="s">
        <v>383</v>
      </c>
      <c r="G21" s="94">
        <v>92.983999999999995</v>
      </c>
      <c r="H21" s="94">
        <v>40</v>
      </c>
      <c r="I21" s="175">
        <f t="shared" si="6"/>
        <v>43.018153660844874</v>
      </c>
      <c r="J21" s="175">
        <f t="shared" si="7"/>
        <v>-52.983999999999995</v>
      </c>
      <c r="K21" s="84"/>
      <c r="L21" s="84"/>
      <c r="M21" s="84"/>
      <c r="N21" s="84"/>
      <c r="O21" s="84"/>
    </row>
    <row r="22" spans="1:15" ht="15.75" customHeight="1">
      <c r="A22" s="74" t="s">
        <v>490</v>
      </c>
      <c r="B22" s="87">
        <v>922</v>
      </c>
      <c r="C22" s="115" t="s">
        <v>235</v>
      </c>
      <c r="D22" s="115" t="s">
        <v>237</v>
      </c>
      <c r="E22" s="115" t="s">
        <v>3</v>
      </c>
      <c r="F22" s="115" t="s">
        <v>491</v>
      </c>
      <c r="G22" s="178">
        <v>13.416</v>
      </c>
      <c r="H22" s="178">
        <v>13.416</v>
      </c>
      <c r="I22" s="175">
        <f t="shared" si="6"/>
        <v>100</v>
      </c>
      <c r="J22" s="175">
        <f t="shared" si="7"/>
        <v>0</v>
      </c>
      <c r="K22" s="84"/>
      <c r="L22" s="84"/>
      <c r="M22" s="84"/>
      <c r="N22" s="84"/>
      <c r="O22" s="84"/>
    </row>
    <row r="23" spans="1:15" ht="47.25">
      <c r="A23" s="74" t="s">
        <v>50</v>
      </c>
      <c r="B23" s="87">
        <v>922</v>
      </c>
      <c r="C23" s="115" t="s">
        <v>235</v>
      </c>
      <c r="D23" s="115" t="s">
        <v>238</v>
      </c>
      <c r="E23" s="115"/>
      <c r="F23" s="115"/>
      <c r="G23" s="94">
        <f t="shared" ref="G23" si="16">SUM(G24+G29+G35+G37+G41+G33)</f>
        <v>24248.70782</v>
      </c>
      <c r="H23" s="94">
        <f t="shared" ref="H23:O23" si="17">SUM(H24+H29+H35+H37+H41+H33)</f>
        <v>17905.990129999998</v>
      </c>
      <c r="I23" s="175">
        <f t="shared" si="6"/>
        <v>73.843069341746059</v>
      </c>
      <c r="J23" s="175">
        <f t="shared" si="7"/>
        <v>-6342.7176900000013</v>
      </c>
      <c r="K23" s="86">
        <f t="shared" si="17"/>
        <v>0</v>
      </c>
      <c r="L23" s="86">
        <f t="shared" si="17"/>
        <v>0</v>
      </c>
      <c r="M23" s="86">
        <f t="shared" si="17"/>
        <v>0</v>
      </c>
      <c r="N23" s="86">
        <f t="shared" si="17"/>
        <v>0</v>
      </c>
      <c r="O23" s="86">
        <f t="shared" si="17"/>
        <v>0</v>
      </c>
    </row>
    <row r="24" spans="1:15" ht="157.5">
      <c r="A24" s="74" t="s">
        <v>599</v>
      </c>
      <c r="B24" s="87">
        <v>922</v>
      </c>
      <c r="C24" s="115" t="s">
        <v>235</v>
      </c>
      <c r="D24" s="115" t="s">
        <v>238</v>
      </c>
      <c r="E24" s="115" t="s">
        <v>317</v>
      </c>
      <c r="F24" s="115"/>
      <c r="G24" s="94">
        <f t="shared" ref="G24" si="18">SUM(G25:G28)</f>
        <v>24248.70782</v>
      </c>
      <c r="H24" s="94">
        <f t="shared" ref="H24:O24" si="19">SUM(H25:H28)</f>
        <v>17905.990129999998</v>
      </c>
      <c r="I24" s="175">
        <f t="shared" si="6"/>
        <v>73.843069341746059</v>
      </c>
      <c r="J24" s="175">
        <f t="shared" si="7"/>
        <v>-6342.7176900000013</v>
      </c>
      <c r="K24" s="86">
        <f t="shared" si="19"/>
        <v>0</v>
      </c>
      <c r="L24" s="86">
        <f t="shared" si="19"/>
        <v>0</v>
      </c>
      <c r="M24" s="86">
        <f>SUM(M25:M28)</f>
        <v>0</v>
      </c>
      <c r="N24" s="86">
        <f t="shared" si="19"/>
        <v>0</v>
      </c>
      <c r="O24" s="86">
        <f t="shared" si="19"/>
        <v>0</v>
      </c>
    </row>
    <row r="25" spans="1:15" ht="63">
      <c r="A25" s="74" t="s">
        <v>489</v>
      </c>
      <c r="B25" s="87">
        <v>922</v>
      </c>
      <c r="C25" s="115" t="s">
        <v>235</v>
      </c>
      <c r="D25" s="115" t="s">
        <v>238</v>
      </c>
      <c r="E25" s="115" t="s">
        <v>317</v>
      </c>
      <c r="F25" s="115" t="s">
        <v>383</v>
      </c>
      <c r="G25" s="94">
        <v>21302.7</v>
      </c>
      <c r="H25" s="94">
        <v>15473.937690000001</v>
      </c>
      <c r="I25" s="175">
        <f t="shared" si="6"/>
        <v>72.63838710585982</v>
      </c>
      <c r="J25" s="175">
        <f t="shared" si="7"/>
        <v>-5828.7623100000001</v>
      </c>
      <c r="K25" s="86"/>
      <c r="L25" s="86"/>
      <c r="M25" s="86"/>
      <c r="N25" s="86"/>
      <c r="O25" s="86"/>
    </row>
    <row r="26" spans="1:15">
      <c r="A26" s="74" t="s">
        <v>490</v>
      </c>
      <c r="B26" s="87">
        <v>922</v>
      </c>
      <c r="C26" s="115" t="s">
        <v>235</v>
      </c>
      <c r="D26" s="115" t="s">
        <v>238</v>
      </c>
      <c r="E26" s="115" t="s">
        <v>317</v>
      </c>
      <c r="F26" s="115" t="s">
        <v>491</v>
      </c>
      <c r="G26" s="94">
        <v>2812.71488</v>
      </c>
      <c r="H26" s="94">
        <v>2314.5645</v>
      </c>
      <c r="I26" s="175">
        <f t="shared" si="6"/>
        <v>82.289339614827924</v>
      </c>
      <c r="J26" s="175">
        <f t="shared" si="7"/>
        <v>-498.15038000000004</v>
      </c>
      <c r="K26" s="86"/>
      <c r="L26" s="84"/>
      <c r="M26" s="86"/>
      <c r="N26" s="86"/>
      <c r="O26" s="84"/>
    </row>
    <row r="27" spans="1:15" ht="15.75" hidden="1" customHeight="1">
      <c r="A27" s="74" t="s">
        <v>493</v>
      </c>
      <c r="B27" s="87">
        <v>922</v>
      </c>
      <c r="C27" s="115" t="s">
        <v>235</v>
      </c>
      <c r="D27" s="115" t="s">
        <v>238</v>
      </c>
      <c r="E27" s="115" t="s">
        <v>317</v>
      </c>
      <c r="F27" s="115" t="s">
        <v>268</v>
      </c>
      <c r="G27" s="94"/>
      <c r="H27" s="94"/>
      <c r="I27" s="175" t="e">
        <f t="shared" si="6"/>
        <v>#DIV/0!</v>
      </c>
      <c r="J27" s="175">
        <f t="shared" si="7"/>
        <v>0</v>
      </c>
      <c r="K27" s="84"/>
      <c r="L27" s="84"/>
      <c r="M27" s="86"/>
      <c r="N27" s="84"/>
      <c r="O27" s="84"/>
    </row>
    <row r="28" spans="1:15">
      <c r="A28" s="74" t="s">
        <v>492</v>
      </c>
      <c r="B28" s="87">
        <v>922</v>
      </c>
      <c r="C28" s="115" t="s">
        <v>235</v>
      </c>
      <c r="D28" s="115" t="s">
        <v>238</v>
      </c>
      <c r="E28" s="115" t="s">
        <v>317</v>
      </c>
      <c r="F28" s="115" t="s">
        <v>384</v>
      </c>
      <c r="G28" s="94">
        <v>133.29293999999999</v>
      </c>
      <c r="H28" s="94">
        <v>117.48793999999999</v>
      </c>
      <c r="I28" s="175">
        <f t="shared" si="6"/>
        <v>88.142657818186024</v>
      </c>
      <c r="J28" s="175">
        <f t="shared" si="7"/>
        <v>-15.804999999999993</v>
      </c>
      <c r="K28" s="84"/>
      <c r="L28" s="84"/>
      <c r="M28" s="84"/>
      <c r="N28" s="84"/>
      <c r="O28" s="84"/>
    </row>
    <row r="29" spans="1:15" ht="204.75" hidden="1" customHeight="1">
      <c r="A29" s="74" t="s">
        <v>600</v>
      </c>
      <c r="B29" s="87">
        <v>922</v>
      </c>
      <c r="C29" s="115" t="s">
        <v>235</v>
      </c>
      <c r="D29" s="115" t="s">
        <v>238</v>
      </c>
      <c r="E29" s="115" t="s">
        <v>20</v>
      </c>
      <c r="F29" s="115"/>
      <c r="G29" s="94">
        <f t="shared" ref="G29" si="20">SUM(G30:G32)</f>
        <v>0</v>
      </c>
      <c r="H29" s="94">
        <f t="shared" ref="H29:O29" si="21">SUM(H30:H32)</f>
        <v>0</v>
      </c>
      <c r="I29" s="175" t="e">
        <f t="shared" si="6"/>
        <v>#DIV/0!</v>
      </c>
      <c r="J29" s="175">
        <f t="shared" si="7"/>
        <v>0</v>
      </c>
      <c r="K29" s="86">
        <f t="shared" si="21"/>
        <v>0</v>
      </c>
      <c r="L29" s="86">
        <f t="shared" si="21"/>
        <v>0</v>
      </c>
      <c r="M29" s="86">
        <f t="shared" si="21"/>
        <v>0</v>
      </c>
      <c r="N29" s="86">
        <f t="shared" si="21"/>
        <v>0</v>
      </c>
      <c r="O29" s="86">
        <f t="shared" si="21"/>
        <v>0</v>
      </c>
    </row>
    <row r="30" spans="1:15" ht="63" hidden="1" customHeight="1">
      <c r="A30" s="74" t="s">
        <v>489</v>
      </c>
      <c r="B30" s="87">
        <v>922</v>
      </c>
      <c r="C30" s="115" t="s">
        <v>235</v>
      </c>
      <c r="D30" s="115" t="s">
        <v>238</v>
      </c>
      <c r="E30" s="115" t="s">
        <v>20</v>
      </c>
      <c r="F30" s="115" t="s">
        <v>383</v>
      </c>
      <c r="G30" s="178"/>
      <c r="H30" s="178"/>
      <c r="I30" s="175" t="e">
        <f t="shared" si="6"/>
        <v>#DIV/0!</v>
      </c>
      <c r="J30" s="175">
        <f t="shared" si="7"/>
        <v>0</v>
      </c>
      <c r="K30" s="84"/>
      <c r="L30" s="84"/>
      <c r="M30" s="84"/>
      <c r="N30" s="84"/>
      <c r="O30" s="84"/>
    </row>
    <row r="31" spans="1:15" ht="15.75" hidden="1" customHeight="1">
      <c r="A31" s="74" t="s">
        <v>490</v>
      </c>
      <c r="B31" s="87">
        <v>922</v>
      </c>
      <c r="C31" s="115" t="s">
        <v>235</v>
      </c>
      <c r="D31" s="115" t="s">
        <v>238</v>
      </c>
      <c r="E31" s="115" t="s">
        <v>480</v>
      </c>
      <c r="F31" s="115" t="s">
        <v>491</v>
      </c>
      <c r="G31" s="178"/>
      <c r="H31" s="178"/>
      <c r="I31" s="175" t="e">
        <f t="shared" si="6"/>
        <v>#DIV/0!</v>
      </c>
      <c r="J31" s="175">
        <f t="shared" si="7"/>
        <v>0</v>
      </c>
      <c r="K31" s="84"/>
      <c r="L31" s="84"/>
      <c r="M31" s="84"/>
      <c r="N31" s="84"/>
      <c r="O31" s="84"/>
    </row>
    <row r="32" spans="1:15" ht="15.75" hidden="1" customHeight="1">
      <c r="A32" s="74" t="s">
        <v>492</v>
      </c>
      <c r="B32" s="87">
        <v>922</v>
      </c>
      <c r="C32" s="115" t="s">
        <v>235</v>
      </c>
      <c r="D32" s="115" t="s">
        <v>238</v>
      </c>
      <c r="E32" s="115" t="s">
        <v>480</v>
      </c>
      <c r="F32" s="115" t="s">
        <v>384</v>
      </c>
      <c r="G32" s="178"/>
      <c r="H32" s="178"/>
      <c r="I32" s="175" t="e">
        <f t="shared" si="6"/>
        <v>#DIV/0!</v>
      </c>
      <c r="J32" s="175">
        <f t="shared" si="7"/>
        <v>0</v>
      </c>
      <c r="K32" s="84"/>
      <c r="L32" s="84"/>
      <c r="M32" s="84"/>
      <c r="N32" s="84"/>
      <c r="O32" s="84"/>
    </row>
    <row r="33" spans="1:15" ht="78.75" hidden="1" customHeight="1">
      <c r="A33" s="74" t="s">
        <v>406</v>
      </c>
      <c r="B33" s="87">
        <v>922</v>
      </c>
      <c r="C33" s="115" t="s">
        <v>235</v>
      </c>
      <c r="D33" s="115" t="s">
        <v>238</v>
      </c>
      <c r="E33" s="115" t="s">
        <v>407</v>
      </c>
      <c r="F33" s="115"/>
      <c r="G33" s="94">
        <f t="shared" ref="G33:O33" si="22">SUM(G34)</f>
        <v>0</v>
      </c>
      <c r="H33" s="94">
        <f t="shared" si="22"/>
        <v>0</v>
      </c>
      <c r="I33" s="175" t="e">
        <f t="shared" si="6"/>
        <v>#DIV/0!</v>
      </c>
      <c r="J33" s="175">
        <f t="shared" si="7"/>
        <v>0</v>
      </c>
      <c r="K33" s="86">
        <f t="shared" si="22"/>
        <v>0</v>
      </c>
      <c r="L33" s="86">
        <f t="shared" si="22"/>
        <v>0</v>
      </c>
      <c r="M33" s="86">
        <f t="shared" si="22"/>
        <v>0</v>
      </c>
      <c r="N33" s="86">
        <f t="shared" si="22"/>
        <v>0</v>
      </c>
      <c r="O33" s="86">
        <f t="shared" si="22"/>
        <v>0</v>
      </c>
    </row>
    <row r="34" spans="1:15" ht="63" hidden="1" customHeight="1">
      <c r="A34" s="74" t="s">
        <v>489</v>
      </c>
      <c r="B34" s="87">
        <v>922</v>
      </c>
      <c r="C34" s="115" t="s">
        <v>408</v>
      </c>
      <c r="D34" s="115" t="s">
        <v>238</v>
      </c>
      <c r="E34" s="115" t="s">
        <v>407</v>
      </c>
      <c r="F34" s="115" t="s">
        <v>383</v>
      </c>
      <c r="G34" s="178"/>
      <c r="H34" s="178"/>
      <c r="I34" s="175" t="e">
        <f t="shared" si="6"/>
        <v>#DIV/0!</v>
      </c>
      <c r="J34" s="175">
        <f t="shared" si="7"/>
        <v>0</v>
      </c>
      <c r="K34" s="84"/>
      <c r="L34" s="84"/>
      <c r="M34" s="84"/>
      <c r="N34" s="84"/>
      <c r="O34" s="84"/>
    </row>
    <row r="35" spans="1:15" ht="64.5" hidden="1" customHeight="1">
      <c r="A35" s="117" t="s">
        <v>462</v>
      </c>
      <c r="B35" s="87">
        <v>922</v>
      </c>
      <c r="C35" s="115" t="s">
        <v>235</v>
      </c>
      <c r="D35" s="115" t="s">
        <v>238</v>
      </c>
      <c r="E35" s="115" t="s">
        <v>463</v>
      </c>
      <c r="F35" s="115"/>
      <c r="G35" s="94">
        <f t="shared" ref="G35:O35" si="23">SUM(G36)</f>
        <v>0</v>
      </c>
      <c r="H35" s="94">
        <f t="shared" si="23"/>
        <v>0</v>
      </c>
      <c r="I35" s="175" t="e">
        <f t="shared" si="6"/>
        <v>#DIV/0!</v>
      </c>
      <c r="J35" s="175">
        <f t="shared" si="7"/>
        <v>0</v>
      </c>
      <c r="K35" s="86">
        <f t="shared" si="23"/>
        <v>0</v>
      </c>
      <c r="L35" s="86">
        <f t="shared" si="23"/>
        <v>0</v>
      </c>
      <c r="M35" s="86">
        <f t="shared" si="23"/>
        <v>0</v>
      </c>
      <c r="N35" s="86">
        <f t="shared" si="23"/>
        <v>0</v>
      </c>
      <c r="O35" s="86">
        <f t="shared" si="23"/>
        <v>0</v>
      </c>
    </row>
    <row r="36" spans="1:15" ht="15.75" hidden="1" customHeight="1">
      <c r="A36" s="74" t="s">
        <v>490</v>
      </c>
      <c r="B36" s="87">
        <v>922</v>
      </c>
      <c r="C36" s="115" t="s">
        <v>235</v>
      </c>
      <c r="D36" s="115" t="s">
        <v>238</v>
      </c>
      <c r="E36" s="115" t="s">
        <v>463</v>
      </c>
      <c r="F36" s="115" t="s">
        <v>491</v>
      </c>
      <c r="G36" s="94"/>
      <c r="H36" s="94"/>
      <c r="I36" s="175" t="e">
        <f t="shared" si="6"/>
        <v>#DIV/0!</v>
      </c>
      <c r="J36" s="175">
        <f t="shared" si="7"/>
        <v>0</v>
      </c>
      <c r="K36" s="86"/>
      <c r="L36" s="86"/>
      <c r="M36" s="86"/>
      <c r="N36" s="86"/>
      <c r="O36" s="86"/>
    </row>
    <row r="37" spans="1:15" ht="15.75" hidden="1" customHeight="1">
      <c r="A37" s="73"/>
      <c r="B37" s="87">
        <v>922</v>
      </c>
      <c r="C37" s="115" t="s">
        <v>235</v>
      </c>
      <c r="D37" s="115" t="s">
        <v>238</v>
      </c>
      <c r="E37" s="115" t="s">
        <v>130</v>
      </c>
      <c r="F37" s="115"/>
      <c r="G37" s="94">
        <f t="shared" ref="G37" si="24">SUM(G38:G40)</f>
        <v>0</v>
      </c>
      <c r="H37" s="94">
        <f t="shared" ref="H37:O37" si="25">SUM(H38:H40)</f>
        <v>0</v>
      </c>
      <c r="I37" s="175" t="e">
        <f t="shared" si="6"/>
        <v>#DIV/0!</v>
      </c>
      <c r="J37" s="175">
        <f t="shared" si="7"/>
        <v>0</v>
      </c>
      <c r="K37" s="86">
        <f t="shared" si="25"/>
        <v>0</v>
      </c>
      <c r="L37" s="86">
        <f t="shared" si="25"/>
        <v>0</v>
      </c>
      <c r="M37" s="86">
        <f t="shared" si="25"/>
        <v>0</v>
      </c>
      <c r="N37" s="86">
        <f t="shared" si="25"/>
        <v>0</v>
      </c>
      <c r="O37" s="86">
        <f t="shared" si="25"/>
        <v>0</v>
      </c>
    </row>
    <row r="38" spans="1:15" ht="15.75" hidden="1" customHeight="1">
      <c r="A38" s="74"/>
      <c r="B38" s="87">
        <v>922</v>
      </c>
      <c r="C38" s="115" t="s">
        <v>235</v>
      </c>
      <c r="D38" s="115" t="s">
        <v>238</v>
      </c>
      <c r="E38" s="115" t="s">
        <v>130</v>
      </c>
      <c r="F38" s="115" t="s">
        <v>383</v>
      </c>
      <c r="G38" s="94"/>
      <c r="H38" s="94"/>
      <c r="I38" s="175" t="e">
        <f t="shared" si="6"/>
        <v>#DIV/0!</v>
      </c>
      <c r="J38" s="175">
        <f t="shared" si="7"/>
        <v>0</v>
      </c>
      <c r="K38" s="86"/>
      <c r="L38" s="86"/>
      <c r="M38" s="86"/>
      <c r="N38" s="86"/>
      <c r="O38" s="86"/>
    </row>
    <row r="39" spans="1:15" ht="15.75" hidden="1" customHeight="1">
      <c r="A39" s="73"/>
      <c r="B39" s="87">
        <v>922</v>
      </c>
      <c r="C39" s="115" t="s">
        <v>235</v>
      </c>
      <c r="D39" s="115" t="s">
        <v>238</v>
      </c>
      <c r="E39" s="115" t="s">
        <v>130</v>
      </c>
      <c r="F39" s="115" t="s">
        <v>268</v>
      </c>
      <c r="G39" s="94"/>
      <c r="H39" s="94"/>
      <c r="I39" s="175" t="e">
        <f t="shared" si="6"/>
        <v>#DIV/0!</v>
      </c>
      <c r="J39" s="175">
        <f t="shared" si="7"/>
        <v>0</v>
      </c>
      <c r="K39" s="86"/>
      <c r="L39" s="86"/>
      <c r="M39" s="86"/>
      <c r="N39" s="86"/>
      <c r="O39" s="86"/>
    </row>
    <row r="40" spans="1:15" ht="15.75" hidden="1" customHeight="1">
      <c r="A40" s="74" t="s">
        <v>492</v>
      </c>
      <c r="B40" s="87">
        <v>922</v>
      </c>
      <c r="C40" s="115" t="s">
        <v>235</v>
      </c>
      <c r="D40" s="115" t="s">
        <v>238</v>
      </c>
      <c r="E40" s="115" t="s">
        <v>57</v>
      </c>
      <c r="F40" s="115" t="s">
        <v>384</v>
      </c>
      <c r="G40" s="94"/>
      <c r="H40" s="94"/>
      <c r="I40" s="175" t="e">
        <f t="shared" si="6"/>
        <v>#DIV/0!</v>
      </c>
      <c r="J40" s="175">
        <f t="shared" si="7"/>
        <v>0</v>
      </c>
      <c r="K40" s="86"/>
      <c r="L40" s="86"/>
      <c r="M40" s="86"/>
      <c r="N40" s="86"/>
      <c r="O40" s="86"/>
    </row>
    <row r="41" spans="1:15" ht="15.75" hidden="1" customHeight="1">
      <c r="A41" s="74" t="s">
        <v>358</v>
      </c>
      <c r="B41" s="87">
        <v>922</v>
      </c>
      <c r="C41" s="115" t="s">
        <v>235</v>
      </c>
      <c r="D41" s="115" t="s">
        <v>238</v>
      </c>
      <c r="E41" s="115" t="s">
        <v>359</v>
      </c>
      <c r="F41" s="115"/>
      <c r="G41" s="94">
        <f t="shared" ref="G41:O41" si="26">SUM(G42)</f>
        <v>0</v>
      </c>
      <c r="H41" s="94">
        <f t="shared" si="26"/>
        <v>0</v>
      </c>
      <c r="I41" s="175" t="e">
        <f t="shared" si="6"/>
        <v>#DIV/0!</v>
      </c>
      <c r="J41" s="175">
        <f t="shared" si="7"/>
        <v>0</v>
      </c>
      <c r="K41" s="86">
        <f t="shared" si="26"/>
        <v>0</v>
      </c>
      <c r="L41" s="86">
        <f t="shared" si="26"/>
        <v>0</v>
      </c>
      <c r="M41" s="86">
        <f t="shared" si="26"/>
        <v>0</v>
      </c>
      <c r="N41" s="86">
        <f t="shared" si="26"/>
        <v>0</v>
      </c>
      <c r="O41" s="86">
        <f t="shared" si="26"/>
        <v>0</v>
      </c>
    </row>
    <row r="42" spans="1:15" ht="15.75" hidden="1" customHeight="1">
      <c r="A42" s="73"/>
      <c r="B42" s="87">
        <v>922</v>
      </c>
      <c r="C42" s="115" t="s">
        <v>235</v>
      </c>
      <c r="D42" s="115" t="s">
        <v>238</v>
      </c>
      <c r="E42" s="115" t="s">
        <v>424</v>
      </c>
      <c r="F42" s="115"/>
      <c r="G42" s="94">
        <f t="shared" ref="G42" si="27">SUM(G43:G46)</f>
        <v>0</v>
      </c>
      <c r="H42" s="94">
        <f t="shared" ref="H42:O42" si="28">SUM(H43:H46)</f>
        <v>0</v>
      </c>
      <c r="I42" s="175" t="e">
        <f t="shared" si="6"/>
        <v>#DIV/0!</v>
      </c>
      <c r="J42" s="175">
        <f t="shared" si="7"/>
        <v>0</v>
      </c>
      <c r="K42" s="86">
        <f t="shared" si="28"/>
        <v>0</v>
      </c>
      <c r="L42" s="86">
        <f t="shared" si="28"/>
        <v>0</v>
      </c>
      <c r="M42" s="86">
        <f t="shared" si="28"/>
        <v>0</v>
      </c>
      <c r="N42" s="86">
        <f t="shared" si="28"/>
        <v>0</v>
      </c>
      <c r="O42" s="86">
        <f t="shared" si="28"/>
        <v>0</v>
      </c>
    </row>
    <row r="43" spans="1:15" ht="63" hidden="1" customHeight="1">
      <c r="A43" s="74" t="s">
        <v>489</v>
      </c>
      <c r="B43" s="87">
        <v>922</v>
      </c>
      <c r="C43" s="115" t="s">
        <v>235</v>
      </c>
      <c r="D43" s="115" t="s">
        <v>238</v>
      </c>
      <c r="E43" s="115" t="s">
        <v>424</v>
      </c>
      <c r="F43" s="115" t="s">
        <v>383</v>
      </c>
      <c r="G43" s="94"/>
      <c r="H43" s="94"/>
      <c r="I43" s="175" t="e">
        <f t="shared" si="6"/>
        <v>#DIV/0!</v>
      </c>
      <c r="J43" s="175">
        <f t="shared" si="7"/>
        <v>0</v>
      </c>
      <c r="K43" s="86"/>
      <c r="L43" s="86"/>
      <c r="M43" s="86"/>
      <c r="N43" s="86"/>
      <c r="O43" s="86"/>
    </row>
    <row r="44" spans="1:15" ht="15.75" hidden="1" customHeight="1">
      <c r="A44" s="74"/>
      <c r="B44" s="87"/>
      <c r="C44" s="115"/>
      <c r="D44" s="115"/>
      <c r="E44" s="115"/>
      <c r="F44" s="115"/>
      <c r="G44" s="94"/>
      <c r="H44" s="94"/>
      <c r="I44" s="175" t="e">
        <f t="shared" si="6"/>
        <v>#DIV/0!</v>
      </c>
      <c r="J44" s="175">
        <f t="shared" si="7"/>
        <v>0</v>
      </c>
      <c r="K44" s="86"/>
      <c r="L44" s="86"/>
      <c r="M44" s="86"/>
      <c r="N44" s="86"/>
      <c r="O44" s="86"/>
    </row>
    <row r="45" spans="1:15" ht="31.5" hidden="1" customHeight="1">
      <c r="A45" s="74" t="s">
        <v>494</v>
      </c>
      <c r="B45" s="87">
        <v>922</v>
      </c>
      <c r="C45" s="115" t="s">
        <v>235</v>
      </c>
      <c r="D45" s="115" t="s">
        <v>238</v>
      </c>
      <c r="E45" s="115" t="s">
        <v>424</v>
      </c>
      <c r="F45" s="115" t="s">
        <v>491</v>
      </c>
      <c r="G45" s="94"/>
      <c r="H45" s="94"/>
      <c r="I45" s="175" t="e">
        <f t="shared" si="6"/>
        <v>#DIV/0!</v>
      </c>
      <c r="J45" s="175">
        <f t="shared" si="7"/>
        <v>0</v>
      </c>
      <c r="K45" s="86"/>
      <c r="L45" s="86"/>
      <c r="M45" s="86"/>
      <c r="N45" s="86"/>
      <c r="O45" s="86"/>
    </row>
    <row r="46" spans="1:15" ht="15.75" hidden="1" customHeight="1">
      <c r="A46" s="74"/>
      <c r="B46" s="87"/>
      <c r="C46" s="115"/>
      <c r="D46" s="115"/>
      <c r="E46" s="115"/>
      <c r="F46" s="115"/>
      <c r="G46" s="94"/>
      <c r="H46" s="94"/>
      <c r="I46" s="175" t="e">
        <f t="shared" si="6"/>
        <v>#DIV/0!</v>
      </c>
      <c r="J46" s="175">
        <f t="shared" si="7"/>
        <v>0</v>
      </c>
      <c r="K46" s="86"/>
      <c r="L46" s="86"/>
      <c r="M46" s="86"/>
      <c r="N46" s="86"/>
      <c r="O46" s="86"/>
    </row>
    <row r="47" spans="1:15">
      <c r="A47" s="74" t="s">
        <v>99</v>
      </c>
      <c r="B47" s="87">
        <v>922</v>
      </c>
      <c r="C47" s="115" t="s">
        <v>235</v>
      </c>
      <c r="D47" s="115" t="s">
        <v>239</v>
      </c>
      <c r="E47" s="115"/>
      <c r="F47" s="115"/>
      <c r="G47" s="94">
        <f t="shared" ref="G47" si="29">SUM(G48+G50+G52)</f>
        <v>1.8939999999999999</v>
      </c>
      <c r="H47" s="94">
        <f t="shared" ref="H47:O47" si="30">SUM(H48+H50+H52)</f>
        <v>0</v>
      </c>
      <c r="I47" s="175">
        <f t="shared" si="6"/>
        <v>0</v>
      </c>
      <c r="J47" s="175">
        <f t="shared" si="7"/>
        <v>-1.8939999999999999</v>
      </c>
      <c r="K47" s="86">
        <f t="shared" si="30"/>
        <v>0</v>
      </c>
      <c r="L47" s="86">
        <f t="shared" si="30"/>
        <v>0</v>
      </c>
      <c r="M47" s="86">
        <f t="shared" si="30"/>
        <v>0</v>
      </c>
      <c r="N47" s="86">
        <f t="shared" si="30"/>
        <v>0</v>
      </c>
      <c r="O47" s="86">
        <f t="shared" si="30"/>
        <v>0</v>
      </c>
    </row>
    <row r="48" spans="1:15" ht="157.5">
      <c r="A48" s="74" t="s">
        <v>601</v>
      </c>
      <c r="B48" s="87">
        <v>922</v>
      </c>
      <c r="C48" s="115" t="s">
        <v>235</v>
      </c>
      <c r="D48" s="115" t="s">
        <v>239</v>
      </c>
      <c r="E48" s="115" t="s">
        <v>481</v>
      </c>
      <c r="F48" s="115"/>
      <c r="G48" s="94">
        <f t="shared" ref="G48:O48" si="31">SUM(G49)</f>
        <v>1.8939999999999999</v>
      </c>
      <c r="H48" s="94">
        <f t="shared" si="31"/>
        <v>0</v>
      </c>
      <c r="I48" s="175">
        <f t="shared" si="6"/>
        <v>0</v>
      </c>
      <c r="J48" s="175">
        <f t="shared" si="7"/>
        <v>-1.8939999999999999</v>
      </c>
      <c r="K48" s="86">
        <f t="shared" si="31"/>
        <v>0</v>
      </c>
      <c r="L48" s="86">
        <f t="shared" si="31"/>
        <v>0</v>
      </c>
      <c r="M48" s="86">
        <f t="shared" si="31"/>
        <v>0</v>
      </c>
      <c r="N48" s="86">
        <f t="shared" si="31"/>
        <v>0</v>
      </c>
      <c r="O48" s="86">
        <f t="shared" si="31"/>
        <v>0</v>
      </c>
    </row>
    <row r="49" spans="1:15" ht="63">
      <c r="A49" s="74" t="s">
        <v>489</v>
      </c>
      <c r="B49" s="87">
        <v>922</v>
      </c>
      <c r="C49" s="115" t="s">
        <v>235</v>
      </c>
      <c r="D49" s="115" t="s">
        <v>239</v>
      </c>
      <c r="E49" s="115" t="s">
        <v>481</v>
      </c>
      <c r="F49" s="115" t="s">
        <v>383</v>
      </c>
      <c r="G49" s="94">
        <v>1.8939999999999999</v>
      </c>
      <c r="H49" s="94">
        <v>0</v>
      </c>
      <c r="I49" s="175">
        <f t="shared" si="6"/>
        <v>0</v>
      </c>
      <c r="J49" s="175">
        <f t="shared" si="7"/>
        <v>-1.8939999999999999</v>
      </c>
      <c r="K49" s="86"/>
      <c r="L49" s="86"/>
      <c r="M49" s="86"/>
      <c r="N49" s="86"/>
      <c r="O49" s="86"/>
    </row>
    <row r="50" spans="1:15" ht="47.25" hidden="1" customHeight="1">
      <c r="A50" s="74" t="s">
        <v>111</v>
      </c>
      <c r="B50" s="87">
        <v>922</v>
      </c>
      <c r="C50" s="115" t="s">
        <v>235</v>
      </c>
      <c r="D50" s="115" t="s">
        <v>239</v>
      </c>
      <c r="E50" s="115" t="s">
        <v>109</v>
      </c>
      <c r="F50" s="115"/>
      <c r="G50" s="94">
        <f t="shared" ref="G50:O50" si="32">SUM(G51)</f>
        <v>0</v>
      </c>
      <c r="H50" s="94">
        <f t="shared" si="32"/>
        <v>0</v>
      </c>
      <c r="I50" s="175" t="e">
        <f t="shared" si="6"/>
        <v>#DIV/0!</v>
      </c>
      <c r="J50" s="175">
        <f t="shared" si="7"/>
        <v>0</v>
      </c>
      <c r="K50" s="86">
        <f t="shared" si="32"/>
        <v>0</v>
      </c>
      <c r="L50" s="86">
        <f t="shared" si="32"/>
        <v>0</v>
      </c>
      <c r="M50" s="86">
        <f t="shared" si="32"/>
        <v>0</v>
      </c>
      <c r="N50" s="86">
        <f t="shared" si="32"/>
        <v>0</v>
      </c>
      <c r="O50" s="86">
        <f t="shared" si="32"/>
        <v>0</v>
      </c>
    </row>
    <row r="51" spans="1:15" ht="31.5" hidden="1" customHeight="1">
      <c r="A51" s="74" t="s">
        <v>272</v>
      </c>
      <c r="B51" s="87">
        <v>922</v>
      </c>
      <c r="C51" s="115" t="s">
        <v>235</v>
      </c>
      <c r="D51" s="115" t="s">
        <v>239</v>
      </c>
      <c r="E51" s="115" t="s">
        <v>109</v>
      </c>
      <c r="F51" s="115" t="s">
        <v>491</v>
      </c>
      <c r="G51" s="94"/>
      <c r="H51" s="94"/>
      <c r="I51" s="175" t="e">
        <f t="shared" si="6"/>
        <v>#DIV/0!</v>
      </c>
      <c r="J51" s="175">
        <f t="shared" si="7"/>
        <v>0</v>
      </c>
      <c r="K51" s="86"/>
      <c r="L51" s="86"/>
      <c r="M51" s="86"/>
      <c r="N51" s="86"/>
      <c r="O51" s="86"/>
    </row>
    <row r="52" spans="1:15" ht="47.25" hidden="1" customHeight="1">
      <c r="A52" s="74" t="s">
        <v>497</v>
      </c>
      <c r="B52" s="87">
        <v>922</v>
      </c>
      <c r="C52" s="115" t="s">
        <v>235</v>
      </c>
      <c r="D52" s="115" t="s">
        <v>239</v>
      </c>
      <c r="E52" s="115" t="s">
        <v>110</v>
      </c>
      <c r="F52" s="115"/>
      <c r="G52" s="94">
        <f t="shared" ref="G52:O52" si="33">SUM(G53)</f>
        <v>0</v>
      </c>
      <c r="H52" s="94">
        <f t="shared" si="33"/>
        <v>0</v>
      </c>
      <c r="I52" s="175" t="e">
        <f t="shared" si="6"/>
        <v>#DIV/0!</v>
      </c>
      <c r="J52" s="175">
        <f t="shared" si="7"/>
        <v>0</v>
      </c>
      <c r="K52" s="86">
        <f t="shared" si="33"/>
        <v>0</v>
      </c>
      <c r="L52" s="86">
        <f t="shared" si="33"/>
        <v>0</v>
      </c>
      <c r="M52" s="86">
        <f t="shared" si="33"/>
        <v>0</v>
      </c>
      <c r="N52" s="86">
        <f t="shared" si="33"/>
        <v>0</v>
      </c>
      <c r="O52" s="86">
        <f t="shared" si="33"/>
        <v>0</v>
      </c>
    </row>
    <row r="53" spans="1:15" ht="31.5" hidden="1" customHeight="1">
      <c r="A53" s="74" t="s">
        <v>272</v>
      </c>
      <c r="B53" s="87">
        <v>922</v>
      </c>
      <c r="C53" s="115" t="s">
        <v>235</v>
      </c>
      <c r="D53" s="115" t="s">
        <v>239</v>
      </c>
      <c r="E53" s="115" t="s">
        <v>110</v>
      </c>
      <c r="F53" s="115" t="s">
        <v>491</v>
      </c>
      <c r="G53" s="94"/>
      <c r="H53" s="94"/>
      <c r="I53" s="175" t="e">
        <f t="shared" si="6"/>
        <v>#DIV/0!</v>
      </c>
      <c r="J53" s="175">
        <f t="shared" si="7"/>
        <v>0</v>
      </c>
      <c r="K53" s="86"/>
      <c r="L53" s="86"/>
      <c r="M53" s="86"/>
      <c r="N53" s="86"/>
      <c r="O53" s="86"/>
    </row>
    <row r="54" spans="1:15" ht="47.25" hidden="1" customHeight="1">
      <c r="A54" s="74" t="s">
        <v>486</v>
      </c>
      <c r="B54" s="87">
        <v>922</v>
      </c>
      <c r="C54" s="115" t="s">
        <v>235</v>
      </c>
      <c r="D54" s="115" t="s">
        <v>487</v>
      </c>
      <c r="E54" s="115"/>
      <c r="F54" s="115"/>
      <c r="G54" s="94">
        <f t="shared" ref="G54:O54" si="34">SUM(G55)</f>
        <v>0</v>
      </c>
      <c r="H54" s="94">
        <f t="shared" si="34"/>
        <v>0</v>
      </c>
      <c r="I54" s="175" t="e">
        <f t="shared" si="6"/>
        <v>#DIV/0!</v>
      </c>
      <c r="J54" s="175">
        <f t="shared" si="7"/>
        <v>0</v>
      </c>
      <c r="K54" s="86">
        <f t="shared" si="34"/>
        <v>0</v>
      </c>
      <c r="L54" s="86">
        <f t="shared" si="34"/>
        <v>0</v>
      </c>
      <c r="M54" s="86">
        <f t="shared" si="34"/>
        <v>0</v>
      </c>
      <c r="N54" s="86">
        <f t="shared" si="34"/>
        <v>0</v>
      </c>
      <c r="O54" s="86">
        <f t="shared" si="34"/>
        <v>0</v>
      </c>
    </row>
    <row r="55" spans="1:15" ht="141.75" hidden="1" customHeight="1">
      <c r="A55" s="74" t="s">
        <v>602</v>
      </c>
      <c r="B55" s="87">
        <v>922</v>
      </c>
      <c r="C55" s="115" t="s">
        <v>235</v>
      </c>
      <c r="D55" s="115" t="s">
        <v>487</v>
      </c>
      <c r="E55" s="115" t="s">
        <v>120</v>
      </c>
      <c r="F55" s="115"/>
      <c r="G55" s="94">
        <f t="shared" ref="G55" si="35">SUM(G56+G57)</f>
        <v>0</v>
      </c>
      <c r="H55" s="94">
        <f t="shared" ref="H55:O55" si="36">SUM(H56+H57)</f>
        <v>0</v>
      </c>
      <c r="I55" s="175" t="e">
        <f t="shared" si="6"/>
        <v>#DIV/0!</v>
      </c>
      <c r="J55" s="175">
        <f t="shared" si="7"/>
        <v>0</v>
      </c>
      <c r="K55" s="86">
        <f t="shared" si="36"/>
        <v>0</v>
      </c>
      <c r="L55" s="86">
        <f t="shared" si="36"/>
        <v>0</v>
      </c>
      <c r="M55" s="86">
        <f t="shared" si="36"/>
        <v>0</v>
      </c>
      <c r="N55" s="86">
        <f t="shared" si="36"/>
        <v>0</v>
      </c>
      <c r="O55" s="86">
        <f t="shared" si="36"/>
        <v>0</v>
      </c>
    </row>
    <row r="56" spans="1:15" ht="63" hidden="1" customHeight="1">
      <c r="A56" s="74" t="s">
        <v>489</v>
      </c>
      <c r="B56" s="87">
        <v>922</v>
      </c>
      <c r="C56" s="115" t="s">
        <v>235</v>
      </c>
      <c r="D56" s="115" t="s">
        <v>487</v>
      </c>
      <c r="E56" s="115" t="s">
        <v>120</v>
      </c>
      <c r="F56" s="115" t="s">
        <v>383</v>
      </c>
      <c r="G56" s="94"/>
      <c r="H56" s="94"/>
      <c r="I56" s="175" t="e">
        <f t="shared" si="6"/>
        <v>#DIV/0!</v>
      </c>
      <c r="J56" s="175">
        <f t="shared" si="7"/>
        <v>0</v>
      </c>
      <c r="K56" s="86"/>
      <c r="L56" s="86"/>
      <c r="M56" s="86"/>
      <c r="N56" s="86"/>
      <c r="O56" s="86"/>
    </row>
    <row r="57" spans="1:15" ht="31.5" hidden="1" customHeight="1">
      <c r="A57" s="74" t="s">
        <v>494</v>
      </c>
      <c r="B57" s="87">
        <v>922</v>
      </c>
      <c r="C57" s="115" t="s">
        <v>235</v>
      </c>
      <c r="D57" s="115" t="s">
        <v>487</v>
      </c>
      <c r="E57" s="115" t="s">
        <v>120</v>
      </c>
      <c r="F57" s="115" t="s">
        <v>491</v>
      </c>
      <c r="G57" s="94"/>
      <c r="H57" s="94"/>
      <c r="I57" s="175" t="e">
        <f t="shared" si="6"/>
        <v>#DIV/0!</v>
      </c>
      <c r="J57" s="175">
        <f t="shared" si="7"/>
        <v>0</v>
      </c>
      <c r="K57" s="86"/>
      <c r="L57" s="86"/>
      <c r="M57" s="86"/>
      <c r="N57" s="86"/>
      <c r="O57" s="86"/>
    </row>
    <row r="58" spans="1:15" hidden="1">
      <c r="A58" s="73" t="s">
        <v>385</v>
      </c>
      <c r="B58" s="87">
        <v>922</v>
      </c>
      <c r="C58" s="115" t="s">
        <v>235</v>
      </c>
      <c r="D58" s="115" t="s">
        <v>240</v>
      </c>
      <c r="E58" s="115"/>
      <c r="F58" s="115"/>
      <c r="G58" s="94">
        <f t="shared" ref="G58:O59" si="37">SUM(G59)</f>
        <v>0</v>
      </c>
      <c r="H58" s="94">
        <f t="shared" si="37"/>
        <v>0</v>
      </c>
      <c r="I58" s="175" t="e">
        <f t="shared" si="6"/>
        <v>#DIV/0!</v>
      </c>
      <c r="J58" s="175">
        <f t="shared" si="7"/>
        <v>0</v>
      </c>
      <c r="K58" s="86">
        <f t="shared" si="37"/>
        <v>0</v>
      </c>
      <c r="L58" s="86">
        <f t="shared" si="37"/>
        <v>0</v>
      </c>
      <c r="M58" s="86">
        <f t="shared" si="37"/>
        <v>0</v>
      </c>
      <c r="N58" s="86">
        <f t="shared" si="37"/>
        <v>0</v>
      </c>
      <c r="O58" s="86">
        <f t="shared" si="37"/>
        <v>0</v>
      </c>
    </row>
    <row r="59" spans="1:15" ht="78.75" hidden="1">
      <c r="A59" s="73" t="s">
        <v>780</v>
      </c>
      <c r="B59" s="87">
        <v>922</v>
      </c>
      <c r="C59" s="115" t="s">
        <v>235</v>
      </c>
      <c r="D59" s="115" t="s">
        <v>240</v>
      </c>
      <c r="E59" s="115" t="s">
        <v>794</v>
      </c>
      <c r="F59" s="115"/>
      <c r="G59" s="94">
        <f t="shared" si="37"/>
        <v>0</v>
      </c>
      <c r="H59" s="94">
        <f t="shared" si="37"/>
        <v>0</v>
      </c>
      <c r="I59" s="175" t="e">
        <f t="shared" si="6"/>
        <v>#DIV/0!</v>
      </c>
      <c r="J59" s="175">
        <f t="shared" si="7"/>
        <v>0</v>
      </c>
      <c r="K59" s="86">
        <f t="shared" si="37"/>
        <v>0</v>
      </c>
      <c r="L59" s="86">
        <f t="shared" si="37"/>
        <v>0</v>
      </c>
      <c r="M59" s="86">
        <f t="shared" si="37"/>
        <v>0</v>
      </c>
      <c r="N59" s="86">
        <f t="shared" si="37"/>
        <v>0</v>
      </c>
      <c r="O59" s="86">
        <f t="shared" si="37"/>
        <v>0</v>
      </c>
    </row>
    <row r="60" spans="1:15" hidden="1">
      <c r="A60" s="73" t="s">
        <v>147</v>
      </c>
      <c r="B60" s="87">
        <v>922</v>
      </c>
      <c r="C60" s="115" t="s">
        <v>235</v>
      </c>
      <c r="D60" s="115" t="s">
        <v>240</v>
      </c>
      <c r="E60" s="115" t="s">
        <v>794</v>
      </c>
      <c r="F60" s="115" t="s">
        <v>491</v>
      </c>
      <c r="G60" s="94"/>
      <c r="H60" s="94"/>
      <c r="I60" s="175" t="e">
        <f t="shared" si="6"/>
        <v>#DIV/0!</v>
      </c>
      <c r="J60" s="175">
        <f t="shared" si="7"/>
        <v>0</v>
      </c>
      <c r="K60" s="86"/>
      <c r="L60" s="86"/>
      <c r="M60" s="86"/>
      <c r="N60" s="86"/>
      <c r="O60" s="86"/>
    </row>
    <row r="61" spans="1:15">
      <c r="A61" s="74" t="s">
        <v>24</v>
      </c>
      <c r="B61" s="87">
        <v>922</v>
      </c>
      <c r="C61" s="115" t="s">
        <v>235</v>
      </c>
      <c r="D61" s="115" t="s">
        <v>244</v>
      </c>
      <c r="E61" s="115"/>
      <c r="F61" s="115"/>
      <c r="G61" s="94">
        <f t="shared" ref="G61:O62" si="38">SUM(G62)</f>
        <v>1165.2374299999999</v>
      </c>
      <c r="H61" s="94">
        <f t="shared" si="38"/>
        <v>0</v>
      </c>
      <c r="I61" s="175">
        <f t="shared" si="6"/>
        <v>0</v>
      </c>
      <c r="J61" s="175">
        <f t="shared" si="7"/>
        <v>-1165.2374299999999</v>
      </c>
      <c r="K61" s="86">
        <f t="shared" si="38"/>
        <v>0</v>
      </c>
      <c r="L61" s="86">
        <f t="shared" si="38"/>
        <v>0</v>
      </c>
      <c r="M61" s="86">
        <f t="shared" si="38"/>
        <v>0</v>
      </c>
      <c r="N61" s="86">
        <f t="shared" si="38"/>
        <v>0</v>
      </c>
      <c r="O61" s="86">
        <f t="shared" si="38"/>
        <v>0</v>
      </c>
    </row>
    <row r="62" spans="1:15" ht="63">
      <c r="A62" s="73" t="s">
        <v>440</v>
      </c>
      <c r="B62" s="87">
        <v>922</v>
      </c>
      <c r="C62" s="115" t="s">
        <v>235</v>
      </c>
      <c r="D62" s="115" t="s">
        <v>244</v>
      </c>
      <c r="E62" s="115" t="s">
        <v>4</v>
      </c>
      <c r="F62" s="115"/>
      <c r="G62" s="94">
        <f t="shared" si="38"/>
        <v>1165.2374299999999</v>
      </c>
      <c r="H62" s="94">
        <f t="shared" si="38"/>
        <v>0</v>
      </c>
      <c r="I62" s="175">
        <f t="shared" si="6"/>
        <v>0</v>
      </c>
      <c r="J62" s="175">
        <f t="shared" si="7"/>
        <v>-1165.2374299999999</v>
      </c>
      <c r="K62" s="86">
        <f t="shared" si="38"/>
        <v>0</v>
      </c>
      <c r="L62" s="86">
        <f t="shared" si="38"/>
        <v>0</v>
      </c>
      <c r="M62" s="86">
        <f t="shared" si="38"/>
        <v>0</v>
      </c>
      <c r="N62" s="86">
        <f t="shared" si="38"/>
        <v>0</v>
      </c>
      <c r="O62" s="86">
        <f t="shared" si="38"/>
        <v>0</v>
      </c>
    </row>
    <row r="63" spans="1:15">
      <c r="A63" s="73" t="s">
        <v>492</v>
      </c>
      <c r="B63" s="87">
        <v>922</v>
      </c>
      <c r="C63" s="115" t="s">
        <v>235</v>
      </c>
      <c r="D63" s="115" t="s">
        <v>244</v>
      </c>
      <c r="E63" s="115" t="s">
        <v>4</v>
      </c>
      <c r="F63" s="115" t="s">
        <v>384</v>
      </c>
      <c r="G63" s="94">
        <v>1165.2374299999999</v>
      </c>
      <c r="H63" s="94"/>
      <c r="I63" s="175">
        <f t="shared" si="6"/>
        <v>0</v>
      </c>
      <c r="J63" s="175">
        <f t="shared" si="7"/>
        <v>-1165.2374299999999</v>
      </c>
      <c r="K63" s="86"/>
      <c r="L63" s="86"/>
      <c r="M63" s="86"/>
      <c r="N63" s="86"/>
      <c r="O63" s="86"/>
    </row>
    <row r="64" spans="1:15">
      <c r="A64" s="73" t="s">
        <v>25</v>
      </c>
      <c r="B64" s="87">
        <v>922</v>
      </c>
      <c r="C64" s="115" t="s">
        <v>235</v>
      </c>
      <c r="D64" s="115" t="s">
        <v>360</v>
      </c>
      <c r="E64" s="115"/>
      <c r="F64" s="115"/>
      <c r="G64" s="94">
        <f t="shared" ref="G64" si="39">SUM(G65+G67+G69+G75+G77+G82+G85+G89+G92+G94+G71+G96+G111+G79+G102+G107+G100+G87+G114+G116+G109+G105)</f>
        <v>2888.2198800000001</v>
      </c>
      <c r="H64" s="94">
        <f t="shared" ref="H64" si="40">SUM(H65+H67+H69+H75+H77+H82+H85+H89+H92+H94+H71+H96+H111+H79+H102+H107+H100+H87+H114+H116+H109+H105)</f>
        <v>2400.0686800000003</v>
      </c>
      <c r="I64" s="175">
        <f t="shared" si="6"/>
        <v>83.098544422455817</v>
      </c>
      <c r="J64" s="175">
        <f t="shared" si="7"/>
        <v>-488.15119999999979</v>
      </c>
      <c r="K64" s="86">
        <f>SUM(K65+K67+K69+K75+K77+K82+K85+K89+K92+K94+K71+K96+K111+K79+K102+K107+K100+K87+K114+K116+K109)</f>
        <v>0</v>
      </c>
      <c r="L64" s="86">
        <f t="shared" ref="L64:O64" si="41">SUM(L65+L67+L69+L75+L77+L82+L85+L89+L92+L94+L71+L96+L111+L79+L102+L107+L100+L87+L114+L116+L109)</f>
        <v>0</v>
      </c>
      <c r="M64" s="86">
        <f t="shared" si="41"/>
        <v>0</v>
      </c>
      <c r="N64" s="86">
        <f t="shared" si="41"/>
        <v>0</v>
      </c>
      <c r="O64" s="86">
        <f t="shared" si="41"/>
        <v>0</v>
      </c>
    </row>
    <row r="65" spans="1:15" ht="126">
      <c r="A65" s="73" t="s">
        <v>603</v>
      </c>
      <c r="B65" s="87">
        <v>922</v>
      </c>
      <c r="C65" s="115" t="s">
        <v>235</v>
      </c>
      <c r="D65" s="115" t="s">
        <v>360</v>
      </c>
      <c r="E65" s="115" t="s">
        <v>510</v>
      </c>
      <c r="F65" s="115"/>
      <c r="G65" s="94">
        <f t="shared" ref="G65:O65" si="42">SUM(G66)</f>
        <v>49</v>
      </c>
      <c r="H65" s="94">
        <f t="shared" si="42"/>
        <v>0</v>
      </c>
      <c r="I65" s="175">
        <f t="shared" si="6"/>
        <v>0</v>
      </c>
      <c r="J65" s="175">
        <f t="shared" si="7"/>
        <v>-49</v>
      </c>
      <c r="K65" s="94">
        <f t="shared" si="42"/>
        <v>0</v>
      </c>
      <c r="L65" s="94">
        <f t="shared" si="42"/>
        <v>0</v>
      </c>
      <c r="M65" s="94">
        <f t="shared" si="42"/>
        <v>0</v>
      </c>
      <c r="N65" s="94">
        <f t="shared" si="42"/>
        <v>0</v>
      </c>
      <c r="O65" s="94">
        <f t="shared" si="42"/>
        <v>0</v>
      </c>
    </row>
    <row r="66" spans="1:15" ht="31.5">
      <c r="A66" s="74" t="s">
        <v>272</v>
      </c>
      <c r="B66" s="87">
        <v>922</v>
      </c>
      <c r="C66" s="115" t="s">
        <v>235</v>
      </c>
      <c r="D66" s="115" t="s">
        <v>360</v>
      </c>
      <c r="E66" s="115" t="s">
        <v>510</v>
      </c>
      <c r="F66" s="115" t="s">
        <v>491</v>
      </c>
      <c r="G66" s="94">
        <v>49</v>
      </c>
      <c r="H66" s="94">
        <v>0</v>
      </c>
      <c r="I66" s="175">
        <f t="shared" si="6"/>
        <v>0</v>
      </c>
      <c r="J66" s="175">
        <f t="shared" si="7"/>
        <v>-49</v>
      </c>
      <c r="K66" s="94"/>
      <c r="L66" s="94"/>
      <c r="M66" s="94"/>
      <c r="N66" s="94"/>
      <c r="O66" s="94"/>
    </row>
    <row r="67" spans="1:15" ht="171" customHeight="1">
      <c r="A67" s="74" t="s">
        <v>810</v>
      </c>
      <c r="B67" s="87">
        <v>922</v>
      </c>
      <c r="C67" s="115" t="s">
        <v>235</v>
      </c>
      <c r="D67" s="115" t="s">
        <v>360</v>
      </c>
      <c r="E67" s="115" t="s">
        <v>180</v>
      </c>
      <c r="F67" s="115"/>
      <c r="G67" s="94">
        <f t="shared" ref="G67:O67" si="43">SUM(G68)</f>
        <v>1</v>
      </c>
      <c r="H67" s="94">
        <f t="shared" si="43"/>
        <v>0</v>
      </c>
      <c r="I67" s="175">
        <f t="shared" si="6"/>
        <v>0</v>
      </c>
      <c r="J67" s="175">
        <f t="shared" si="7"/>
        <v>-1</v>
      </c>
      <c r="K67" s="86">
        <f t="shared" si="43"/>
        <v>0</v>
      </c>
      <c r="L67" s="86">
        <f t="shared" si="43"/>
        <v>0</v>
      </c>
      <c r="M67" s="86">
        <f t="shared" si="43"/>
        <v>0</v>
      </c>
      <c r="N67" s="86">
        <f t="shared" si="43"/>
        <v>0</v>
      </c>
      <c r="O67" s="86">
        <f t="shared" si="43"/>
        <v>0</v>
      </c>
    </row>
    <row r="68" spans="1:15" ht="31.5">
      <c r="A68" s="74" t="s">
        <v>272</v>
      </c>
      <c r="B68" s="87">
        <v>922</v>
      </c>
      <c r="C68" s="115" t="s">
        <v>235</v>
      </c>
      <c r="D68" s="115" t="s">
        <v>360</v>
      </c>
      <c r="E68" s="115" t="s">
        <v>180</v>
      </c>
      <c r="F68" s="115" t="s">
        <v>491</v>
      </c>
      <c r="G68" s="94">
        <v>1</v>
      </c>
      <c r="H68" s="94">
        <v>0</v>
      </c>
      <c r="I68" s="175">
        <f t="shared" si="6"/>
        <v>0</v>
      </c>
      <c r="J68" s="175">
        <f t="shared" si="7"/>
        <v>-1</v>
      </c>
      <c r="K68" s="86"/>
      <c r="L68" s="86"/>
      <c r="M68" s="86"/>
      <c r="N68" s="86"/>
      <c r="O68" s="86"/>
    </row>
    <row r="69" spans="1:15" ht="157.5">
      <c r="A69" s="76" t="s">
        <v>605</v>
      </c>
      <c r="B69" s="87">
        <v>922</v>
      </c>
      <c r="C69" s="115" t="s">
        <v>235</v>
      </c>
      <c r="D69" s="115" t="s">
        <v>360</v>
      </c>
      <c r="E69" s="115" t="s">
        <v>132</v>
      </c>
      <c r="F69" s="115"/>
      <c r="G69" s="94">
        <f t="shared" ref="G69:O69" si="44">SUM(G70)</f>
        <v>230</v>
      </c>
      <c r="H69" s="94">
        <f t="shared" si="44"/>
        <v>221</v>
      </c>
      <c r="I69" s="175">
        <f t="shared" si="6"/>
        <v>96.086956521739125</v>
      </c>
      <c r="J69" s="175">
        <f t="shared" si="7"/>
        <v>-9</v>
      </c>
      <c r="K69" s="86">
        <f t="shared" si="44"/>
        <v>0</v>
      </c>
      <c r="L69" s="86">
        <f t="shared" si="44"/>
        <v>0</v>
      </c>
      <c r="M69" s="86">
        <f t="shared" si="44"/>
        <v>0</v>
      </c>
      <c r="N69" s="86">
        <f t="shared" si="44"/>
        <v>0</v>
      </c>
      <c r="O69" s="86">
        <f t="shared" si="44"/>
        <v>0</v>
      </c>
    </row>
    <row r="70" spans="1:15" ht="31.5">
      <c r="A70" s="74" t="s">
        <v>272</v>
      </c>
      <c r="B70" s="87">
        <v>922</v>
      </c>
      <c r="C70" s="115" t="s">
        <v>235</v>
      </c>
      <c r="D70" s="115" t="s">
        <v>360</v>
      </c>
      <c r="E70" s="115" t="s">
        <v>132</v>
      </c>
      <c r="F70" s="115" t="s">
        <v>491</v>
      </c>
      <c r="G70" s="94">
        <v>230</v>
      </c>
      <c r="H70" s="94">
        <v>221</v>
      </c>
      <c r="I70" s="175">
        <f t="shared" si="6"/>
        <v>96.086956521739125</v>
      </c>
      <c r="J70" s="175">
        <f t="shared" si="7"/>
        <v>-9</v>
      </c>
      <c r="K70" s="86"/>
      <c r="L70" s="86"/>
      <c r="M70" s="86"/>
      <c r="N70" s="86"/>
      <c r="O70" s="86"/>
    </row>
    <row r="71" spans="1:15" ht="63" hidden="1" customHeight="1">
      <c r="A71" s="73" t="s">
        <v>464</v>
      </c>
      <c r="B71" s="87">
        <v>922</v>
      </c>
      <c r="C71" s="115" t="s">
        <v>235</v>
      </c>
      <c r="D71" s="115" t="s">
        <v>360</v>
      </c>
      <c r="E71" s="115" t="s">
        <v>418</v>
      </c>
      <c r="F71" s="115"/>
      <c r="G71" s="94">
        <f t="shared" ref="G71" si="45">SUM(G72:G74)</f>
        <v>0</v>
      </c>
      <c r="H71" s="94">
        <f t="shared" ref="H71:O71" si="46">SUM(H72:H74)</f>
        <v>0</v>
      </c>
      <c r="I71" s="175" t="e">
        <f t="shared" si="6"/>
        <v>#DIV/0!</v>
      </c>
      <c r="J71" s="175">
        <f t="shared" si="7"/>
        <v>0</v>
      </c>
      <c r="K71" s="86">
        <f t="shared" si="46"/>
        <v>0</v>
      </c>
      <c r="L71" s="86">
        <f t="shared" si="46"/>
        <v>0</v>
      </c>
      <c r="M71" s="86">
        <f t="shared" si="46"/>
        <v>0</v>
      </c>
      <c r="N71" s="86">
        <f t="shared" si="46"/>
        <v>0</v>
      </c>
      <c r="O71" s="86">
        <f t="shared" si="46"/>
        <v>0</v>
      </c>
    </row>
    <row r="72" spans="1:15" ht="31.5" hidden="1" customHeight="1">
      <c r="A72" s="74" t="s">
        <v>494</v>
      </c>
      <c r="B72" s="87">
        <v>922</v>
      </c>
      <c r="C72" s="115" t="s">
        <v>235</v>
      </c>
      <c r="D72" s="115" t="s">
        <v>360</v>
      </c>
      <c r="E72" s="115" t="s">
        <v>418</v>
      </c>
      <c r="F72" s="115" t="s">
        <v>491</v>
      </c>
      <c r="G72" s="94"/>
      <c r="H72" s="94"/>
      <c r="I72" s="175" t="e">
        <f t="shared" si="6"/>
        <v>#DIV/0!</v>
      </c>
      <c r="J72" s="175">
        <f t="shared" si="7"/>
        <v>0</v>
      </c>
      <c r="K72" s="86"/>
      <c r="L72" s="86"/>
      <c r="M72" s="86"/>
      <c r="N72" s="86"/>
      <c r="O72" s="86"/>
    </row>
    <row r="73" spans="1:15" ht="15.75" hidden="1" customHeight="1">
      <c r="A73" s="74" t="s">
        <v>493</v>
      </c>
      <c r="B73" s="87">
        <v>922</v>
      </c>
      <c r="C73" s="115" t="s">
        <v>235</v>
      </c>
      <c r="D73" s="115" t="s">
        <v>360</v>
      </c>
      <c r="E73" s="115" t="s">
        <v>418</v>
      </c>
      <c r="F73" s="115" t="s">
        <v>268</v>
      </c>
      <c r="G73" s="94"/>
      <c r="H73" s="94"/>
      <c r="I73" s="175" t="e">
        <f t="shared" si="6"/>
        <v>#DIV/0!</v>
      </c>
      <c r="J73" s="175">
        <f t="shared" si="7"/>
        <v>0</v>
      </c>
      <c r="K73" s="86"/>
      <c r="L73" s="86"/>
      <c r="M73" s="86"/>
      <c r="N73" s="86"/>
      <c r="O73" s="86"/>
    </row>
    <row r="74" spans="1:15" ht="15.75" hidden="1" customHeight="1">
      <c r="A74" s="73" t="s">
        <v>492</v>
      </c>
      <c r="B74" s="87">
        <v>922</v>
      </c>
      <c r="C74" s="115" t="s">
        <v>235</v>
      </c>
      <c r="D74" s="115" t="s">
        <v>360</v>
      </c>
      <c r="E74" s="115" t="s">
        <v>418</v>
      </c>
      <c r="F74" s="115" t="s">
        <v>384</v>
      </c>
      <c r="G74" s="94"/>
      <c r="H74" s="94"/>
      <c r="I74" s="175" t="e">
        <f t="shared" si="6"/>
        <v>#DIV/0!</v>
      </c>
      <c r="J74" s="175">
        <f t="shared" si="7"/>
        <v>0</v>
      </c>
      <c r="K74" s="86"/>
      <c r="L74" s="86"/>
      <c r="M74" s="86"/>
      <c r="N74" s="86"/>
      <c r="O74" s="86"/>
    </row>
    <row r="75" spans="1:15" ht="94.5" hidden="1" customHeight="1">
      <c r="A75" s="74" t="s">
        <v>451</v>
      </c>
      <c r="B75" s="87">
        <v>922</v>
      </c>
      <c r="C75" s="115" t="s">
        <v>235</v>
      </c>
      <c r="D75" s="115" t="s">
        <v>360</v>
      </c>
      <c r="E75" s="115" t="s">
        <v>161</v>
      </c>
      <c r="F75" s="115"/>
      <c r="G75" s="94">
        <f t="shared" ref="G75:O75" si="47">SUM(G76)</f>
        <v>0</v>
      </c>
      <c r="H75" s="94">
        <f t="shared" si="47"/>
        <v>0</v>
      </c>
      <c r="I75" s="175" t="e">
        <f t="shared" si="6"/>
        <v>#DIV/0!</v>
      </c>
      <c r="J75" s="175">
        <f t="shared" si="7"/>
        <v>0</v>
      </c>
      <c r="K75" s="86">
        <f t="shared" si="47"/>
        <v>0</v>
      </c>
      <c r="L75" s="86">
        <f t="shared" si="47"/>
        <v>0</v>
      </c>
      <c r="M75" s="86">
        <f t="shared" si="47"/>
        <v>0</v>
      </c>
      <c r="N75" s="86">
        <f t="shared" si="47"/>
        <v>0</v>
      </c>
      <c r="O75" s="86">
        <f t="shared" si="47"/>
        <v>0</v>
      </c>
    </row>
    <row r="76" spans="1:15" ht="31.5" hidden="1" customHeight="1">
      <c r="A76" s="74" t="s">
        <v>272</v>
      </c>
      <c r="B76" s="87">
        <v>922</v>
      </c>
      <c r="C76" s="115" t="s">
        <v>235</v>
      </c>
      <c r="D76" s="115" t="s">
        <v>360</v>
      </c>
      <c r="E76" s="115" t="s">
        <v>161</v>
      </c>
      <c r="F76" s="115" t="s">
        <v>491</v>
      </c>
      <c r="G76" s="94"/>
      <c r="H76" s="94"/>
      <c r="I76" s="175" t="e">
        <f t="shared" ref="I76:I139" si="48">SUM(H76/G76*100)</f>
        <v>#DIV/0!</v>
      </c>
      <c r="J76" s="175">
        <f t="shared" ref="J76:J139" si="49">SUM(H76-G76)</f>
        <v>0</v>
      </c>
      <c r="K76" s="86"/>
      <c r="L76" s="86"/>
      <c r="M76" s="86"/>
      <c r="N76" s="86"/>
      <c r="O76" s="86"/>
    </row>
    <row r="77" spans="1:15" ht="94.5" hidden="1" customHeight="1">
      <c r="A77" s="74" t="s">
        <v>219</v>
      </c>
      <c r="B77" s="87">
        <v>922</v>
      </c>
      <c r="C77" s="115" t="s">
        <v>235</v>
      </c>
      <c r="D77" s="115" t="s">
        <v>360</v>
      </c>
      <c r="E77" s="115" t="s">
        <v>32</v>
      </c>
      <c r="F77" s="115"/>
      <c r="G77" s="94">
        <f t="shared" ref="G77:O77" si="50">SUM(G78)</f>
        <v>0</v>
      </c>
      <c r="H77" s="94">
        <f t="shared" si="50"/>
        <v>0</v>
      </c>
      <c r="I77" s="175" t="e">
        <f t="shared" si="48"/>
        <v>#DIV/0!</v>
      </c>
      <c r="J77" s="175">
        <f t="shared" si="49"/>
        <v>0</v>
      </c>
      <c r="K77" s="86">
        <f t="shared" si="50"/>
        <v>0</v>
      </c>
      <c r="L77" s="86">
        <f t="shared" si="50"/>
        <v>0</v>
      </c>
      <c r="M77" s="86">
        <f t="shared" si="50"/>
        <v>0</v>
      </c>
      <c r="N77" s="86">
        <f t="shared" si="50"/>
        <v>0</v>
      </c>
      <c r="O77" s="86">
        <f t="shared" si="50"/>
        <v>0</v>
      </c>
    </row>
    <row r="78" spans="1:15" ht="31.5" hidden="1" customHeight="1">
      <c r="A78" s="74" t="s">
        <v>272</v>
      </c>
      <c r="B78" s="87">
        <v>922</v>
      </c>
      <c r="C78" s="115" t="s">
        <v>235</v>
      </c>
      <c r="D78" s="115" t="s">
        <v>360</v>
      </c>
      <c r="E78" s="115" t="s">
        <v>32</v>
      </c>
      <c r="F78" s="115" t="s">
        <v>491</v>
      </c>
      <c r="G78" s="94"/>
      <c r="H78" s="94"/>
      <c r="I78" s="175" t="e">
        <f t="shared" si="48"/>
        <v>#DIV/0!</v>
      </c>
      <c r="J78" s="175">
        <f t="shared" si="49"/>
        <v>0</v>
      </c>
      <c r="K78" s="86"/>
      <c r="L78" s="86"/>
      <c r="M78" s="86"/>
      <c r="N78" s="86"/>
      <c r="O78" s="86"/>
    </row>
    <row r="79" spans="1:15" ht="141.75">
      <c r="A79" s="73" t="s">
        <v>606</v>
      </c>
      <c r="B79" s="87">
        <v>922</v>
      </c>
      <c r="C79" s="115" t="s">
        <v>235</v>
      </c>
      <c r="D79" s="115" t="s">
        <v>360</v>
      </c>
      <c r="E79" s="115" t="s">
        <v>134</v>
      </c>
      <c r="F79" s="115"/>
      <c r="G79" s="94">
        <f t="shared" ref="G79" si="51">SUM(G80:G81)</f>
        <v>539</v>
      </c>
      <c r="H79" s="94">
        <f t="shared" ref="H79:O79" si="52">SUM(H80:H81)</f>
        <v>397.40665999999999</v>
      </c>
      <c r="I79" s="175">
        <f t="shared" si="48"/>
        <v>73.730363636363634</v>
      </c>
      <c r="J79" s="175">
        <f t="shared" si="49"/>
        <v>-141.59334000000001</v>
      </c>
      <c r="K79" s="86">
        <f t="shared" si="52"/>
        <v>0</v>
      </c>
      <c r="L79" s="86">
        <f t="shared" si="52"/>
        <v>0</v>
      </c>
      <c r="M79" s="86">
        <f t="shared" si="52"/>
        <v>0</v>
      </c>
      <c r="N79" s="86">
        <f t="shared" si="52"/>
        <v>0</v>
      </c>
      <c r="O79" s="86">
        <f t="shared" si="52"/>
        <v>0</v>
      </c>
    </row>
    <row r="80" spans="1:15" ht="63">
      <c r="A80" s="74" t="s">
        <v>489</v>
      </c>
      <c r="B80" s="87">
        <v>922</v>
      </c>
      <c r="C80" s="115" t="s">
        <v>235</v>
      </c>
      <c r="D80" s="115" t="s">
        <v>360</v>
      </c>
      <c r="E80" s="115" t="s">
        <v>134</v>
      </c>
      <c r="F80" s="115" t="s">
        <v>383</v>
      </c>
      <c r="G80" s="94">
        <v>503</v>
      </c>
      <c r="H80" s="94">
        <v>373.23165999999998</v>
      </c>
      <c r="I80" s="175">
        <f t="shared" si="48"/>
        <v>74.20112524850893</v>
      </c>
      <c r="J80" s="175">
        <f t="shared" si="49"/>
        <v>-129.76834000000002</v>
      </c>
      <c r="K80" s="86"/>
      <c r="L80" s="86"/>
      <c r="M80" s="86"/>
      <c r="N80" s="86"/>
      <c r="O80" s="86"/>
    </row>
    <row r="81" spans="1:15" ht="21.75" customHeight="1">
      <c r="A81" s="74" t="s">
        <v>494</v>
      </c>
      <c r="B81" s="87">
        <v>922</v>
      </c>
      <c r="C81" s="115" t="s">
        <v>235</v>
      </c>
      <c r="D81" s="115" t="s">
        <v>360</v>
      </c>
      <c r="E81" s="115" t="s">
        <v>134</v>
      </c>
      <c r="F81" s="115" t="s">
        <v>491</v>
      </c>
      <c r="G81" s="94">
        <v>36</v>
      </c>
      <c r="H81" s="94">
        <v>24.175000000000001</v>
      </c>
      <c r="I81" s="175">
        <f t="shared" si="48"/>
        <v>67.152777777777786</v>
      </c>
      <c r="J81" s="175">
        <f t="shared" si="49"/>
        <v>-11.824999999999999</v>
      </c>
      <c r="K81" s="86"/>
      <c r="L81" s="86"/>
      <c r="M81" s="86"/>
      <c r="N81" s="86"/>
      <c r="O81" s="86"/>
    </row>
    <row r="82" spans="1:15" ht="141.75">
      <c r="A82" s="74" t="s">
        <v>607</v>
      </c>
      <c r="B82" s="87">
        <v>922</v>
      </c>
      <c r="C82" s="115" t="s">
        <v>235</v>
      </c>
      <c r="D82" s="115" t="s">
        <v>360</v>
      </c>
      <c r="E82" s="115" t="s">
        <v>435</v>
      </c>
      <c r="F82" s="115"/>
      <c r="G82" s="94">
        <f t="shared" ref="G82" si="53">SUM(G83+G84)</f>
        <v>10</v>
      </c>
      <c r="H82" s="94">
        <f t="shared" ref="H82:O82" si="54">SUM(H83+H84)</f>
        <v>10</v>
      </c>
      <c r="I82" s="175">
        <f t="shared" si="48"/>
        <v>100</v>
      </c>
      <c r="J82" s="175">
        <f t="shared" si="49"/>
        <v>0</v>
      </c>
      <c r="K82" s="86">
        <f t="shared" si="54"/>
        <v>0</v>
      </c>
      <c r="L82" s="86">
        <f t="shared" si="54"/>
        <v>0</v>
      </c>
      <c r="M82" s="86">
        <f t="shared" si="54"/>
        <v>0</v>
      </c>
      <c r="N82" s="86">
        <f t="shared" si="54"/>
        <v>0</v>
      </c>
      <c r="O82" s="86">
        <f t="shared" si="54"/>
        <v>0</v>
      </c>
    </row>
    <row r="83" spans="1:15" ht="31.5">
      <c r="A83" s="73" t="s">
        <v>494</v>
      </c>
      <c r="B83" s="87">
        <v>922</v>
      </c>
      <c r="C83" s="115" t="s">
        <v>235</v>
      </c>
      <c r="D83" s="115" t="s">
        <v>360</v>
      </c>
      <c r="E83" s="115" t="s">
        <v>435</v>
      </c>
      <c r="F83" s="115" t="s">
        <v>491</v>
      </c>
      <c r="G83" s="94">
        <v>10</v>
      </c>
      <c r="H83" s="94">
        <v>10</v>
      </c>
      <c r="I83" s="175">
        <f t="shared" si="48"/>
        <v>100</v>
      </c>
      <c r="J83" s="175">
        <f t="shared" si="49"/>
        <v>0</v>
      </c>
      <c r="K83" s="86"/>
      <c r="L83" s="86"/>
      <c r="M83" s="86"/>
      <c r="N83" s="86"/>
      <c r="O83" s="86"/>
    </row>
    <row r="84" spans="1:15" ht="15.75" hidden="1" customHeight="1">
      <c r="A84" s="74" t="s">
        <v>358</v>
      </c>
      <c r="B84" s="87">
        <v>922</v>
      </c>
      <c r="C84" s="115" t="s">
        <v>235</v>
      </c>
      <c r="D84" s="115" t="s">
        <v>360</v>
      </c>
      <c r="E84" s="115" t="s">
        <v>435</v>
      </c>
      <c r="F84" s="115" t="s">
        <v>225</v>
      </c>
      <c r="G84" s="94"/>
      <c r="H84" s="94"/>
      <c r="I84" s="175" t="e">
        <f t="shared" si="48"/>
        <v>#DIV/0!</v>
      </c>
      <c r="J84" s="175">
        <f t="shared" si="49"/>
        <v>0</v>
      </c>
      <c r="K84" s="86"/>
      <c r="L84" s="86"/>
      <c r="M84" s="86"/>
      <c r="N84" s="86"/>
      <c r="O84" s="86"/>
    </row>
    <row r="85" spans="1:15" ht="141.75">
      <c r="A85" s="118" t="s">
        <v>608</v>
      </c>
      <c r="B85" s="87">
        <v>922</v>
      </c>
      <c r="C85" s="115" t="s">
        <v>235</v>
      </c>
      <c r="D85" s="115" t="s">
        <v>360</v>
      </c>
      <c r="E85" s="115" t="s">
        <v>443</v>
      </c>
      <c r="F85" s="115"/>
      <c r="G85" s="94">
        <f t="shared" ref="G85:O85" si="55">SUM(G86)</f>
        <v>30</v>
      </c>
      <c r="H85" s="94">
        <f t="shared" si="55"/>
        <v>0</v>
      </c>
      <c r="I85" s="175">
        <f t="shared" si="48"/>
        <v>0</v>
      </c>
      <c r="J85" s="175">
        <f t="shared" si="49"/>
        <v>-30</v>
      </c>
      <c r="K85" s="86">
        <f t="shared" si="55"/>
        <v>0</v>
      </c>
      <c r="L85" s="86">
        <f t="shared" si="55"/>
        <v>0</v>
      </c>
      <c r="M85" s="86">
        <f t="shared" si="55"/>
        <v>0</v>
      </c>
      <c r="N85" s="86">
        <f t="shared" si="55"/>
        <v>0</v>
      </c>
      <c r="O85" s="86">
        <f t="shared" si="55"/>
        <v>0</v>
      </c>
    </row>
    <row r="86" spans="1:15" ht="31.5">
      <c r="A86" s="73" t="s">
        <v>494</v>
      </c>
      <c r="B86" s="87">
        <v>922</v>
      </c>
      <c r="C86" s="115" t="s">
        <v>235</v>
      </c>
      <c r="D86" s="115" t="s">
        <v>360</v>
      </c>
      <c r="E86" s="115" t="s">
        <v>443</v>
      </c>
      <c r="F86" s="115" t="s">
        <v>491</v>
      </c>
      <c r="G86" s="94">
        <v>30</v>
      </c>
      <c r="H86" s="94"/>
      <c r="I86" s="175">
        <f t="shared" si="48"/>
        <v>0</v>
      </c>
      <c r="J86" s="175">
        <f t="shared" si="49"/>
        <v>-30</v>
      </c>
      <c r="K86" s="86"/>
      <c r="L86" s="86"/>
      <c r="M86" s="86"/>
      <c r="N86" s="86"/>
      <c r="O86" s="86"/>
    </row>
    <row r="87" spans="1:15" ht="220.5" hidden="1" customHeight="1">
      <c r="A87" s="73" t="s">
        <v>609</v>
      </c>
      <c r="B87" s="87">
        <v>922</v>
      </c>
      <c r="C87" s="115" t="s">
        <v>235</v>
      </c>
      <c r="D87" s="115" t="s">
        <v>360</v>
      </c>
      <c r="E87" s="115" t="s">
        <v>182</v>
      </c>
      <c r="F87" s="115"/>
      <c r="G87" s="94">
        <f t="shared" ref="G87:O87" si="56">SUM(G88)</f>
        <v>0</v>
      </c>
      <c r="H87" s="94">
        <f t="shared" si="56"/>
        <v>0</v>
      </c>
      <c r="I87" s="175" t="e">
        <f t="shared" si="48"/>
        <v>#DIV/0!</v>
      </c>
      <c r="J87" s="175">
        <f t="shared" si="49"/>
        <v>0</v>
      </c>
      <c r="K87" s="86">
        <f t="shared" si="56"/>
        <v>0</v>
      </c>
      <c r="L87" s="86">
        <f t="shared" si="56"/>
        <v>0</v>
      </c>
      <c r="M87" s="86">
        <f t="shared" si="56"/>
        <v>0</v>
      </c>
      <c r="N87" s="86">
        <f t="shared" si="56"/>
        <v>0</v>
      </c>
      <c r="O87" s="86">
        <f t="shared" si="56"/>
        <v>0</v>
      </c>
    </row>
    <row r="88" spans="1:15" ht="15.75" hidden="1" customHeight="1">
      <c r="A88" s="73" t="s">
        <v>147</v>
      </c>
      <c r="B88" s="87">
        <v>922</v>
      </c>
      <c r="C88" s="115" t="s">
        <v>235</v>
      </c>
      <c r="D88" s="115" t="s">
        <v>360</v>
      </c>
      <c r="E88" s="115" t="s">
        <v>182</v>
      </c>
      <c r="F88" s="115" t="s">
        <v>491</v>
      </c>
      <c r="G88" s="94"/>
      <c r="H88" s="94"/>
      <c r="I88" s="175" t="e">
        <f t="shared" si="48"/>
        <v>#DIV/0!</v>
      </c>
      <c r="J88" s="175">
        <f t="shared" si="49"/>
        <v>0</v>
      </c>
      <c r="K88" s="86"/>
      <c r="L88" s="86"/>
      <c r="M88" s="86"/>
      <c r="N88" s="86"/>
      <c r="O88" s="86"/>
    </row>
    <row r="89" spans="1:15" ht="173.25">
      <c r="A89" s="74" t="s">
        <v>610</v>
      </c>
      <c r="B89" s="87">
        <v>922</v>
      </c>
      <c r="C89" s="115" t="s">
        <v>235</v>
      </c>
      <c r="D89" s="115" t="s">
        <v>360</v>
      </c>
      <c r="E89" s="115" t="s">
        <v>178</v>
      </c>
      <c r="F89" s="115"/>
      <c r="G89" s="94">
        <f t="shared" ref="G89" si="57">SUM(G90:G91)</f>
        <v>51</v>
      </c>
      <c r="H89" s="94">
        <f t="shared" ref="H89:O89" si="58">SUM(H90:H91)</f>
        <v>0</v>
      </c>
      <c r="I89" s="175">
        <f t="shared" si="48"/>
        <v>0</v>
      </c>
      <c r="J89" s="175">
        <f t="shared" si="49"/>
        <v>-51</v>
      </c>
      <c r="K89" s="86">
        <f t="shared" si="58"/>
        <v>0</v>
      </c>
      <c r="L89" s="86">
        <f t="shared" si="58"/>
        <v>0</v>
      </c>
      <c r="M89" s="86">
        <f t="shared" si="58"/>
        <v>0</v>
      </c>
      <c r="N89" s="86">
        <f t="shared" si="58"/>
        <v>0</v>
      </c>
      <c r="O89" s="86">
        <f t="shared" si="58"/>
        <v>0</v>
      </c>
    </row>
    <row r="90" spans="1:15" ht="63">
      <c r="A90" s="73" t="s">
        <v>489</v>
      </c>
      <c r="B90" s="87">
        <v>922</v>
      </c>
      <c r="C90" s="115" t="s">
        <v>235</v>
      </c>
      <c r="D90" s="115" t="s">
        <v>360</v>
      </c>
      <c r="E90" s="115" t="s">
        <v>178</v>
      </c>
      <c r="F90" s="115" t="s">
        <v>383</v>
      </c>
      <c r="G90" s="94">
        <v>50</v>
      </c>
      <c r="H90" s="94"/>
      <c r="I90" s="175">
        <f t="shared" si="48"/>
        <v>0</v>
      </c>
      <c r="J90" s="175">
        <f t="shared" si="49"/>
        <v>-50</v>
      </c>
      <c r="K90" s="86"/>
      <c r="L90" s="86"/>
      <c r="M90" s="86"/>
      <c r="N90" s="86"/>
      <c r="O90" s="86"/>
    </row>
    <row r="91" spans="1:15" ht="31.5">
      <c r="A91" s="73" t="s">
        <v>494</v>
      </c>
      <c r="B91" s="87">
        <v>922</v>
      </c>
      <c r="C91" s="115" t="s">
        <v>235</v>
      </c>
      <c r="D91" s="115" t="s">
        <v>360</v>
      </c>
      <c r="E91" s="115" t="s">
        <v>178</v>
      </c>
      <c r="F91" s="115" t="s">
        <v>491</v>
      </c>
      <c r="G91" s="94">
        <v>1</v>
      </c>
      <c r="H91" s="94"/>
      <c r="I91" s="175">
        <f t="shared" si="48"/>
        <v>0</v>
      </c>
      <c r="J91" s="175">
        <f t="shared" si="49"/>
        <v>-1</v>
      </c>
      <c r="K91" s="86"/>
      <c r="L91" s="86"/>
      <c r="M91" s="86"/>
      <c r="N91" s="86"/>
      <c r="O91" s="86"/>
    </row>
    <row r="92" spans="1:15" ht="173.25">
      <c r="A92" s="74" t="s">
        <v>611</v>
      </c>
      <c r="B92" s="87">
        <v>922</v>
      </c>
      <c r="C92" s="115" t="s">
        <v>235</v>
      </c>
      <c r="D92" s="115" t="s">
        <v>360</v>
      </c>
      <c r="E92" s="115" t="s">
        <v>322</v>
      </c>
      <c r="F92" s="115"/>
      <c r="G92" s="94">
        <f t="shared" ref="G92:O92" si="59">SUM(G93)</f>
        <v>1</v>
      </c>
      <c r="H92" s="94">
        <f t="shared" si="59"/>
        <v>0</v>
      </c>
      <c r="I92" s="175">
        <f t="shared" si="48"/>
        <v>0</v>
      </c>
      <c r="J92" s="175">
        <f t="shared" si="49"/>
        <v>-1</v>
      </c>
      <c r="K92" s="86">
        <f t="shared" si="59"/>
        <v>0</v>
      </c>
      <c r="L92" s="86">
        <f t="shared" si="59"/>
        <v>0</v>
      </c>
      <c r="M92" s="86">
        <f t="shared" si="59"/>
        <v>0</v>
      </c>
      <c r="N92" s="86">
        <f t="shared" si="59"/>
        <v>0</v>
      </c>
      <c r="O92" s="86">
        <f t="shared" si="59"/>
        <v>0</v>
      </c>
    </row>
    <row r="93" spans="1:15" ht="31.5">
      <c r="A93" s="73" t="s">
        <v>494</v>
      </c>
      <c r="B93" s="87">
        <v>922</v>
      </c>
      <c r="C93" s="115" t="s">
        <v>235</v>
      </c>
      <c r="D93" s="115" t="s">
        <v>360</v>
      </c>
      <c r="E93" s="115" t="s">
        <v>322</v>
      </c>
      <c r="F93" s="115" t="s">
        <v>491</v>
      </c>
      <c r="G93" s="94">
        <v>1</v>
      </c>
      <c r="H93" s="94"/>
      <c r="I93" s="175">
        <f t="shared" si="48"/>
        <v>0</v>
      </c>
      <c r="J93" s="175">
        <f t="shared" si="49"/>
        <v>-1</v>
      </c>
      <c r="K93" s="86"/>
      <c r="L93" s="86"/>
      <c r="M93" s="86"/>
      <c r="N93" s="86"/>
      <c r="O93" s="86"/>
    </row>
    <row r="94" spans="1:15" ht="110.25" hidden="1" customHeight="1">
      <c r="A94" s="74" t="s">
        <v>479</v>
      </c>
      <c r="B94" s="87">
        <v>922</v>
      </c>
      <c r="C94" s="115" t="s">
        <v>235</v>
      </c>
      <c r="D94" s="115" t="s">
        <v>360</v>
      </c>
      <c r="E94" s="115" t="s">
        <v>456</v>
      </c>
      <c r="F94" s="115"/>
      <c r="G94" s="94">
        <f t="shared" ref="G94:O94" si="60">SUM(G95)</f>
        <v>0</v>
      </c>
      <c r="H94" s="94">
        <f t="shared" si="60"/>
        <v>0</v>
      </c>
      <c r="I94" s="175" t="e">
        <f t="shared" si="48"/>
        <v>#DIV/0!</v>
      </c>
      <c r="J94" s="175">
        <f t="shared" si="49"/>
        <v>0</v>
      </c>
      <c r="K94" s="86">
        <f t="shared" si="60"/>
        <v>0</v>
      </c>
      <c r="L94" s="86">
        <f t="shared" si="60"/>
        <v>0</v>
      </c>
      <c r="M94" s="86">
        <f t="shared" si="60"/>
        <v>0</v>
      </c>
      <c r="N94" s="86">
        <f t="shared" si="60"/>
        <v>0</v>
      </c>
      <c r="O94" s="86">
        <f t="shared" si="60"/>
        <v>0</v>
      </c>
    </row>
    <row r="95" spans="1:15" ht="63" hidden="1" customHeight="1">
      <c r="A95" s="73" t="s">
        <v>489</v>
      </c>
      <c r="B95" s="87">
        <v>922</v>
      </c>
      <c r="C95" s="115" t="s">
        <v>235</v>
      </c>
      <c r="D95" s="115" t="s">
        <v>360</v>
      </c>
      <c r="E95" s="115" t="s">
        <v>456</v>
      </c>
      <c r="F95" s="115" t="s">
        <v>383</v>
      </c>
      <c r="G95" s="94"/>
      <c r="H95" s="94"/>
      <c r="I95" s="175" t="e">
        <f t="shared" si="48"/>
        <v>#DIV/0!</v>
      </c>
      <c r="J95" s="175">
        <f t="shared" si="49"/>
        <v>0</v>
      </c>
      <c r="K95" s="86"/>
      <c r="L95" s="86"/>
      <c r="M95" s="86"/>
      <c r="N95" s="86"/>
      <c r="O95" s="86"/>
    </row>
    <row r="96" spans="1:15" ht="157.5">
      <c r="A96" s="74" t="s">
        <v>599</v>
      </c>
      <c r="B96" s="87">
        <v>922</v>
      </c>
      <c r="C96" s="115" t="s">
        <v>235</v>
      </c>
      <c r="D96" s="115" t="s">
        <v>360</v>
      </c>
      <c r="E96" s="115" t="s">
        <v>317</v>
      </c>
      <c r="F96" s="115"/>
      <c r="G96" s="94">
        <f t="shared" ref="G96" si="61">SUM(G97:G99)</f>
        <v>400.29445999999996</v>
      </c>
      <c r="H96" s="94">
        <f t="shared" ref="H96:O96" si="62">SUM(H97:H99)</f>
        <v>399.39659999999998</v>
      </c>
      <c r="I96" s="175">
        <f t="shared" si="48"/>
        <v>99.775700118357875</v>
      </c>
      <c r="J96" s="175">
        <f t="shared" si="49"/>
        <v>-0.89785999999998012</v>
      </c>
      <c r="K96" s="86">
        <f t="shared" si="62"/>
        <v>0</v>
      </c>
      <c r="L96" s="86">
        <f t="shared" si="62"/>
        <v>0</v>
      </c>
      <c r="M96" s="86">
        <f t="shared" si="62"/>
        <v>0</v>
      </c>
      <c r="N96" s="86">
        <f t="shared" si="62"/>
        <v>0</v>
      </c>
      <c r="O96" s="86">
        <f t="shared" si="62"/>
        <v>0</v>
      </c>
    </row>
    <row r="97" spans="1:15" ht="63" hidden="1">
      <c r="A97" s="73" t="s">
        <v>489</v>
      </c>
      <c r="B97" s="87">
        <v>922</v>
      </c>
      <c r="C97" s="115" t="s">
        <v>235</v>
      </c>
      <c r="D97" s="115" t="s">
        <v>360</v>
      </c>
      <c r="E97" s="115" t="s">
        <v>317</v>
      </c>
      <c r="F97" s="115" t="s">
        <v>383</v>
      </c>
      <c r="G97" s="94"/>
      <c r="H97" s="94"/>
      <c r="I97" s="175" t="e">
        <f t="shared" si="48"/>
        <v>#DIV/0!</v>
      </c>
      <c r="J97" s="175">
        <f t="shared" si="49"/>
        <v>0</v>
      </c>
      <c r="K97" s="86"/>
      <c r="L97" s="86"/>
      <c r="M97" s="86"/>
      <c r="N97" s="86"/>
      <c r="O97" s="86"/>
    </row>
    <row r="98" spans="1:15" ht="31.5">
      <c r="A98" s="74" t="s">
        <v>494</v>
      </c>
      <c r="B98" s="87">
        <v>922</v>
      </c>
      <c r="C98" s="115" t="s">
        <v>235</v>
      </c>
      <c r="D98" s="115" t="s">
        <v>360</v>
      </c>
      <c r="E98" s="115" t="s">
        <v>317</v>
      </c>
      <c r="F98" s="115" t="s">
        <v>491</v>
      </c>
      <c r="G98" s="94">
        <v>366.18385999999998</v>
      </c>
      <c r="H98" s="94">
        <v>365.286</v>
      </c>
      <c r="I98" s="175">
        <f t="shared" si="48"/>
        <v>99.754806233131092</v>
      </c>
      <c r="J98" s="175">
        <f t="shared" si="49"/>
        <v>-0.89785999999998012</v>
      </c>
      <c r="K98" s="86"/>
      <c r="L98" s="86"/>
      <c r="M98" s="86"/>
      <c r="N98" s="86"/>
      <c r="O98" s="86"/>
    </row>
    <row r="99" spans="1:15" ht="21" customHeight="1">
      <c r="A99" s="74" t="s">
        <v>493</v>
      </c>
      <c r="B99" s="87">
        <v>922</v>
      </c>
      <c r="C99" s="115" t="s">
        <v>235</v>
      </c>
      <c r="D99" s="115" t="s">
        <v>360</v>
      </c>
      <c r="E99" s="115" t="s">
        <v>317</v>
      </c>
      <c r="F99" s="115" t="s">
        <v>268</v>
      </c>
      <c r="G99" s="94">
        <v>34.110599999999998</v>
      </c>
      <c r="H99" s="94">
        <v>34.110599999999998</v>
      </c>
      <c r="I99" s="175">
        <f t="shared" si="48"/>
        <v>100</v>
      </c>
      <c r="J99" s="175">
        <f t="shared" si="49"/>
        <v>0</v>
      </c>
      <c r="K99" s="86"/>
      <c r="L99" s="86"/>
      <c r="M99" s="86"/>
      <c r="N99" s="86"/>
      <c r="O99" s="86"/>
    </row>
    <row r="100" spans="1:15" ht="34.5" hidden="1" customHeight="1">
      <c r="A100" s="73" t="s">
        <v>96</v>
      </c>
      <c r="B100" s="87">
        <v>922</v>
      </c>
      <c r="C100" s="115" t="s">
        <v>235</v>
      </c>
      <c r="D100" s="115" t="s">
        <v>360</v>
      </c>
      <c r="E100" s="115" t="s">
        <v>388</v>
      </c>
      <c r="F100" s="115"/>
      <c r="G100" s="94">
        <f t="shared" ref="G100:O100" si="63">SUM(G101)</f>
        <v>0</v>
      </c>
      <c r="H100" s="94">
        <f t="shared" si="63"/>
        <v>0</v>
      </c>
      <c r="I100" s="175" t="e">
        <f t="shared" si="48"/>
        <v>#DIV/0!</v>
      </c>
      <c r="J100" s="175">
        <f t="shared" si="49"/>
        <v>0</v>
      </c>
      <c r="K100" s="86">
        <f t="shared" si="63"/>
        <v>0</v>
      </c>
      <c r="L100" s="86">
        <f t="shared" si="63"/>
        <v>0</v>
      </c>
      <c r="M100" s="86">
        <f t="shared" si="63"/>
        <v>0</v>
      </c>
      <c r="N100" s="86">
        <f t="shared" si="63"/>
        <v>0</v>
      </c>
      <c r="O100" s="86">
        <f t="shared" si="63"/>
        <v>0</v>
      </c>
    </row>
    <row r="101" spans="1:15" ht="21" hidden="1" customHeight="1">
      <c r="A101" s="74" t="s">
        <v>494</v>
      </c>
      <c r="B101" s="87">
        <v>922</v>
      </c>
      <c r="C101" s="115" t="s">
        <v>235</v>
      </c>
      <c r="D101" s="115" t="s">
        <v>360</v>
      </c>
      <c r="E101" s="115" t="s">
        <v>388</v>
      </c>
      <c r="F101" s="115" t="s">
        <v>491</v>
      </c>
      <c r="G101" s="94"/>
      <c r="H101" s="94"/>
      <c r="I101" s="175" t="e">
        <f t="shared" si="48"/>
        <v>#DIV/0!</v>
      </c>
      <c r="J101" s="175">
        <f t="shared" si="49"/>
        <v>0</v>
      </c>
      <c r="K101" s="86"/>
      <c r="L101" s="86"/>
      <c r="M101" s="86"/>
      <c r="N101" s="86"/>
      <c r="O101" s="86"/>
    </row>
    <row r="102" spans="1:15" ht="75.75" customHeight="1">
      <c r="A102" s="73" t="s">
        <v>390</v>
      </c>
      <c r="B102" s="87">
        <v>922</v>
      </c>
      <c r="C102" s="115" t="s">
        <v>235</v>
      </c>
      <c r="D102" s="115" t="s">
        <v>360</v>
      </c>
      <c r="E102" s="115" t="s">
        <v>391</v>
      </c>
      <c r="F102" s="115"/>
      <c r="G102" s="94">
        <f t="shared" ref="G102" si="64">SUM(G104+G103)</f>
        <v>692.51599999999996</v>
      </c>
      <c r="H102" s="94">
        <f t="shared" ref="H102:O102" si="65">SUM(H104+H103)</f>
        <v>488.85599999999999</v>
      </c>
      <c r="I102" s="175">
        <f t="shared" si="48"/>
        <v>70.591293197557889</v>
      </c>
      <c r="J102" s="175">
        <f t="shared" si="49"/>
        <v>-203.65999999999997</v>
      </c>
      <c r="K102" s="86">
        <f t="shared" si="65"/>
        <v>0</v>
      </c>
      <c r="L102" s="86">
        <f t="shared" si="65"/>
        <v>0</v>
      </c>
      <c r="M102" s="86">
        <f t="shared" si="65"/>
        <v>0</v>
      </c>
      <c r="N102" s="86">
        <f t="shared" si="65"/>
        <v>0</v>
      </c>
      <c r="O102" s="86">
        <f t="shared" si="65"/>
        <v>0</v>
      </c>
    </row>
    <row r="103" spans="1:15" ht="25.5" customHeight="1">
      <c r="A103" s="73" t="s">
        <v>494</v>
      </c>
      <c r="B103" s="87">
        <v>922</v>
      </c>
      <c r="C103" s="115" t="s">
        <v>235</v>
      </c>
      <c r="D103" s="115" t="s">
        <v>360</v>
      </c>
      <c r="E103" s="115" t="s">
        <v>391</v>
      </c>
      <c r="F103" s="115" t="s">
        <v>491</v>
      </c>
      <c r="G103" s="94">
        <v>692.51599999999996</v>
      </c>
      <c r="H103" s="94">
        <v>488.85599999999999</v>
      </c>
      <c r="I103" s="175">
        <f t="shared" si="48"/>
        <v>70.591293197557889</v>
      </c>
      <c r="J103" s="175">
        <f t="shared" si="49"/>
        <v>-203.65999999999997</v>
      </c>
      <c r="K103" s="86"/>
      <c r="L103" s="86"/>
      <c r="M103" s="86"/>
      <c r="N103" s="86"/>
      <c r="O103" s="86"/>
    </row>
    <row r="104" spans="1:15" ht="21" hidden="1" customHeight="1">
      <c r="A104" s="73" t="s">
        <v>492</v>
      </c>
      <c r="B104" s="87">
        <v>922</v>
      </c>
      <c r="C104" s="115" t="s">
        <v>235</v>
      </c>
      <c r="D104" s="115" t="s">
        <v>360</v>
      </c>
      <c r="E104" s="115" t="s">
        <v>391</v>
      </c>
      <c r="F104" s="115" t="s">
        <v>384</v>
      </c>
      <c r="G104" s="94"/>
      <c r="H104" s="94"/>
      <c r="I104" s="175" t="e">
        <f t="shared" si="48"/>
        <v>#DIV/0!</v>
      </c>
      <c r="J104" s="175">
        <f t="shared" si="49"/>
        <v>0</v>
      </c>
      <c r="K104" s="86"/>
      <c r="L104" s="86"/>
      <c r="M104" s="86"/>
      <c r="N104" s="86"/>
      <c r="O104" s="86"/>
    </row>
    <row r="105" spans="1:15" ht="47.25">
      <c r="A105" s="74" t="s">
        <v>893</v>
      </c>
      <c r="B105" s="87">
        <v>922</v>
      </c>
      <c r="C105" s="115" t="s">
        <v>235</v>
      </c>
      <c r="D105" s="115" t="s">
        <v>360</v>
      </c>
      <c r="E105" s="115" t="s">
        <v>894</v>
      </c>
      <c r="F105" s="115"/>
      <c r="G105" s="94">
        <f t="shared" ref="G105:O105" si="66">SUM(G106)</f>
        <v>170.67256</v>
      </c>
      <c r="H105" s="94">
        <f t="shared" si="66"/>
        <v>169.67256</v>
      </c>
      <c r="I105" s="175">
        <f t="shared" si="48"/>
        <v>99.41408273245564</v>
      </c>
      <c r="J105" s="175">
        <f t="shared" si="49"/>
        <v>-1</v>
      </c>
      <c r="K105" s="86">
        <f t="shared" si="66"/>
        <v>0</v>
      </c>
      <c r="L105" s="86">
        <f t="shared" si="66"/>
        <v>0</v>
      </c>
      <c r="M105" s="86">
        <f t="shared" si="66"/>
        <v>0</v>
      </c>
      <c r="N105" s="86">
        <f t="shared" si="66"/>
        <v>0</v>
      </c>
      <c r="O105" s="86">
        <f t="shared" si="66"/>
        <v>0</v>
      </c>
    </row>
    <row r="106" spans="1:15">
      <c r="A106" s="74" t="s">
        <v>492</v>
      </c>
      <c r="B106" s="87">
        <v>922</v>
      </c>
      <c r="C106" s="115" t="s">
        <v>235</v>
      </c>
      <c r="D106" s="115" t="s">
        <v>360</v>
      </c>
      <c r="E106" s="115" t="s">
        <v>894</v>
      </c>
      <c r="F106" s="115" t="s">
        <v>384</v>
      </c>
      <c r="G106" s="94">
        <v>170.67256</v>
      </c>
      <c r="H106" s="94">
        <v>169.67256</v>
      </c>
      <c r="I106" s="175">
        <f t="shared" si="48"/>
        <v>99.41408273245564</v>
      </c>
      <c r="J106" s="175">
        <f t="shared" si="49"/>
        <v>-1</v>
      </c>
      <c r="K106" s="86"/>
      <c r="L106" s="86"/>
      <c r="M106" s="86"/>
      <c r="N106" s="86"/>
      <c r="O106" s="86"/>
    </row>
    <row r="107" spans="1:15" ht="68.25" customHeight="1">
      <c r="A107" s="73" t="s">
        <v>883</v>
      </c>
      <c r="B107" s="87">
        <v>922</v>
      </c>
      <c r="C107" s="115" t="s">
        <v>235</v>
      </c>
      <c r="D107" s="115" t="s">
        <v>360</v>
      </c>
      <c r="E107" s="115" t="s">
        <v>882</v>
      </c>
      <c r="F107" s="115"/>
      <c r="G107" s="94">
        <f t="shared" ref="G107:O109" si="67">SUM(G108)</f>
        <v>413.73685999999998</v>
      </c>
      <c r="H107" s="94">
        <f t="shared" si="67"/>
        <v>413.73685999999998</v>
      </c>
      <c r="I107" s="175">
        <f t="shared" si="48"/>
        <v>100</v>
      </c>
      <c r="J107" s="175">
        <f t="shared" si="49"/>
        <v>0</v>
      </c>
      <c r="K107" s="86">
        <f t="shared" si="67"/>
        <v>0</v>
      </c>
      <c r="L107" s="86">
        <f t="shared" si="67"/>
        <v>0</v>
      </c>
      <c r="M107" s="86">
        <f t="shared" si="67"/>
        <v>0</v>
      </c>
      <c r="N107" s="86">
        <f t="shared" si="67"/>
        <v>0</v>
      </c>
      <c r="O107" s="86">
        <f t="shared" si="67"/>
        <v>0</v>
      </c>
    </row>
    <row r="108" spans="1:15" ht="21" customHeight="1">
      <c r="A108" s="73" t="s">
        <v>494</v>
      </c>
      <c r="B108" s="87">
        <v>922</v>
      </c>
      <c r="C108" s="115" t="s">
        <v>235</v>
      </c>
      <c r="D108" s="115" t="s">
        <v>360</v>
      </c>
      <c r="E108" s="115" t="s">
        <v>882</v>
      </c>
      <c r="F108" s="115" t="s">
        <v>491</v>
      </c>
      <c r="G108" s="94">
        <v>413.73685999999998</v>
      </c>
      <c r="H108" s="94">
        <v>413.73685999999998</v>
      </c>
      <c r="I108" s="175">
        <f t="shared" si="48"/>
        <v>100</v>
      </c>
      <c r="J108" s="175">
        <f t="shared" si="49"/>
        <v>0</v>
      </c>
      <c r="K108" s="86"/>
      <c r="L108" s="86"/>
      <c r="M108" s="86"/>
      <c r="N108" s="86"/>
      <c r="O108" s="86"/>
    </row>
    <row r="109" spans="1:15" ht="175.5" customHeight="1">
      <c r="A109" s="73" t="s">
        <v>809</v>
      </c>
      <c r="B109" s="87">
        <v>922</v>
      </c>
      <c r="C109" s="115" t="s">
        <v>235</v>
      </c>
      <c r="D109" s="115" t="s">
        <v>360</v>
      </c>
      <c r="E109" s="88" t="s">
        <v>897</v>
      </c>
      <c r="F109" s="115"/>
      <c r="G109" s="94">
        <f t="shared" si="67"/>
        <v>300</v>
      </c>
      <c r="H109" s="94">
        <f t="shared" si="67"/>
        <v>300</v>
      </c>
      <c r="I109" s="175">
        <f t="shared" si="48"/>
        <v>100</v>
      </c>
      <c r="J109" s="175">
        <f t="shared" si="49"/>
        <v>0</v>
      </c>
      <c r="K109" s="86">
        <f t="shared" si="67"/>
        <v>0</v>
      </c>
      <c r="L109" s="86">
        <f t="shared" si="67"/>
        <v>0</v>
      </c>
      <c r="M109" s="86">
        <f t="shared" si="67"/>
        <v>0</v>
      </c>
      <c r="N109" s="86">
        <f t="shared" si="67"/>
        <v>0</v>
      </c>
      <c r="O109" s="86">
        <f t="shared" si="67"/>
        <v>0</v>
      </c>
    </row>
    <row r="110" spans="1:15" ht="81" customHeight="1">
      <c r="A110" s="73" t="s">
        <v>13</v>
      </c>
      <c r="B110" s="87">
        <v>922</v>
      </c>
      <c r="C110" s="115" t="s">
        <v>235</v>
      </c>
      <c r="D110" s="115" t="s">
        <v>360</v>
      </c>
      <c r="E110" s="88" t="s">
        <v>897</v>
      </c>
      <c r="F110" s="115" t="s">
        <v>383</v>
      </c>
      <c r="G110" s="94">
        <v>300</v>
      </c>
      <c r="H110" s="94">
        <v>300</v>
      </c>
      <c r="I110" s="175">
        <f t="shared" si="48"/>
        <v>100</v>
      </c>
      <c r="J110" s="175">
        <f t="shared" si="49"/>
        <v>0</v>
      </c>
      <c r="K110" s="86"/>
      <c r="L110" s="86"/>
      <c r="M110" s="86"/>
      <c r="N110" s="86"/>
      <c r="O110" s="86"/>
    </row>
    <row r="111" spans="1:15" ht="47.25" hidden="1">
      <c r="A111" s="74" t="s">
        <v>21</v>
      </c>
      <c r="B111" s="87">
        <v>922</v>
      </c>
      <c r="C111" s="115" t="s">
        <v>235</v>
      </c>
      <c r="D111" s="115" t="s">
        <v>360</v>
      </c>
      <c r="E111" s="115" t="s">
        <v>22</v>
      </c>
      <c r="F111" s="115"/>
      <c r="G111" s="94">
        <f t="shared" ref="G111" si="68">SUM(G112+G113)</f>
        <v>0</v>
      </c>
      <c r="H111" s="94">
        <f t="shared" ref="H111:O111" si="69">SUM(H112+H113)</f>
        <v>0</v>
      </c>
      <c r="I111" s="175" t="e">
        <f t="shared" si="48"/>
        <v>#DIV/0!</v>
      </c>
      <c r="J111" s="175">
        <f t="shared" si="49"/>
        <v>0</v>
      </c>
      <c r="K111" s="94">
        <f t="shared" si="69"/>
        <v>0</v>
      </c>
      <c r="L111" s="86">
        <f t="shared" si="69"/>
        <v>0</v>
      </c>
      <c r="M111" s="94">
        <f t="shared" si="69"/>
        <v>0</v>
      </c>
      <c r="N111" s="94">
        <f t="shared" si="69"/>
        <v>0</v>
      </c>
      <c r="O111" s="94">
        <f t="shared" si="69"/>
        <v>0</v>
      </c>
    </row>
    <row r="112" spans="1:15" ht="31.5" hidden="1">
      <c r="A112" s="73" t="s">
        <v>494</v>
      </c>
      <c r="B112" s="87">
        <v>922</v>
      </c>
      <c r="C112" s="115" t="s">
        <v>235</v>
      </c>
      <c r="D112" s="115" t="s">
        <v>360</v>
      </c>
      <c r="E112" s="115" t="s">
        <v>22</v>
      </c>
      <c r="F112" s="115" t="s">
        <v>491</v>
      </c>
      <c r="G112" s="94"/>
      <c r="H112" s="94"/>
      <c r="I112" s="175" t="e">
        <f t="shared" si="48"/>
        <v>#DIV/0!</v>
      </c>
      <c r="J112" s="175">
        <f t="shared" si="49"/>
        <v>0</v>
      </c>
      <c r="K112" s="86"/>
      <c r="L112" s="86"/>
      <c r="M112" s="86"/>
      <c r="N112" s="86"/>
      <c r="O112" s="86"/>
    </row>
    <row r="113" spans="1:15" hidden="1">
      <c r="A113" s="73" t="s">
        <v>492</v>
      </c>
      <c r="B113" s="87">
        <v>922</v>
      </c>
      <c r="C113" s="115" t="s">
        <v>235</v>
      </c>
      <c r="D113" s="115" t="s">
        <v>360</v>
      </c>
      <c r="E113" s="115" t="s">
        <v>22</v>
      </c>
      <c r="F113" s="115" t="s">
        <v>384</v>
      </c>
      <c r="G113" s="94"/>
      <c r="H113" s="94"/>
      <c r="I113" s="175" t="e">
        <f t="shared" si="48"/>
        <v>#DIV/0!</v>
      </c>
      <c r="J113" s="175">
        <f t="shared" si="49"/>
        <v>0</v>
      </c>
      <c r="K113" s="86"/>
      <c r="L113" s="86"/>
      <c r="M113" s="86"/>
      <c r="N113" s="86"/>
      <c r="O113" s="86"/>
    </row>
    <row r="114" spans="1:15" ht="157.5" hidden="1">
      <c r="A114" s="73" t="s">
        <v>613</v>
      </c>
      <c r="B114" s="87">
        <v>922</v>
      </c>
      <c r="C114" s="88" t="s">
        <v>235</v>
      </c>
      <c r="D114" s="88" t="s">
        <v>360</v>
      </c>
      <c r="E114" s="89" t="s">
        <v>574</v>
      </c>
      <c r="F114" s="89"/>
      <c r="G114" s="94">
        <f t="shared" ref="G114:O116" si="70">SUM(G115)</f>
        <v>0</v>
      </c>
      <c r="H114" s="94">
        <f t="shared" si="70"/>
        <v>0</v>
      </c>
      <c r="I114" s="175" t="e">
        <f t="shared" si="48"/>
        <v>#DIV/0!</v>
      </c>
      <c r="J114" s="175">
        <f t="shared" si="49"/>
        <v>0</v>
      </c>
      <c r="K114" s="86">
        <f t="shared" si="70"/>
        <v>0</v>
      </c>
      <c r="L114" s="86">
        <f t="shared" si="70"/>
        <v>0</v>
      </c>
      <c r="M114" s="86">
        <f t="shared" si="70"/>
        <v>0</v>
      </c>
      <c r="N114" s="86">
        <f t="shared" si="70"/>
        <v>0</v>
      </c>
      <c r="O114" s="86">
        <f t="shared" si="70"/>
        <v>0</v>
      </c>
    </row>
    <row r="115" spans="1:15" hidden="1">
      <c r="A115" s="73" t="s">
        <v>147</v>
      </c>
      <c r="B115" s="87">
        <v>922</v>
      </c>
      <c r="C115" s="88" t="s">
        <v>235</v>
      </c>
      <c r="D115" s="88" t="s">
        <v>360</v>
      </c>
      <c r="E115" s="89" t="s">
        <v>574</v>
      </c>
      <c r="F115" s="89" t="s">
        <v>491</v>
      </c>
      <c r="G115" s="94"/>
      <c r="H115" s="94"/>
      <c r="I115" s="175" t="e">
        <f t="shared" si="48"/>
        <v>#DIV/0!</v>
      </c>
      <c r="J115" s="175">
        <f t="shared" si="49"/>
        <v>0</v>
      </c>
      <c r="K115" s="86"/>
      <c r="L115" s="86"/>
      <c r="M115" s="86"/>
      <c r="N115" s="86"/>
      <c r="O115" s="86"/>
    </row>
    <row r="116" spans="1:15" ht="189" hidden="1">
      <c r="A116" s="73" t="s">
        <v>614</v>
      </c>
      <c r="B116" s="87">
        <v>922</v>
      </c>
      <c r="C116" s="88" t="s">
        <v>235</v>
      </c>
      <c r="D116" s="88" t="s">
        <v>360</v>
      </c>
      <c r="E116" s="89" t="s">
        <v>575</v>
      </c>
      <c r="F116" s="89"/>
      <c r="G116" s="94">
        <f t="shared" si="70"/>
        <v>0</v>
      </c>
      <c r="H116" s="94">
        <f t="shared" si="70"/>
        <v>0</v>
      </c>
      <c r="I116" s="175" t="e">
        <f t="shared" si="48"/>
        <v>#DIV/0!</v>
      </c>
      <c r="J116" s="175">
        <f t="shared" si="49"/>
        <v>0</v>
      </c>
      <c r="K116" s="86">
        <f t="shared" si="70"/>
        <v>0</v>
      </c>
      <c r="L116" s="86">
        <f t="shared" si="70"/>
        <v>0</v>
      </c>
      <c r="M116" s="86">
        <f t="shared" si="70"/>
        <v>0</v>
      </c>
      <c r="N116" s="86">
        <f t="shared" si="70"/>
        <v>0</v>
      </c>
      <c r="O116" s="86">
        <f t="shared" si="70"/>
        <v>0</v>
      </c>
    </row>
    <row r="117" spans="1:15" hidden="1">
      <c r="A117" s="73" t="s">
        <v>147</v>
      </c>
      <c r="B117" s="87">
        <v>922</v>
      </c>
      <c r="C117" s="88" t="s">
        <v>235</v>
      </c>
      <c r="D117" s="88" t="s">
        <v>360</v>
      </c>
      <c r="E117" s="89" t="s">
        <v>575</v>
      </c>
      <c r="F117" s="89" t="s">
        <v>491</v>
      </c>
      <c r="G117" s="94"/>
      <c r="H117" s="94"/>
      <c r="I117" s="175" t="e">
        <f t="shared" si="48"/>
        <v>#DIV/0!</v>
      </c>
      <c r="J117" s="175">
        <f t="shared" si="49"/>
        <v>0</v>
      </c>
      <c r="K117" s="86"/>
      <c r="L117" s="86"/>
      <c r="M117" s="86"/>
      <c r="N117" s="86"/>
      <c r="O117" s="86"/>
    </row>
    <row r="118" spans="1:15" ht="31.5" hidden="1" customHeight="1">
      <c r="A118" s="73" t="s">
        <v>494</v>
      </c>
      <c r="B118" s="87">
        <v>922</v>
      </c>
      <c r="C118" s="115" t="s">
        <v>235</v>
      </c>
      <c r="D118" s="115" t="s">
        <v>360</v>
      </c>
      <c r="E118" s="115" t="s">
        <v>296</v>
      </c>
      <c r="F118" s="115" t="s">
        <v>273</v>
      </c>
      <c r="G118" s="94"/>
      <c r="H118" s="94"/>
      <c r="I118" s="175" t="e">
        <f t="shared" si="48"/>
        <v>#DIV/0!</v>
      </c>
      <c r="J118" s="175">
        <f t="shared" si="49"/>
        <v>0</v>
      </c>
      <c r="K118" s="86"/>
      <c r="L118" s="86"/>
      <c r="M118" s="86"/>
      <c r="N118" s="86"/>
      <c r="O118" s="86"/>
    </row>
    <row r="119" spans="1:15" ht="31.5">
      <c r="A119" s="73" t="s">
        <v>53</v>
      </c>
      <c r="B119" s="119" t="s">
        <v>52</v>
      </c>
      <c r="C119" s="115" t="s">
        <v>237</v>
      </c>
      <c r="D119" s="115"/>
      <c r="E119" s="115"/>
      <c r="F119" s="115"/>
      <c r="G119" s="94">
        <f t="shared" ref="G119" si="71">SUM(G120+G130+G133)</f>
        <v>2971.6261199999999</v>
      </c>
      <c r="H119" s="94">
        <f t="shared" ref="H119:O119" si="72">SUM(H120+H130+H133)</f>
        <v>1743.9190999999998</v>
      </c>
      <c r="I119" s="175">
        <f t="shared" si="48"/>
        <v>58.685683513913922</v>
      </c>
      <c r="J119" s="175">
        <f t="shared" si="49"/>
        <v>-1227.7070200000001</v>
      </c>
      <c r="K119" s="86">
        <f t="shared" si="72"/>
        <v>0</v>
      </c>
      <c r="L119" s="86">
        <f t="shared" si="72"/>
        <v>0</v>
      </c>
      <c r="M119" s="86">
        <f t="shared" si="72"/>
        <v>0</v>
      </c>
      <c r="N119" s="86">
        <f t="shared" si="72"/>
        <v>0</v>
      </c>
      <c r="O119" s="86">
        <f t="shared" si="72"/>
        <v>0</v>
      </c>
    </row>
    <row r="120" spans="1:15" ht="47.25">
      <c r="A120" s="73" t="s">
        <v>51</v>
      </c>
      <c r="B120" s="87">
        <v>922</v>
      </c>
      <c r="C120" s="115" t="s">
        <v>237</v>
      </c>
      <c r="D120" s="115" t="s">
        <v>242</v>
      </c>
      <c r="E120" s="115"/>
      <c r="F120" s="115"/>
      <c r="G120" s="94">
        <f t="shared" ref="G120" si="73">SUM(G121+G123+G126+G128)</f>
        <v>2971.6261199999999</v>
      </c>
      <c r="H120" s="94">
        <f t="shared" ref="H120:O120" si="74">SUM(H121+H123+H126+H128)</f>
        <v>1743.9190999999998</v>
      </c>
      <c r="I120" s="175">
        <f t="shared" si="48"/>
        <v>58.685683513913922</v>
      </c>
      <c r="J120" s="175">
        <f t="shared" si="49"/>
        <v>-1227.7070200000001</v>
      </c>
      <c r="K120" s="86">
        <f t="shared" si="74"/>
        <v>0</v>
      </c>
      <c r="L120" s="86">
        <f t="shared" si="74"/>
        <v>0</v>
      </c>
      <c r="M120" s="86">
        <f t="shared" si="74"/>
        <v>0</v>
      </c>
      <c r="N120" s="86">
        <f t="shared" si="74"/>
        <v>0</v>
      </c>
      <c r="O120" s="86">
        <f t="shared" si="74"/>
        <v>0</v>
      </c>
    </row>
    <row r="121" spans="1:15" ht="126" hidden="1" customHeight="1">
      <c r="A121" s="72" t="s">
        <v>615</v>
      </c>
      <c r="B121" s="87">
        <v>922</v>
      </c>
      <c r="C121" s="115" t="s">
        <v>237</v>
      </c>
      <c r="D121" s="115" t="s">
        <v>242</v>
      </c>
      <c r="E121" s="115" t="s">
        <v>136</v>
      </c>
      <c r="F121" s="115"/>
      <c r="G121" s="94">
        <f t="shared" ref="G121:O121" si="75">SUM(G122)</f>
        <v>0</v>
      </c>
      <c r="H121" s="94">
        <f t="shared" si="75"/>
        <v>0</v>
      </c>
      <c r="I121" s="175" t="e">
        <f t="shared" si="48"/>
        <v>#DIV/0!</v>
      </c>
      <c r="J121" s="175">
        <f t="shared" si="49"/>
        <v>0</v>
      </c>
      <c r="K121" s="86">
        <f t="shared" si="75"/>
        <v>0</v>
      </c>
      <c r="L121" s="86">
        <f t="shared" si="75"/>
        <v>0</v>
      </c>
      <c r="M121" s="86">
        <f t="shared" si="75"/>
        <v>0</v>
      </c>
      <c r="N121" s="86">
        <f t="shared" si="75"/>
        <v>0</v>
      </c>
      <c r="O121" s="86">
        <f t="shared" si="75"/>
        <v>0</v>
      </c>
    </row>
    <row r="122" spans="1:15" ht="26.25" hidden="1" customHeight="1">
      <c r="A122" s="73" t="s">
        <v>494</v>
      </c>
      <c r="B122" s="87">
        <v>922</v>
      </c>
      <c r="C122" s="115" t="s">
        <v>237</v>
      </c>
      <c r="D122" s="115" t="s">
        <v>242</v>
      </c>
      <c r="E122" s="115" t="s">
        <v>136</v>
      </c>
      <c r="F122" s="115" t="s">
        <v>491</v>
      </c>
      <c r="G122" s="94"/>
      <c r="H122" s="94"/>
      <c r="I122" s="175" t="e">
        <f t="shared" si="48"/>
        <v>#DIV/0!</v>
      </c>
      <c r="J122" s="175">
        <f t="shared" si="49"/>
        <v>0</v>
      </c>
      <c r="K122" s="86"/>
      <c r="L122" s="86"/>
      <c r="M122" s="86"/>
      <c r="N122" s="86"/>
      <c r="O122" s="86"/>
    </row>
    <row r="123" spans="1:15" ht="126">
      <c r="A123" s="74" t="s">
        <v>616</v>
      </c>
      <c r="B123" s="87">
        <v>922</v>
      </c>
      <c r="C123" s="115" t="s">
        <v>237</v>
      </c>
      <c r="D123" s="115" t="s">
        <v>242</v>
      </c>
      <c r="E123" s="115" t="s">
        <v>137</v>
      </c>
      <c r="F123" s="115"/>
      <c r="G123" s="94">
        <f t="shared" ref="G123" si="76">SUM(G124:G125)</f>
        <v>2812.6</v>
      </c>
      <c r="H123" s="94">
        <f t="shared" ref="H123:O123" si="77">SUM(H124:H125)</f>
        <v>1743.9190999999998</v>
      </c>
      <c r="I123" s="175">
        <f t="shared" si="48"/>
        <v>62.00380786460925</v>
      </c>
      <c r="J123" s="175">
        <f t="shared" si="49"/>
        <v>-1068.6809000000001</v>
      </c>
      <c r="K123" s="86">
        <f t="shared" si="77"/>
        <v>0</v>
      </c>
      <c r="L123" s="86">
        <f t="shared" si="77"/>
        <v>0</v>
      </c>
      <c r="M123" s="86">
        <f t="shared" si="77"/>
        <v>0</v>
      </c>
      <c r="N123" s="86">
        <f t="shared" si="77"/>
        <v>0</v>
      </c>
      <c r="O123" s="86">
        <f t="shared" si="77"/>
        <v>0</v>
      </c>
    </row>
    <row r="124" spans="1:15" ht="63">
      <c r="A124" s="73" t="s">
        <v>489</v>
      </c>
      <c r="B124" s="87">
        <v>922</v>
      </c>
      <c r="C124" s="115" t="s">
        <v>237</v>
      </c>
      <c r="D124" s="115" t="s">
        <v>242</v>
      </c>
      <c r="E124" s="115" t="s">
        <v>137</v>
      </c>
      <c r="F124" s="115" t="s">
        <v>383</v>
      </c>
      <c r="G124" s="94">
        <v>2762.6</v>
      </c>
      <c r="H124" s="94">
        <v>1731.69175</v>
      </c>
      <c r="I124" s="175">
        <f t="shared" si="48"/>
        <v>62.68340512560632</v>
      </c>
      <c r="J124" s="175">
        <f t="shared" si="49"/>
        <v>-1030.90825</v>
      </c>
      <c r="K124" s="86"/>
      <c r="L124" s="86"/>
      <c r="M124" s="86"/>
      <c r="N124" s="86"/>
      <c r="O124" s="86"/>
    </row>
    <row r="125" spans="1:15" ht="31.5">
      <c r="A125" s="73" t="s">
        <v>494</v>
      </c>
      <c r="B125" s="87">
        <v>922</v>
      </c>
      <c r="C125" s="115" t="s">
        <v>237</v>
      </c>
      <c r="D125" s="115" t="s">
        <v>242</v>
      </c>
      <c r="E125" s="115" t="s">
        <v>137</v>
      </c>
      <c r="F125" s="115" t="s">
        <v>491</v>
      </c>
      <c r="G125" s="94">
        <v>50</v>
      </c>
      <c r="H125" s="94">
        <v>12.227349999999999</v>
      </c>
      <c r="I125" s="175">
        <f t="shared" si="48"/>
        <v>24.454699999999999</v>
      </c>
      <c r="J125" s="175">
        <f t="shared" si="49"/>
        <v>-37.772649999999999</v>
      </c>
      <c r="K125" s="86"/>
      <c r="L125" s="86"/>
      <c r="M125" s="86"/>
      <c r="N125" s="86"/>
      <c r="O125" s="86"/>
    </row>
    <row r="126" spans="1:15" ht="94.5">
      <c r="A126" s="74" t="s">
        <v>82</v>
      </c>
      <c r="B126" s="87">
        <v>922</v>
      </c>
      <c r="C126" s="115" t="s">
        <v>237</v>
      </c>
      <c r="D126" s="115" t="s">
        <v>242</v>
      </c>
      <c r="E126" s="115" t="s">
        <v>83</v>
      </c>
      <c r="F126" s="115"/>
      <c r="G126" s="94">
        <f t="shared" ref="G126:O126" si="78">SUM(G127)</f>
        <v>159.02611999999999</v>
      </c>
      <c r="H126" s="94">
        <f t="shared" si="78"/>
        <v>0</v>
      </c>
      <c r="I126" s="175">
        <f t="shared" si="48"/>
        <v>0</v>
      </c>
      <c r="J126" s="175">
        <f t="shared" si="49"/>
        <v>-159.02611999999999</v>
      </c>
      <c r="K126" s="86">
        <f t="shared" si="78"/>
        <v>0</v>
      </c>
      <c r="L126" s="86">
        <f t="shared" si="78"/>
        <v>0</v>
      </c>
      <c r="M126" s="86">
        <f t="shared" si="78"/>
        <v>0</v>
      </c>
      <c r="N126" s="86">
        <f t="shared" si="78"/>
        <v>0</v>
      </c>
      <c r="O126" s="86">
        <f t="shared" si="78"/>
        <v>0</v>
      </c>
    </row>
    <row r="127" spans="1:15" ht="23.25" customHeight="1">
      <c r="A127" s="73" t="s">
        <v>494</v>
      </c>
      <c r="B127" s="87">
        <v>922</v>
      </c>
      <c r="C127" s="115" t="s">
        <v>237</v>
      </c>
      <c r="D127" s="115" t="s">
        <v>242</v>
      </c>
      <c r="E127" s="115" t="s">
        <v>83</v>
      </c>
      <c r="F127" s="115" t="s">
        <v>491</v>
      </c>
      <c r="G127" s="94">
        <v>159.02611999999999</v>
      </c>
      <c r="H127" s="94"/>
      <c r="I127" s="175">
        <f t="shared" si="48"/>
        <v>0</v>
      </c>
      <c r="J127" s="175">
        <f t="shared" si="49"/>
        <v>-159.02611999999999</v>
      </c>
      <c r="K127" s="86"/>
      <c r="L127" s="86"/>
      <c r="M127" s="86"/>
      <c r="N127" s="86"/>
      <c r="O127" s="86"/>
    </row>
    <row r="128" spans="1:15" ht="71.25" hidden="1" customHeight="1">
      <c r="A128" s="73" t="s">
        <v>350</v>
      </c>
      <c r="B128" s="87">
        <v>922</v>
      </c>
      <c r="C128" s="115" t="s">
        <v>237</v>
      </c>
      <c r="D128" s="115" t="s">
        <v>242</v>
      </c>
      <c r="E128" s="69" t="s">
        <v>351</v>
      </c>
      <c r="F128" s="115"/>
      <c r="G128" s="94">
        <f t="shared" ref="G128:O128" si="79">SUM(G129)</f>
        <v>0</v>
      </c>
      <c r="H128" s="94">
        <f t="shared" si="79"/>
        <v>0</v>
      </c>
      <c r="I128" s="175" t="e">
        <f t="shared" si="48"/>
        <v>#DIV/0!</v>
      </c>
      <c r="J128" s="175">
        <f t="shared" si="49"/>
        <v>0</v>
      </c>
      <c r="K128" s="86">
        <f t="shared" si="79"/>
        <v>0</v>
      </c>
      <c r="L128" s="86">
        <f t="shared" si="79"/>
        <v>0</v>
      </c>
      <c r="M128" s="86">
        <f t="shared" si="79"/>
        <v>0</v>
      </c>
      <c r="N128" s="86">
        <f t="shared" si="79"/>
        <v>0</v>
      </c>
      <c r="O128" s="86">
        <f t="shared" si="79"/>
        <v>0</v>
      </c>
    </row>
    <row r="129" spans="1:15" ht="24" hidden="1" customHeight="1">
      <c r="A129" s="73" t="s">
        <v>493</v>
      </c>
      <c r="B129" s="87">
        <v>922</v>
      </c>
      <c r="C129" s="115" t="s">
        <v>237</v>
      </c>
      <c r="D129" s="115" t="s">
        <v>242</v>
      </c>
      <c r="E129" s="69" t="s">
        <v>351</v>
      </c>
      <c r="F129" s="115" t="s">
        <v>268</v>
      </c>
      <c r="G129" s="94"/>
      <c r="H129" s="94"/>
      <c r="I129" s="175" t="e">
        <f t="shared" si="48"/>
        <v>#DIV/0!</v>
      </c>
      <c r="J129" s="175">
        <f t="shared" si="49"/>
        <v>0</v>
      </c>
      <c r="K129" s="86"/>
      <c r="L129" s="86"/>
      <c r="M129" s="86"/>
      <c r="N129" s="86"/>
      <c r="O129" s="86"/>
    </row>
    <row r="130" spans="1:15" ht="15.75" hidden="1" customHeight="1">
      <c r="A130" s="73" t="s">
        <v>189</v>
      </c>
      <c r="B130" s="87">
        <v>922</v>
      </c>
      <c r="C130" s="115" t="s">
        <v>237</v>
      </c>
      <c r="D130" s="115" t="s">
        <v>243</v>
      </c>
      <c r="E130" s="115"/>
      <c r="F130" s="115"/>
      <c r="G130" s="177">
        <f t="shared" ref="G130:O131" si="80">SUM(G131)</f>
        <v>0</v>
      </c>
      <c r="H130" s="177">
        <f t="shared" si="80"/>
        <v>0</v>
      </c>
      <c r="I130" s="175" t="e">
        <f t="shared" si="48"/>
        <v>#DIV/0!</v>
      </c>
      <c r="J130" s="175">
        <f t="shared" si="49"/>
        <v>0</v>
      </c>
      <c r="K130" s="93">
        <f t="shared" si="80"/>
        <v>0</v>
      </c>
      <c r="L130" s="93">
        <f t="shared" si="80"/>
        <v>0</v>
      </c>
      <c r="M130" s="93">
        <f t="shared" si="80"/>
        <v>0</v>
      </c>
      <c r="N130" s="93">
        <f t="shared" si="80"/>
        <v>0</v>
      </c>
      <c r="O130" s="93">
        <f t="shared" si="80"/>
        <v>0</v>
      </c>
    </row>
    <row r="131" spans="1:15" ht="78.75" hidden="1" customHeight="1">
      <c r="A131" s="73" t="s">
        <v>454</v>
      </c>
      <c r="B131" s="87">
        <v>922</v>
      </c>
      <c r="C131" s="115" t="s">
        <v>237</v>
      </c>
      <c r="D131" s="115" t="s">
        <v>243</v>
      </c>
      <c r="E131" s="115" t="s">
        <v>190</v>
      </c>
      <c r="F131" s="115"/>
      <c r="G131" s="177">
        <f t="shared" si="80"/>
        <v>0</v>
      </c>
      <c r="H131" s="177">
        <f t="shared" si="80"/>
        <v>0</v>
      </c>
      <c r="I131" s="175" t="e">
        <f t="shared" si="48"/>
        <v>#DIV/0!</v>
      </c>
      <c r="J131" s="175">
        <f t="shared" si="49"/>
        <v>0</v>
      </c>
      <c r="K131" s="93">
        <f t="shared" si="80"/>
        <v>0</v>
      </c>
      <c r="L131" s="93">
        <f t="shared" si="80"/>
        <v>0</v>
      </c>
      <c r="M131" s="93">
        <f t="shared" si="80"/>
        <v>0</v>
      </c>
      <c r="N131" s="93">
        <f t="shared" si="80"/>
        <v>0</v>
      </c>
      <c r="O131" s="93">
        <f t="shared" si="80"/>
        <v>0</v>
      </c>
    </row>
    <row r="132" spans="1:15" ht="20.25" hidden="1" customHeight="1">
      <c r="A132" s="73" t="s">
        <v>494</v>
      </c>
      <c r="B132" s="87">
        <v>922</v>
      </c>
      <c r="C132" s="115" t="s">
        <v>237</v>
      </c>
      <c r="D132" s="115" t="s">
        <v>243</v>
      </c>
      <c r="E132" s="115" t="s">
        <v>190</v>
      </c>
      <c r="F132" s="115" t="s">
        <v>491</v>
      </c>
      <c r="G132" s="94"/>
      <c r="H132" s="94"/>
      <c r="I132" s="175" t="e">
        <f t="shared" si="48"/>
        <v>#DIV/0!</v>
      </c>
      <c r="J132" s="175">
        <f t="shared" si="49"/>
        <v>0</v>
      </c>
      <c r="K132" s="86"/>
      <c r="L132" s="86"/>
      <c r="M132" s="86"/>
      <c r="N132" s="86"/>
      <c r="O132" s="86"/>
    </row>
    <row r="133" spans="1:15" ht="36.75" hidden="1" customHeight="1">
      <c r="A133" s="73" t="s">
        <v>288</v>
      </c>
      <c r="B133" s="87">
        <v>922</v>
      </c>
      <c r="C133" s="115" t="s">
        <v>237</v>
      </c>
      <c r="D133" s="115" t="s">
        <v>246</v>
      </c>
      <c r="E133" s="115"/>
      <c r="F133" s="115"/>
      <c r="G133" s="177">
        <f t="shared" ref="G133" si="81">SUM(G134+G136)</f>
        <v>0</v>
      </c>
      <c r="H133" s="177">
        <f t="shared" ref="H133:O133" si="82">SUM(H134+H136)</f>
        <v>0</v>
      </c>
      <c r="I133" s="175" t="e">
        <f t="shared" si="48"/>
        <v>#DIV/0!</v>
      </c>
      <c r="J133" s="175">
        <f t="shared" si="49"/>
        <v>0</v>
      </c>
      <c r="K133" s="93">
        <f t="shared" si="82"/>
        <v>0</v>
      </c>
      <c r="L133" s="93">
        <f t="shared" si="82"/>
        <v>0</v>
      </c>
      <c r="M133" s="93">
        <f t="shared" si="82"/>
        <v>0</v>
      </c>
      <c r="N133" s="93">
        <f t="shared" si="82"/>
        <v>0</v>
      </c>
      <c r="O133" s="93">
        <f t="shared" si="82"/>
        <v>0</v>
      </c>
    </row>
    <row r="134" spans="1:15" ht="94.5" hidden="1" customHeight="1">
      <c r="A134" s="120" t="s">
        <v>617</v>
      </c>
      <c r="B134" s="87">
        <v>922</v>
      </c>
      <c r="C134" s="115" t="s">
        <v>237</v>
      </c>
      <c r="D134" s="115" t="s">
        <v>246</v>
      </c>
      <c r="E134" s="89" t="s">
        <v>461</v>
      </c>
      <c r="F134" s="89"/>
      <c r="G134" s="94">
        <f t="shared" ref="G134:O134" si="83">SUM(G135)</f>
        <v>0</v>
      </c>
      <c r="H134" s="94">
        <f t="shared" si="83"/>
        <v>0</v>
      </c>
      <c r="I134" s="175" t="e">
        <f t="shared" si="48"/>
        <v>#DIV/0!</v>
      </c>
      <c r="J134" s="175">
        <f t="shared" si="49"/>
        <v>0</v>
      </c>
      <c r="K134" s="86">
        <f t="shared" si="83"/>
        <v>0</v>
      </c>
      <c r="L134" s="86">
        <f t="shared" si="83"/>
        <v>0</v>
      </c>
      <c r="M134" s="86">
        <f t="shared" si="83"/>
        <v>0</v>
      </c>
      <c r="N134" s="86">
        <f t="shared" si="83"/>
        <v>0</v>
      </c>
      <c r="O134" s="86">
        <f t="shared" si="83"/>
        <v>0</v>
      </c>
    </row>
    <row r="135" spans="1:15" ht="19.5" hidden="1" customHeight="1">
      <c r="A135" s="73" t="s">
        <v>494</v>
      </c>
      <c r="B135" s="87">
        <v>922</v>
      </c>
      <c r="C135" s="115" t="s">
        <v>237</v>
      </c>
      <c r="D135" s="115" t="s">
        <v>246</v>
      </c>
      <c r="E135" s="89" t="s">
        <v>461</v>
      </c>
      <c r="F135" s="89" t="s">
        <v>491</v>
      </c>
      <c r="G135" s="94"/>
      <c r="H135" s="94"/>
      <c r="I135" s="175" t="e">
        <f t="shared" si="48"/>
        <v>#DIV/0!</v>
      </c>
      <c r="J135" s="175">
        <f t="shared" si="49"/>
        <v>0</v>
      </c>
      <c r="K135" s="86"/>
      <c r="L135" s="86"/>
      <c r="M135" s="86"/>
      <c r="N135" s="86"/>
      <c r="O135" s="86"/>
    </row>
    <row r="136" spans="1:15" ht="123.75" hidden="1" customHeight="1">
      <c r="A136" s="73" t="s">
        <v>618</v>
      </c>
      <c r="B136" s="87">
        <v>922</v>
      </c>
      <c r="C136" s="115" t="s">
        <v>237</v>
      </c>
      <c r="D136" s="115" t="s">
        <v>246</v>
      </c>
      <c r="E136" s="115" t="s">
        <v>293</v>
      </c>
      <c r="F136" s="115"/>
      <c r="G136" s="177">
        <f t="shared" ref="G136:O136" si="84">SUM(G137)</f>
        <v>0</v>
      </c>
      <c r="H136" s="177">
        <f t="shared" si="84"/>
        <v>0</v>
      </c>
      <c r="I136" s="175" t="e">
        <f t="shared" si="48"/>
        <v>#DIV/0!</v>
      </c>
      <c r="J136" s="175">
        <f t="shared" si="49"/>
        <v>0</v>
      </c>
      <c r="K136" s="93">
        <f t="shared" si="84"/>
        <v>0</v>
      </c>
      <c r="L136" s="93">
        <f t="shared" si="84"/>
        <v>0</v>
      </c>
      <c r="M136" s="93">
        <f t="shared" si="84"/>
        <v>0</v>
      </c>
      <c r="N136" s="93">
        <f t="shared" si="84"/>
        <v>0</v>
      </c>
      <c r="O136" s="93">
        <f t="shared" si="84"/>
        <v>0</v>
      </c>
    </row>
    <row r="137" spans="1:15" ht="21" hidden="1" customHeight="1">
      <c r="A137" s="73" t="s">
        <v>494</v>
      </c>
      <c r="B137" s="87">
        <v>922</v>
      </c>
      <c r="C137" s="115" t="s">
        <v>237</v>
      </c>
      <c r="D137" s="115" t="s">
        <v>246</v>
      </c>
      <c r="E137" s="115" t="s">
        <v>293</v>
      </c>
      <c r="F137" s="115" t="s">
        <v>491</v>
      </c>
      <c r="G137" s="94"/>
      <c r="H137" s="94"/>
      <c r="I137" s="175" t="e">
        <f t="shared" si="48"/>
        <v>#DIV/0!</v>
      </c>
      <c r="J137" s="175">
        <f t="shared" si="49"/>
        <v>0</v>
      </c>
      <c r="K137" s="86"/>
      <c r="L137" s="86"/>
      <c r="M137" s="86"/>
      <c r="N137" s="86"/>
      <c r="O137" s="86"/>
    </row>
    <row r="138" spans="1:15">
      <c r="A138" s="76" t="s">
        <v>54</v>
      </c>
      <c r="B138" s="87">
        <v>922</v>
      </c>
      <c r="C138" s="115" t="s">
        <v>238</v>
      </c>
      <c r="D138" s="115"/>
      <c r="E138" s="115"/>
      <c r="F138" s="115"/>
      <c r="G138" s="94">
        <f t="shared" ref="G138" si="85">SUM(G139+G149+G158+G183+G144)</f>
        <v>32887.960899999998</v>
      </c>
      <c r="H138" s="94">
        <f t="shared" ref="H138:O138" si="86">SUM(H139+H149+H158+H183+H144)</f>
        <v>22326.665689999998</v>
      </c>
      <c r="I138" s="175">
        <f t="shared" si="48"/>
        <v>67.887047658220737</v>
      </c>
      <c r="J138" s="175">
        <f t="shared" si="49"/>
        <v>-10561.29521</v>
      </c>
      <c r="K138" s="86">
        <f t="shared" si="86"/>
        <v>0</v>
      </c>
      <c r="L138" s="86">
        <f t="shared" si="86"/>
        <v>0</v>
      </c>
      <c r="M138" s="86">
        <f t="shared" si="86"/>
        <v>0</v>
      </c>
      <c r="N138" s="86">
        <f t="shared" si="86"/>
        <v>0</v>
      </c>
      <c r="O138" s="86">
        <f t="shared" si="86"/>
        <v>0</v>
      </c>
    </row>
    <row r="139" spans="1:15" ht="15.75" hidden="1" customHeight="1">
      <c r="A139" s="76" t="s">
        <v>79</v>
      </c>
      <c r="B139" s="87">
        <v>922</v>
      </c>
      <c r="C139" s="115" t="s">
        <v>238</v>
      </c>
      <c r="D139" s="115" t="s">
        <v>235</v>
      </c>
      <c r="E139" s="115"/>
      <c r="F139" s="115"/>
      <c r="G139" s="94">
        <f t="shared" ref="G139" si="87">SUM(G140+G142)</f>
        <v>0</v>
      </c>
      <c r="H139" s="94">
        <f t="shared" ref="H139:O139" si="88">SUM(H140+H142)</f>
        <v>0</v>
      </c>
      <c r="I139" s="175" t="e">
        <f t="shared" si="48"/>
        <v>#DIV/0!</v>
      </c>
      <c r="J139" s="175">
        <f t="shared" si="49"/>
        <v>0</v>
      </c>
      <c r="K139" s="86">
        <f t="shared" si="88"/>
        <v>0</v>
      </c>
      <c r="L139" s="86">
        <f t="shared" si="88"/>
        <v>0</v>
      </c>
      <c r="M139" s="86">
        <f t="shared" si="88"/>
        <v>0</v>
      </c>
      <c r="N139" s="86">
        <f t="shared" si="88"/>
        <v>0</v>
      </c>
      <c r="O139" s="86">
        <f t="shared" si="88"/>
        <v>0</v>
      </c>
    </row>
    <row r="140" spans="1:15" ht="141.75" hidden="1" customHeight="1">
      <c r="A140" s="74" t="s">
        <v>619</v>
      </c>
      <c r="B140" s="87">
        <v>922</v>
      </c>
      <c r="C140" s="115" t="s">
        <v>238</v>
      </c>
      <c r="D140" s="115" t="s">
        <v>235</v>
      </c>
      <c r="E140" s="115" t="s">
        <v>444</v>
      </c>
      <c r="F140" s="115"/>
      <c r="G140" s="94">
        <f t="shared" ref="G140:O140" si="89">SUM(G141)</f>
        <v>0</v>
      </c>
      <c r="H140" s="94">
        <f t="shared" si="89"/>
        <v>0</v>
      </c>
      <c r="I140" s="175" t="e">
        <f t="shared" ref="I140:I203" si="90">SUM(H140/G140*100)</f>
        <v>#DIV/0!</v>
      </c>
      <c r="J140" s="175">
        <f t="shared" ref="J140:J203" si="91">SUM(H140-G140)</f>
        <v>0</v>
      </c>
      <c r="K140" s="86">
        <f t="shared" si="89"/>
        <v>0</v>
      </c>
      <c r="L140" s="86">
        <f t="shared" si="89"/>
        <v>0</v>
      </c>
      <c r="M140" s="86">
        <f t="shared" si="89"/>
        <v>0</v>
      </c>
      <c r="N140" s="86">
        <f t="shared" si="89"/>
        <v>0</v>
      </c>
      <c r="O140" s="86">
        <f t="shared" si="89"/>
        <v>0</v>
      </c>
    </row>
    <row r="141" spans="1:15" ht="31.5" hidden="1" customHeight="1">
      <c r="A141" s="73" t="s">
        <v>494</v>
      </c>
      <c r="B141" s="87">
        <v>922</v>
      </c>
      <c r="C141" s="115" t="s">
        <v>238</v>
      </c>
      <c r="D141" s="115" t="s">
        <v>235</v>
      </c>
      <c r="E141" s="115" t="s">
        <v>444</v>
      </c>
      <c r="F141" s="115" t="s">
        <v>491</v>
      </c>
      <c r="G141" s="94"/>
      <c r="H141" s="94"/>
      <c r="I141" s="175" t="e">
        <f t="shared" si="90"/>
        <v>#DIV/0!</v>
      </c>
      <c r="J141" s="175">
        <f t="shared" si="91"/>
        <v>0</v>
      </c>
      <c r="K141" s="86"/>
      <c r="L141" s="86"/>
      <c r="M141" s="86"/>
      <c r="N141" s="86"/>
      <c r="O141" s="86"/>
    </row>
    <row r="142" spans="1:15" ht="189" hidden="1" customHeight="1">
      <c r="A142" s="72" t="s">
        <v>620</v>
      </c>
      <c r="B142" s="87">
        <v>922</v>
      </c>
      <c r="C142" s="115" t="s">
        <v>238</v>
      </c>
      <c r="D142" s="115" t="s">
        <v>235</v>
      </c>
      <c r="E142" s="115" t="s">
        <v>6</v>
      </c>
      <c r="F142" s="115"/>
      <c r="G142" s="94">
        <f t="shared" ref="G142:O142" si="92">SUM(G143)</f>
        <v>0</v>
      </c>
      <c r="H142" s="94">
        <f t="shared" si="92"/>
        <v>0</v>
      </c>
      <c r="I142" s="175" t="e">
        <f t="shared" si="90"/>
        <v>#DIV/0!</v>
      </c>
      <c r="J142" s="175">
        <f t="shared" si="91"/>
        <v>0</v>
      </c>
      <c r="K142" s="86">
        <f t="shared" si="92"/>
        <v>0</v>
      </c>
      <c r="L142" s="86">
        <f t="shared" si="92"/>
        <v>0</v>
      </c>
      <c r="M142" s="86">
        <f t="shared" si="92"/>
        <v>0</v>
      </c>
      <c r="N142" s="86">
        <f t="shared" si="92"/>
        <v>0</v>
      </c>
      <c r="O142" s="86">
        <f t="shared" si="92"/>
        <v>0</v>
      </c>
    </row>
    <row r="143" spans="1:15" ht="31.5" hidden="1" customHeight="1">
      <c r="A143" s="73" t="s">
        <v>494</v>
      </c>
      <c r="B143" s="87">
        <v>922</v>
      </c>
      <c r="C143" s="115" t="s">
        <v>238</v>
      </c>
      <c r="D143" s="115" t="s">
        <v>235</v>
      </c>
      <c r="E143" s="115" t="s">
        <v>6</v>
      </c>
      <c r="F143" s="115" t="s">
        <v>491</v>
      </c>
      <c r="G143" s="94"/>
      <c r="H143" s="94"/>
      <c r="I143" s="175" t="e">
        <f t="shared" si="90"/>
        <v>#DIV/0!</v>
      </c>
      <c r="J143" s="175">
        <f t="shared" si="91"/>
        <v>0</v>
      </c>
      <c r="K143" s="86"/>
      <c r="L143" s="86"/>
      <c r="M143" s="86"/>
      <c r="N143" s="86"/>
      <c r="O143" s="86"/>
    </row>
    <row r="144" spans="1:15">
      <c r="A144" s="73" t="s">
        <v>515</v>
      </c>
      <c r="B144" s="87">
        <v>922</v>
      </c>
      <c r="C144" s="115" t="s">
        <v>238</v>
      </c>
      <c r="D144" s="115" t="s">
        <v>239</v>
      </c>
      <c r="E144" s="115"/>
      <c r="F144" s="115"/>
      <c r="G144" s="94">
        <f t="shared" ref="G144" si="93">SUM(G145+G147)</f>
        <v>632.65300000000002</v>
      </c>
      <c r="H144" s="94">
        <f t="shared" ref="H144" si="94">SUM(H145+H147)</f>
        <v>0</v>
      </c>
      <c r="I144" s="175">
        <f t="shared" si="90"/>
        <v>0</v>
      </c>
      <c r="J144" s="175">
        <f t="shared" si="91"/>
        <v>-632.65300000000002</v>
      </c>
      <c r="K144" s="86">
        <f t="shared" ref="K144:O144" si="95">SUM(K145)</f>
        <v>0</v>
      </c>
      <c r="L144" s="86">
        <f t="shared" si="95"/>
        <v>0</v>
      </c>
      <c r="M144" s="86">
        <f t="shared" si="95"/>
        <v>0</v>
      </c>
      <c r="N144" s="86">
        <f t="shared" si="95"/>
        <v>0</v>
      </c>
      <c r="O144" s="86">
        <f t="shared" si="95"/>
        <v>0</v>
      </c>
    </row>
    <row r="145" spans="1:15" ht="94.5">
      <c r="A145" s="73" t="s">
        <v>796</v>
      </c>
      <c r="B145" s="87">
        <v>922</v>
      </c>
      <c r="C145" s="115" t="s">
        <v>238</v>
      </c>
      <c r="D145" s="115" t="s">
        <v>239</v>
      </c>
      <c r="E145" s="115" t="s">
        <v>872</v>
      </c>
      <c r="F145" s="115"/>
      <c r="G145" s="94">
        <f t="shared" ref="G145:O145" si="96">SUM(G146)</f>
        <v>53</v>
      </c>
      <c r="H145" s="94">
        <f t="shared" si="96"/>
        <v>0</v>
      </c>
      <c r="I145" s="175">
        <f t="shared" si="90"/>
        <v>0</v>
      </c>
      <c r="J145" s="175">
        <f t="shared" si="91"/>
        <v>-53</v>
      </c>
      <c r="K145" s="86">
        <f t="shared" si="96"/>
        <v>0</v>
      </c>
      <c r="L145" s="86">
        <f t="shared" si="96"/>
        <v>0</v>
      </c>
      <c r="M145" s="86">
        <f t="shared" si="96"/>
        <v>0</v>
      </c>
      <c r="N145" s="86">
        <f t="shared" si="96"/>
        <v>0</v>
      </c>
      <c r="O145" s="86">
        <f t="shared" si="96"/>
        <v>0</v>
      </c>
    </row>
    <row r="146" spans="1:15" ht="31.5">
      <c r="A146" s="73" t="s">
        <v>494</v>
      </c>
      <c r="B146" s="87">
        <v>922</v>
      </c>
      <c r="C146" s="115" t="s">
        <v>238</v>
      </c>
      <c r="D146" s="115" t="s">
        <v>239</v>
      </c>
      <c r="E146" s="115" t="s">
        <v>872</v>
      </c>
      <c r="F146" s="115" t="s">
        <v>491</v>
      </c>
      <c r="G146" s="94">
        <v>53</v>
      </c>
      <c r="H146" s="94"/>
      <c r="I146" s="175">
        <f t="shared" si="90"/>
        <v>0</v>
      </c>
      <c r="J146" s="175">
        <f t="shared" si="91"/>
        <v>-53</v>
      </c>
      <c r="K146" s="86"/>
      <c r="L146" s="86"/>
      <c r="M146" s="86"/>
      <c r="N146" s="86"/>
      <c r="O146" s="86"/>
    </row>
    <row r="147" spans="1:15" ht="32.25" customHeight="1">
      <c r="A147" s="73" t="s">
        <v>900</v>
      </c>
      <c r="B147" s="87">
        <v>922</v>
      </c>
      <c r="C147" s="115" t="s">
        <v>238</v>
      </c>
      <c r="D147" s="115" t="s">
        <v>239</v>
      </c>
      <c r="E147" s="115" t="s">
        <v>901</v>
      </c>
      <c r="F147" s="115"/>
      <c r="G147" s="94">
        <f t="shared" ref="G147:H147" si="97">SUM(G148)</f>
        <v>579.65300000000002</v>
      </c>
      <c r="H147" s="94">
        <f t="shared" si="97"/>
        <v>0</v>
      </c>
      <c r="I147" s="175">
        <f t="shared" si="90"/>
        <v>0</v>
      </c>
      <c r="J147" s="175">
        <f t="shared" si="91"/>
        <v>-579.65300000000002</v>
      </c>
      <c r="K147" s="86"/>
      <c r="L147" s="86"/>
      <c r="M147" s="86"/>
      <c r="N147" s="86"/>
      <c r="O147" s="86"/>
    </row>
    <row r="148" spans="1:15" ht="21" customHeight="1">
      <c r="A148" s="73" t="s">
        <v>494</v>
      </c>
      <c r="B148" s="87">
        <v>922</v>
      </c>
      <c r="C148" s="115" t="s">
        <v>238</v>
      </c>
      <c r="D148" s="115" t="s">
        <v>239</v>
      </c>
      <c r="E148" s="115" t="s">
        <v>901</v>
      </c>
      <c r="F148" s="115" t="s">
        <v>491</v>
      </c>
      <c r="G148" s="94">
        <v>579.65300000000002</v>
      </c>
      <c r="H148" s="94"/>
      <c r="I148" s="175">
        <f t="shared" si="90"/>
        <v>0</v>
      </c>
      <c r="J148" s="175">
        <f t="shared" si="91"/>
        <v>-579.65300000000002</v>
      </c>
      <c r="K148" s="86"/>
      <c r="L148" s="86"/>
      <c r="M148" s="86"/>
      <c r="N148" s="86"/>
      <c r="O148" s="86"/>
    </row>
    <row r="149" spans="1:15" ht="15.75" hidden="1" customHeight="1">
      <c r="A149" s="76" t="s">
        <v>28</v>
      </c>
      <c r="B149" s="87">
        <v>922</v>
      </c>
      <c r="C149" s="115" t="s">
        <v>238</v>
      </c>
      <c r="D149" s="115" t="s">
        <v>241</v>
      </c>
      <c r="E149" s="115"/>
      <c r="F149" s="115"/>
      <c r="G149" s="94">
        <f t="shared" ref="G149" si="98">SUM(G150+G154+G156+G152)</f>
        <v>0</v>
      </c>
      <c r="H149" s="94">
        <f t="shared" ref="H149:O149" si="99">SUM(H150+H154+H156+H152)</f>
        <v>0</v>
      </c>
      <c r="I149" s="175" t="e">
        <f t="shared" si="90"/>
        <v>#DIV/0!</v>
      </c>
      <c r="J149" s="175">
        <f t="shared" si="91"/>
        <v>0</v>
      </c>
      <c r="K149" s="86">
        <f t="shared" si="99"/>
        <v>0</v>
      </c>
      <c r="L149" s="86">
        <f t="shared" si="99"/>
        <v>0</v>
      </c>
      <c r="M149" s="86">
        <f t="shared" si="99"/>
        <v>0</v>
      </c>
      <c r="N149" s="86">
        <f t="shared" si="99"/>
        <v>0</v>
      </c>
      <c r="O149" s="86">
        <f t="shared" si="99"/>
        <v>0</v>
      </c>
    </row>
    <row r="150" spans="1:15" ht="189" hidden="1" customHeight="1">
      <c r="A150" s="74" t="s">
        <v>621</v>
      </c>
      <c r="B150" s="87">
        <v>922</v>
      </c>
      <c r="C150" s="115" t="s">
        <v>64</v>
      </c>
      <c r="D150" s="115" t="s">
        <v>241</v>
      </c>
      <c r="E150" s="115" t="s">
        <v>125</v>
      </c>
      <c r="F150" s="115"/>
      <c r="G150" s="94">
        <f t="shared" ref="G150:O150" si="100">SUM(G151)</f>
        <v>0</v>
      </c>
      <c r="H150" s="94">
        <f t="shared" si="100"/>
        <v>0</v>
      </c>
      <c r="I150" s="175" t="e">
        <f t="shared" si="90"/>
        <v>#DIV/0!</v>
      </c>
      <c r="J150" s="175">
        <f t="shared" si="91"/>
        <v>0</v>
      </c>
      <c r="K150" s="86">
        <f t="shared" si="100"/>
        <v>0</v>
      </c>
      <c r="L150" s="86">
        <f t="shared" si="100"/>
        <v>0</v>
      </c>
      <c r="M150" s="86">
        <f t="shared" si="100"/>
        <v>0</v>
      </c>
      <c r="N150" s="86">
        <f t="shared" si="100"/>
        <v>0</v>
      </c>
      <c r="O150" s="86">
        <f t="shared" si="100"/>
        <v>0</v>
      </c>
    </row>
    <row r="151" spans="1:15" ht="31.5" hidden="1" customHeight="1">
      <c r="A151" s="73" t="s">
        <v>494</v>
      </c>
      <c r="B151" s="87">
        <v>922</v>
      </c>
      <c r="C151" s="115" t="s">
        <v>238</v>
      </c>
      <c r="D151" s="115" t="s">
        <v>241</v>
      </c>
      <c r="E151" s="115" t="s">
        <v>125</v>
      </c>
      <c r="F151" s="115" t="s">
        <v>491</v>
      </c>
      <c r="G151" s="94"/>
      <c r="H151" s="94"/>
      <c r="I151" s="175" t="e">
        <f t="shared" si="90"/>
        <v>#DIV/0!</v>
      </c>
      <c r="J151" s="175">
        <f t="shared" si="91"/>
        <v>0</v>
      </c>
      <c r="K151" s="86"/>
      <c r="L151" s="86"/>
      <c r="M151" s="86"/>
      <c r="N151" s="86"/>
      <c r="O151" s="86"/>
    </row>
    <row r="152" spans="1:15" ht="204.75" hidden="1" customHeight="1">
      <c r="A152" s="73" t="s">
        <v>622</v>
      </c>
      <c r="B152" s="87">
        <v>922</v>
      </c>
      <c r="C152" s="115" t="s">
        <v>238</v>
      </c>
      <c r="D152" s="115" t="s">
        <v>241</v>
      </c>
      <c r="E152" s="115" t="s">
        <v>339</v>
      </c>
      <c r="F152" s="115"/>
      <c r="G152" s="94">
        <f t="shared" ref="G152:O152" si="101">SUM(G153)</f>
        <v>0</v>
      </c>
      <c r="H152" s="94">
        <f t="shared" si="101"/>
        <v>0</v>
      </c>
      <c r="I152" s="175" t="e">
        <f t="shared" si="90"/>
        <v>#DIV/0!</v>
      </c>
      <c r="J152" s="175">
        <f t="shared" si="91"/>
        <v>0</v>
      </c>
      <c r="K152" s="86">
        <f t="shared" si="101"/>
        <v>0</v>
      </c>
      <c r="L152" s="86">
        <f t="shared" si="101"/>
        <v>0</v>
      </c>
      <c r="M152" s="86">
        <f t="shared" si="101"/>
        <v>0</v>
      </c>
      <c r="N152" s="86">
        <f t="shared" si="101"/>
        <v>0</v>
      </c>
      <c r="O152" s="86">
        <f t="shared" si="101"/>
        <v>0</v>
      </c>
    </row>
    <row r="153" spans="1:15" ht="15.75" hidden="1" customHeight="1">
      <c r="A153" s="73" t="s">
        <v>147</v>
      </c>
      <c r="B153" s="87">
        <v>922</v>
      </c>
      <c r="C153" s="115" t="s">
        <v>238</v>
      </c>
      <c r="D153" s="115" t="s">
        <v>241</v>
      </c>
      <c r="E153" s="115" t="s">
        <v>339</v>
      </c>
      <c r="F153" s="115" t="s">
        <v>491</v>
      </c>
      <c r="G153" s="94"/>
      <c r="H153" s="94"/>
      <c r="I153" s="175" t="e">
        <f t="shared" si="90"/>
        <v>#DIV/0!</v>
      </c>
      <c r="J153" s="175">
        <f t="shared" si="91"/>
        <v>0</v>
      </c>
      <c r="K153" s="86"/>
      <c r="L153" s="86"/>
      <c r="M153" s="86"/>
      <c r="N153" s="86"/>
      <c r="O153" s="86"/>
    </row>
    <row r="154" spans="1:15" ht="173.25" hidden="1" customHeight="1">
      <c r="A154" s="74" t="s">
        <v>623</v>
      </c>
      <c r="B154" s="121">
        <v>922</v>
      </c>
      <c r="C154" s="115" t="s">
        <v>238</v>
      </c>
      <c r="D154" s="115" t="s">
        <v>241</v>
      </c>
      <c r="E154" s="115" t="s">
        <v>438</v>
      </c>
      <c r="F154" s="115"/>
      <c r="G154" s="94">
        <f t="shared" ref="G154:O154" si="102">SUM(G155)</f>
        <v>0</v>
      </c>
      <c r="H154" s="94">
        <f t="shared" si="102"/>
        <v>0</v>
      </c>
      <c r="I154" s="175" t="e">
        <f t="shared" si="90"/>
        <v>#DIV/0!</v>
      </c>
      <c r="J154" s="175">
        <f t="shared" si="91"/>
        <v>0</v>
      </c>
      <c r="K154" s="86">
        <f t="shared" si="102"/>
        <v>0</v>
      </c>
      <c r="L154" s="86">
        <f t="shared" si="102"/>
        <v>0</v>
      </c>
      <c r="M154" s="86">
        <f t="shared" si="102"/>
        <v>0</v>
      </c>
      <c r="N154" s="86">
        <f t="shared" si="102"/>
        <v>0</v>
      </c>
      <c r="O154" s="86">
        <f t="shared" si="102"/>
        <v>0</v>
      </c>
    </row>
    <row r="155" spans="1:15" ht="15.75" hidden="1" customHeight="1">
      <c r="A155" s="74" t="s">
        <v>492</v>
      </c>
      <c r="B155" s="121">
        <v>922</v>
      </c>
      <c r="C155" s="115" t="s">
        <v>238</v>
      </c>
      <c r="D155" s="115" t="s">
        <v>241</v>
      </c>
      <c r="E155" s="115" t="s">
        <v>438</v>
      </c>
      <c r="F155" s="115" t="s">
        <v>384</v>
      </c>
      <c r="G155" s="94"/>
      <c r="H155" s="94"/>
      <c r="I155" s="175" t="e">
        <f t="shared" si="90"/>
        <v>#DIV/0!</v>
      </c>
      <c r="J155" s="175">
        <f t="shared" si="91"/>
        <v>0</v>
      </c>
      <c r="K155" s="86"/>
      <c r="L155" s="86"/>
      <c r="M155" s="86"/>
      <c r="N155" s="86"/>
      <c r="O155" s="86"/>
    </row>
    <row r="156" spans="1:15" ht="189" hidden="1" customHeight="1">
      <c r="A156" s="73" t="s">
        <v>624</v>
      </c>
      <c r="B156" s="121">
        <v>922</v>
      </c>
      <c r="C156" s="115" t="s">
        <v>238</v>
      </c>
      <c r="D156" s="115" t="s">
        <v>241</v>
      </c>
      <c r="E156" s="115" t="s">
        <v>439</v>
      </c>
      <c r="F156" s="115"/>
      <c r="G156" s="94">
        <f t="shared" ref="G156:O156" si="103">SUM(G157)</f>
        <v>0</v>
      </c>
      <c r="H156" s="94">
        <f t="shared" si="103"/>
        <v>0</v>
      </c>
      <c r="I156" s="175" t="e">
        <f t="shared" si="90"/>
        <v>#DIV/0!</v>
      </c>
      <c r="J156" s="175">
        <f t="shared" si="91"/>
        <v>0</v>
      </c>
      <c r="K156" s="86">
        <f t="shared" si="103"/>
        <v>0</v>
      </c>
      <c r="L156" s="86">
        <f t="shared" si="103"/>
        <v>0</v>
      </c>
      <c r="M156" s="86">
        <f t="shared" si="103"/>
        <v>0</v>
      </c>
      <c r="N156" s="86">
        <f t="shared" si="103"/>
        <v>0</v>
      </c>
      <c r="O156" s="86">
        <f t="shared" si="103"/>
        <v>0</v>
      </c>
    </row>
    <row r="157" spans="1:15" ht="15.75" hidden="1" customHeight="1">
      <c r="A157" s="73" t="s">
        <v>492</v>
      </c>
      <c r="B157" s="121">
        <v>922</v>
      </c>
      <c r="C157" s="115" t="s">
        <v>238</v>
      </c>
      <c r="D157" s="115" t="s">
        <v>241</v>
      </c>
      <c r="E157" s="115" t="s">
        <v>439</v>
      </c>
      <c r="F157" s="115" t="s">
        <v>384</v>
      </c>
      <c r="G157" s="94"/>
      <c r="H157" s="94"/>
      <c r="I157" s="175" t="e">
        <f t="shared" si="90"/>
        <v>#DIV/0!</v>
      </c>
      <c r="J157" s="175">
        <f t="shared" si="91"/>
        <v>0</v>
      </c>
      <c r="K157" s="86"/>
      <c r="L157" s="86"/>
      <c r="M157" s="86"/>
      <c r="N157" s="86"/>
      <c r="O157" s="86"/>
    </row>
    <row r="158" spans="1:15">
      <c r="A158" s="74" t="s">
        <v>254</v>
      </c>
      <c r="B158" s="87">
        <v>922</v>
      </c>
      <c r="C158" s="115" t="s">
        <v>238</v>
      </c>
      <c r="D158" s="115" t="s">
        <v>242</v>
      </c>
      <c r="E158" s="115"/>
      <c r="F158" s="115"/>
      <c r="G158" s="94">
        <f t="shared" ref="G158" si="104">SUM(G159+G162+G164+G168+G177+G175+G173+G171)</f>
        <v>32053.287700000001</v>
      </c>
      <c r="H158" s="94">
        <f t="shared" ref="H158:O158" si="105">SUM(H159+H162+H164+H168+H177+H175+H173+H171)</f>
        <v>22326.665689999998</v>
      </c>
      <c r="I158" s="175">
        <f t="shared" si="90"/>
        <v>69.654838214926698</v>
      </c>
      <c r="J158" s="175">
        <f t="shared" si="91"/>
        <v>-9726.6220100000028</v>
      </c>
      <c r="K158" s="94">
        <f t="shared" si="105"/>
        <v>0</v>
      </c>
      <c r="L158" s="94">
        <f t="shared" si="105"/>
        <v>0</v>
      </c>
      <c r="M158" s="94">
        <f t="shared" si="105"/>
        <v>0</v>
      </c>
      <c r="N158" s="94">
        <f t="shared" si="105"/>
        <v>0</v>
      </c>
      <c r="O158" s="94">
        <f t="shared" si="105"/>
        <v>0</v>
      </c>
    </row>
    <row r="159" spans="1:15" ht="173.25">
      <c r="A159" s="74" t="s">
        <v>625</v>
      </c>
      <c r="B159" s="87">
        <v>922</v>
      </c>
      <c r="C159" s="115" t="s">
        <v>238</v>
      </c>
      <c r="D159" s="115" t="s">
        <v>242</v>
      </c>
      <c r="E159" s="115" t="s">
        <v>433</v>
      </c>
      <c r="F159" s="115"/>
      <c r="G159" s="94">
        <f t="shared" ref="G159" si="106">SUM(G160+G161)</f>
        <v>12303</v>
      </c>
      <c r="H159" s="94">
        <f t="shared" ref="H159:O159" si="107">SUM(H160+H161)</f>
        <v>5627.0136400000001</v>
      </c>
      <c r="I159" s="175">
        <f t="shared" si="90"/>
        <v>45.736923026904009</v>
      </c>
      <c r="J159" s="175">
        <f t="shared" si="91"/>
        <v>-6675.9863599999999</v>
      </c>
      <c r="K159" s="86">
        <f t="shared" si="107"/>
        <v>0</v>
      </c>
      <c r="L159" s="86">
        <f t="shared" si="107"/>
        <v>0</v>
      </c>
      <c r="M159" s="86">
        <f t="shared" si="107"/>
        <v>0</v>
      </c>
      <c r="N159" s="86">
        <f t="shared" si="107"/>
        <v>0</v>
      </c>
      <c r="O159" s="86">
        <f t="shared" si="107"/>
        <v>0</v>
      </c>
    </row>
    <row r="160" spans="1:15">
      <c r="A160" s="74" t="s">
        <v>147</v>
      </c>
      <c r="B160" s="87">
        <v>922</v>
      </c>
      <c r="C160" s="115" t="s">
        <v>238</v>
      </c>
      <c r="D160" s="115" t="s">
        <v>242</v>
      </c>
      <c r="E160" s="115" t="s">
        <v>433</v>
      </c>
      <c r="F160" s="115" t="s">
        <v>491</v>
      </c>
      <c r="G160" s="94">
        <v>12303</v>
      </c>
      <c r="H160" s="94">
        <v>5627.0136400000001</v>
      </c>
      <c r="I160" s="175">
        <f t="shared" si="90"/>
        <v>45.736923026904009</v>
      </c>
      <c r="J160" s="175">
        <f t="shared" si="91"/>
        <v>-6675.9863599999999</v>
      </c>
      <c r="K160" s="86"/>
      <c r="L160" s="86"/>
      <c r="M160" s="86"/>
      <c r="N160" s="86"/>
      <c r="O160" s="86"/>
    </row>
    <row r="161" spans="1:15" ht="15.75" hidden="1" customHeight="1">
      <c r="A161" s="74" t="s">
        <v>358</v>
      </c>
      <c r="B161" s="87">
        <v>922</v>
      </c>
      <c r="C161" s="115" t="s">
        <v>238</v>
      </c>
      <c r="D161" s="115" t="s">
        <v>242</v>
      </c>
      <c r="E161" s="115" t="s">
        <v>433</v>
      </c>
      <c r="F161" s="115" t="s">
        <v>225</v>
      </c>
      <c r="G161" s="94"/>
      <c r="H161" s="94"/>
      <c r="I161" s="175" t="e">
        <f t="shared" si="90"/>
        <v>#DIV/0!</v>
      </c>
      <c r="J161" s="175">
        <f t="shared" si="91"/>
        <v>0</v>
      </c>
      <c r="K161" s="86"/>
      <c r="L161" s="86"/>
      <c r="M161" s="86"/>
      <c r="N161" s="86"/>
      <c r="O161" s="86"/>
    </row>
    <row r="162" spans="1:15" ht="189" customHeight="1">
      <c r="A162" s="72" t="s">
        <v>626</v>
      </c>
      <c r="B162" s="87">
        <v>922</v>
      </c>
      <c r="C162" s="115" t="s">
        <v>238</v>
      </c>
      <c r="D162" s="115" t="s">
        <v>242</v>
      </c>
      <c r="E162" s="115" t="s">
        <v>309</v>
      </c>
      <c r="F162" s="115"/>
      <c r="G162" s="94">
        <f t="shared" ref="G162:O162" si="108">SUM(G163)</f>
        <v>5471</v>
      </c>
      <c r="H162" s="94">
        <f t="shared" si="108"/>
        <v>4245.7296399999996</v>
      </c>
      <c r="I162" s="175">
        <f t="shared" si="90"/>
        <v>77.604270517272894</v>
      </c>
      <c r="J162" s="175">
        <f t="shared" si="91"/>
        <v>-1225.2703600000004</v>
      </c>
      <c r="K162" s="86">
        <f t="shared" si="108"/>
        <v>0</v>
      </c>
      <c r="L162" s="86">
        <f t="shared" si="108"/>
        <v>0</v>
      </c>
      <c r="M162" s="86">
        <f t="shared" si="108"/>
        <v>0</v>
      </c>
      <c r="N162" s="86">
        <f t="shared" si="108"/>
        <v>0</v>
      </c>
      <c r="O162" s="86">
        <f t="shared" si="108"/>
        <v>0</v>
      </c>
    </row>
    <row r="163" spans="1:15" ht="15.75" customHeight="1">
      <c r="A163" s="74" t="s">
        <v>147</v>
      </c>
      <c r="B163" s="87">
        <v>922</v>
      </c>
      <c r="C163" s="115" t="s">
        <v>238</v>
      </c>
      <c r="D163" s="115" t="s">
        <v>242</v>
      </c>
      <c r="E163" s="115" t="s">
        <v>309</v>
      </c>
      <c r="F163" s="115" t="s">
        <v>491</v>
      </c>
      <c r="G163" s="94">
        <v>5471</v>
      </c>
      <c r="H163" s="94">
        <v>4245.7296399999996</v>
      </c>
      <c r="I163" s="175">
        <f t="shared" si="90"/>
        <v>77.604270517272894</v>
      </c>
      <c r="J163" s="175">
        <f t="shared" si="91"/>
        <v>-1225.2703600000004</v>
      </c>
      <c r="K163" s="86"/>
      <c r="L163" s="86"/>
      <c r="M163" s="86"/>
      <c r="N163" s="86"/>
      <c r="O163" s="86"/>
    </row>
    <row r="164" spans="1:15" ht="189">
      <c r="A164" s="72" t="s">
        <v>627</v>
      </c>
      <c r="B164" s="87">
        <v>922</v>
      </c>
      <c r="C164" s="115" t="s">
        <v>238</v>
      </c>
      <c r="D164" s="115" t="s">
        <v>242</v>
      </c>
      <c r="E164" s="115" t="s">
        <v>310</v>
      </c>
      <c r="F164" s="115"/>
      <c r="G164" s="94">
        <f t="shared" ref="G164:O164" si="109">SUM(G165)</f>
        <v>3918.2876999999999</v>
      </c>
      <c r="H164" s="94">
        <f t="shared" si="109"/>
        <v>2092.9224100000001</v>
      </c>
      <c r="I164" s="175">
        <f t="shared" si="90"/>
        <v>53.414209732480856</v>
      </c>
      <c r="J164" s="175">
        <f t="shared" si="91"/>
        <v>-1825.3652899999997</v>
      </c>
      <c r="K164" s="86">
        <f t="shared" si="109"/>
        <v>0</v>
      </c>
      <c r="L164" s="86">
        <f t="shared" si="109"/>
        <v>0</v>
      </c>
      <c r="M164" s="86">
        <f t="shared" si="109"/>
        <v>0</v>
      </c>
      <c r="N164" s="86">
        <f t="shared" si="109"/>
        <v>0</v>
      </c>
      <c r="O164" s="86">
        <f t="shared" si="109"/>
        <v>0</v>
      </c>
    </row>
    <row r="165" spans="1:15">
      <c r="A165" s="74" t="s">
        <v>147</v>
      </c>
      <c r="B165" s="87">
        <v>922</v>
      </c>
      <c r="C165" s="115" t="s">
        <v>238</v>
      </c>
      <c r="D165" s="115" t="s">
        <v>242</v>
      </c>
      <c r="E165" s="115" t="s">
        <v>310</v>
      </c>
      <c r="F165" s="115" t="s">
        <v>491</v>
      </c>
      <c r="G165" s="94">
        <v>3918.2876999999999</v>
      </c>
      <c r="H165" s="94">
        <v>2092.9224100000001</v>
      </c>
      <c r="I165" s="175">
        <f t="shared" si="90"/>
        <v>53.414209732480856</v>
      </c>
      <c r="J165" s="175">
        <f t="shared" si="91"/>
        <v>-1825.3652899999997</v>
      </c>
      <c r="K165" s="86"/>
      <c r="L165" s="86"/>
      <c r="M165" s="86"/>
      <c r="N165" s="86"/>
      <c r="O165" s="86"/>
    </row>
    <row r="166" spans="1:15" ht="94.5" hidden="1" customHeight="1">
      <c r="A166" s="74" t="s">
        <v>173</v>
      </c>
      <c r="B166" s="87">
        <v>922</v>
      </c>
      <c r="C166" s="115" t="s">
        <v>238</v>
      </c>
      <c r="D166" s="115" t="s">
        <v>242</v>
      </c>
      <c r="E166" s="115" t="s">
        <v>143</v>
      </c>
      <c r="F166" s="115"/>
      <c r="G166" s="94">
        <f t="shared" ref="G166:O166" si="110">SUM(G167)</f>
        <v>0</v>
      </c>
      <c r="H166" s="94">
        <f t="shared" si="110"/>
        <v>0</v>
      </c>
      <c r="I166" s="175" t="e">
        <f t="shared" si="90"/>
        <v>#DIV/0!</v>
      </c>
      <c r="J166" s="175">
        <f t="shared" si="91"/>
        <v>0</v>
      </c>
      <c r="K166" s="86">
        <f t="shared" si="110"/>
        <v>0</v>
      </c>
      <c r="L166" s="86">
        <f t="shared" si="110"/>
        <v>0</v>
      </c>
      <c r="M166" s="86">
        <f t="shared" si="110"/>
        <v>0</v>
      </c>
      <c r="N166" s="86">
        <f t="shared" si="110"/>
        <v>0</v>
      </c>
      <c r="O166" s="86">
        <f t="shared" si="110"/>
        <v>0</v>
      </c>
    </row>
    <row r="167" spans="1:15" ht="15.75" hidden="1" customHeight="1">
      <c r="A167" s="74" t="s">
        <v>492</v>
      </c>
      <c r="B167" s="87">
        <v>922</v>
      </c>
      <c r="C167" s="115" t="s">
        <v>238</v>
      </c>
      <c r="D167" s="115" t="s">
        <v>242</v>
      </c>
      <c r="E167" s="115" t="s">
        <v>143</v>
      </c>
      <c r="F167" s="115" t="s">
        <v>384</v>
      </c>
      <c r="G167" s="94"/>
      <c r="H167" s="94"/>
      <c r="I167" s="175" t="e">
        <f t="shared" si="90"/>
        <v>#DIV/0!</v>
      </c>
      <c r="J167" s="175">
        <f t="shared" si="91"/>
        <v>0</v>
      </c>
      <c r="K167" s="86"/>
      <c r="L167" s="86"/>
      <c r="M167" s="86"/>
      <c r="N167" s="86"/>
      <c r="O167" s="86"/>
    </row>
    <row r="168" spans="1:15" ht="189" customHeight="1">
      <c r="A168" s="74" t="s">
        <v>628</v>
      </c>
      <c r="B168" s="87">
        <v>922</v>
      </c>
      <c r="C168" s="115" t="s">
        <v>64</v>
      </c>
      <c r="D168" s="115" t="s">
        <v>242</v>
      </c>
      <c r="E168" s="115" t="s">
        <v>434</v>
      </c>
      <c r="F168" s="115"/>
      <c r="G168" s="94">
        <f t="shared" ref="G168" si="111">SUM(G169+G170)</f>
        <v>10361</v>
      </c>
      <c r="H168" s="94">
        <f t="shared" ref="H168:O168" si="112">SUM(H169+H170)</f>
        <v>10361</v>
      </c>
      <c r="I168" s="175">
        <f t="shared" si="90"/>
        <v>100</v>
      </c>
      <c r="J168" s="175">
        <f t="shared" si="91"/>
        <v>0</v>
      </c>
      <c r="K168" s="86">
        <f t="shared" si="112"/>
        <v>0</v>
      </c>
      <c r="L168" s="86">
        <f t="shared" si="112"/>
        <v>0</v>
      </c>
      <c r="M168" s="86">
        <f t="shared" si="112"/>
        <v>0</v>
      </c>
      <c r="N168" s="86">
        <f t="shared" si="112"/>
        <v>0</v>
      </c>
      <c r="O168" s="86">
        <f t="shared" si="112"/>
        <v>0</v>
      </c>
    </row>
    <row r="169" spans="1:15" ht="15.75" customHeight="1">
      <c r="A169" s="74" t="s">
        <v>147</v>
      </c>
      <c r="B169" s="87">
        <v>922</v>
      </c>
      <c r="C169" s="115" t="s">
        <v>64</v>
      </c>
      <c r="D169" s="115" t="s">
        <v>242</v>
      </c>
      <c r="E169" s="115" t="s">
        <v>434</v>
      </c>
      <c r="F169" s="115" t="s">
        <v>491</v>
      </c>
      <c r="G169" s="94">
        <v>10361</v>
      </c>
      <c r="H169" s="94">
        <v>10361</v>
      </c>
      <c r="I169" s="175">
        <f t="shared" si="90"/>
        <v>100</v>
      </c>
      <c r="J169" s="175">
        <f t="shared" si="91"/>
        <v>0</v>
      </c>
      <c r="K169" s="86"/>
      <c r="L169" s="86"/>
      <c r="M169" s="86"/>
      <c r="N169" s="86"/>
      <c r="O169" s="86"/>
    </row>
    <row r="170" spans="1:15" ht="15.75" hidden="1" customHeight="1">
      <c r="A170" s="74" t="s">
        <v>358</v>
      </c>
      <c r="B170" s="87">
        <v>922</v>
      </c>
      <c r="C170" s="115" t="s">
        <v>64</v>
      </c>
      <c r="D170" s="115" t="s">
        <v>242</v>
      </c>
      <c r="E170" s="115" t="s">
        <v>434</v>
      </c>
      <c r="F170" s="115" t="s">
        <v>225</v>
      </c>
      <c r="G170" s="94"/>
      <c r="H170" s="94"/>
      <c r="I170" s="175" t="e">
        <f t="shared" si="90"/>
        <v>#DIV/0!</v>
      </c>
      <c r="J170" s="175">
        <f t="shared" si="91"/>
        <v>0</v>
      </c>
      <c r="K170" s="86"/>
      <c r="L170" s="86"/>
      <c r="M170" s="86"/>
      <c r="N170" s="86"/>
      <c r="O170" s="86"/>
    </row>
    <row r="171" spans="1:15" ht="94.5" hidden="1">
      <c r="A171" s="74" t="s">
        <v>824</v>
      </c>
      <c r="B171" s="87">
        <v>922</v>
      </c>
      <c r="C171" s="115" t="s">
        <v>64</v>
      </c>
      <c r="D171" s="115" t="s">
        <v>242</v>
      </c>
      <c r="E171" s="115" t="s">
        <v>825</v>
      </c>
      <c r="F171" s="115"/>
      <c r="G171" s="94">
        <f>SUM(G172)</f>
        <v>0</v>
      </c>
      <c r="H171" s="94">
        <f>SUM(H172)</f>
        <v>0</v>
      </c>
      <c r="I171" s="175" t="e">
        <f t="shared" si="90"/>
        <v>#DIV/0!</v>
      </c>
      <c r="J171" s="175">
        <f t="shared" si="91"/>
        <v>0</v>
      </c>
      <c r="K171" s="86">
        <f t="shared" ref="K171:O171" si="113">SUM(K172)</f>
        <v>0</v>
      </c>
      <c r="L171" s="86">
        <f t="shared" si="113"/>
        <v>0</v>
      </c>
      <c r="M171" s="86">
        <f t="shared" si="113"/>
        <v>0</v>
      </c>
      <c r="N171" s="86">
        <f t="shared" si="113"/>
        <v>0</v>
      </c>
      <c r="O171" s="86">
        <f t="shared" si="113"/>
        <v>0</v>
      </c>
    </row>
    <row r="172" spans="1:15" hidden="1">
      <c r="A172" s="74" t="s">
        <v>147</v>
      </c>
      <c r="B172" s="87">
        <v>922</v>
      </c>
      <c r="C172" s="115" t="s">
        <v>64</v>
      </c>
      <c r="D172" s="115" t="s">
        <v>242</v>
      </c>
      <c r="E172" s="115" t="s">
        <v>825</v>
      </c>
      <c r="F172" s="115" t="s">
        <v>491</v>
      </c>
      <c r="G172" s="94"/>
      <c r="H172" s="94"/>
      <c r="I172" s="175" t="e">
        <f t="shared" si="90"/>
        <v>#DIV/0!</v>
      </c>
      <c r="J172" s="175">
        <f t="shared" si="91"/>
        <v>0</v>
      </c>
      <c r="K172" s="86"/>
      <c r="L172" s="86"/>
      <c r="M172" s="86"/>
      <c r="N172" s="86"/>
      <c r="O172" s="86"/>
    </row>
    <row r="173" spans="1:15" ht="173.25" hidden="1" customHeight="1">
      <c r="A173" s="74" t="s">
        <v>629</v>
      </c>
      <c r="B173" s="87">
        <v>922</v>
      </c>
      <c r="C173" s="115" t="s">
        <v>238</v>
      </c>
      <c r="D173" s="115" t="s">
        <v>242</v>
      </c>
      <c r="E173" s="115" t="s">
        <v>344</v>
      </c>
      <c r="F173" s="115"/>
      <c r="G173" s="94">
        <f t="shared" ref="G173:O173" si="114">SUM(G174)</f>
        <v>0</v>
      </c>
      <c r="H173" s="94">
        <f t="shared" si="114"/>
        <v>0</v>
      </c>
      <c r="I173" s="175" t="e">
        <f t="shared" si="90"/>
        <v>#DIV/0!</v>
      </c>
      <c r="J173" s="175">
        <f t="shared" si="91"/>
        <v>0</v>
      </c>
      <c r="K173" s="86">
        <f t="shared" si="114"/>
        <v>0</v>
      </c>
      <c r="L173" s="86">
        <f t="shared" si="114"/>
        <v>0</v>
      </c>
      <c r="M173" s="86">
        <f t="shared" si="114"/>
        <v>0</v>
      </c>
      <c r="N173" s="86">
        <f t="shared" si="114"/>
        <v>0</v>
      </c>
      <c r="O173" s="86">
        <f t="shared" si="114"/>
        <v>0</v>
      </c>
    </row>
    <row r="174" spans="1:15" ht="15.75" hidden="1" customHeight="1">
      <c r="A174" s="74" t="s">
        <v>492</v>
      </c>
      <c r="B174" s="87">
        <v>922</v>
      </c>
      <c r="C174" s="115" t="s">
        <v>238</v>
      </c>
      <c r="D174" s="115" t="s">
        <v>242</v>
      </c>
      <c r="E174" s="115" t="s">
        <v>344</v>
      </c>
      <c r="F174" s="115" t="s">
        <v>384</v>
      </c>
      <c r="G174" s="94"/>
      <c r="H174" s="94"/>
      <c r="I174" s="175" t="e">
        <f t="shared" si="90"/>
        <v>#DIV/0!</v>
      </c>
      <c r="J174" s="175">
        <f t="shared" si="91"/>
        <v>0</v>
      </c>
      <c r="K174" s="86"/>
      <c r="L174" s="86"/>
      <c r="M174" s="86"/>
      <c r="N174" s="86"/>
      <c r="O174" s="86"/>
    </row>
    <row r="175" spans="1:15" ht="78.75" hidden="1" customHeight="1">
      <c r="A175" s="74" t="s">
        <v>298</v>
      </c>
      <c r="B175" s="87">
        <v>922</v>
      </c>
      <c r="C175" s="115" t="s">
        <v>238</v>
      </c>
      <c r="D175" s="115" t="s">
        <v>242</v>
      </c>
      <c r="E175" s="115" t="s">
        <v>299</v>
      </c>
      <c r="F175" s="115"/>
      <c r="G175" s="94">
        <f t="shared" ref="G175:O175" si="115">SUM(G176)</f>
        <v>0</v>
      </c>
      <c r="H175" s="94">
        <f t="shared" si="115"/>
        <v>0</v>
      </c>
      <c r="I175" s="175" t="e">
        <f t="shared" si="90"/>
        <v>#DIV/0!</v>
      </c>
      <c r="J175" s="175">
        <f t="shared" si="91"/>
        <v>0</v>
      </c>
      <c r="K175" s="86">
        <f t="shared" si="115"/>
        <v>0</v>
      </c>
      <c r="L175" s="86">
        <f t="shared" si="115"/>
        <v>0</v>
      </c>
      <c r="M175" s="86">
        <f t="shared" si="115"/>
        <v>0</v>
      </c>
      <c r="N175" s="86">
        <f t="shared" si="115"/>
        <v>0</v>
      </c>
      <c r="O175" s="86">
        <f t="shared" si="115"/>
        <v>0</v>
      </c>
    </row>
    <row r="176" spans="1:15" ht="15.75" hidden="1" customHeight="1">
      <c r="A176" s="74" t="s">
        <v>492</v>
      </c>
      <c r="B176" s="87">
        <v>922</v>
      </c>
      <c r="C176" s="115" t="s">
        <v>238</v>
      </c>
      <c r="D176" s="115" t="s">
        <v>242</v>
      </c>
      <c r="E176" s="115" t="s">
        <v>299</v>
      </c>
      <c r="F176" s="115" t="s">
        <v>384</v>
      </c>
      <c r="G176" s="94"/>
      <c r="H176" s="94"/>
      <c r="I176" s="175" t="e">
        <f t="shared" si="90"/>
        <v>#DIV/0!</v>
      </c>
      <c r="J176" s="175">
        <f t="shared" si="91"/>
        <v>0</v>
      </c>
      <c r="K176" s="86"/>
      <c r="L176" s="86"/>
      <c r="M176" s="86"/>
      <c r="N176" s="86"/>
      <c r="O176" s="86"/>
    </row>
    <row r="177" spans="1:15" ht="15.75" hidden="1" customHeight="1">
      <c r="A177" s="74" t="s">
        <v>26</v>
      </c>
      <c r="B177" s="87">
        <v>922</v>
      </c>
      <c r="C177" s="115" t="s">
        <v>238</v>
      </c>
      <c r="D177" s="115" t="s">
        <v>242</v>
      </c>
      <c r="E177" s="115" t="s">
        <v>208</v>
      </c>
      <c r="F177" s="115"/>
      <c r="G177" s="94">
        <f t="shared" ref="G177:O177" si="116">SUM(G178)</f>
        <v>0</v>
      </c>
      <c r="H177" s="94">
        <f t="shared" si="116"/>
        <v>0</v>
      </c>
      <c r="I177" s="175" t="e">
        <f t="shared" si="90"/>
        <v>#DIV/0!</v>
      </c>
      <c r="J177" s="175">
        <f t="shared" si="91"/>
        <v>0</v>
      </c>
      <c r="K177" s="86">
        <f t="shared" si="116"/>
        <v>0</v>
      </c>
      <c r="L177" s="86">
        <f t="shared" si="116"/>
        <v>0</v>
      </c>
      <c r="M177" s="86">
        <f t="shared" si="116"/>
        <v>0</v>
      </c>
      <c r="N177" s="86">
        <f t="shared" si="116"/>
        <v>0</v>
      </c>
      <c r="O177" s="86">
        <f t="shared" si="116"/>
        <v>0</v>
      </c>
    </row>
    <row r="178" spans="1:15" ht="47.25" hidden="1" customHeight="1">
      <c r="A178" s="74" t="s">
        <v>210</v>
      </c>
      <c r="B178" s="87">
        <v>922</v>
      </c>
      <c r="C178" s="115" t="s">
        <v>238</v>
      </c>
      <c r="D178" s="115" t="s">
        <v>242</v>
      </c>
      <c r="E178" s="115" t="s">
        <v>208</v>
      </c>
      <c r="F178" s="115"/>
      <c r="G178" s="94">
        <f t="shared" ref="G178" si="117">SUM(G179+G181)</f>
        <v>0</v>
      </c>
      <c r="H178" s="94">
        <f t="shared" ref="H178:O178" si="118">SUM(H179+H181)</f>
        <v>0</v>
      </c>
      <c r="I178" s="175" t="e">
        <f t="shared" si="90"/>
        <v>#DIV/0!</v>
      </c>
      <c r="J178" s="175">
        <f t="shared" si="91"/>
        <v>0</v>
      </c>
      <c r="K178" s="86">
        <f t="shared" si="118"/>
        <v>0</v>
      </c>
      <c r="L178" s="86">
        <f t="shared" si="118"/>
        <v>0</v>
      </c>
      <c r="M178" s="86">
        <f t="shared" si="118"/>
        <v>0</v>
      </c>
      <c r="N178" s="86">
        <f t="shared" si="118"/>
        <v>0</v>
      </c>
      <c r="O178" s="86">
        <f t="shared" si="118"/>
        <v>0</v>
      </c>
    </row>
    <row r="179" spans="1:15" ht="78.75" hidden="1" customHeight="1">
      <c r="A179" s="74" t="s">
        <v>286</v>
      </c>
      <c r="B179" s="87">
        <v>922</v>
      </c>
      <c r="C179" s="115" t="s">
        <v>238</v>
      </c>
      <c r="D179" s="115" t="s">
        <v>242</v>
      </c>
      <c r="E179" s="115" t="s">
        <v>174</v>
      </c>
      <c r="F179" s="115"/>
      <c r="G179" s="94">
        <f t="shared" ref="G179:O179" si="119">SUM(G180)</f>
        <v>0</v>
      </c>
      <c r="H179" s="94">
        <f t="shared" si="119"/>
        <v>0</v>
      </c>
      <c r="I179" s="175" t="e">
        <f t="shared" si="90"/>
        <v>#DIV/0!</v>
      </c>
      <c r="J179" s="175">
        <f t="shared" si="91"/>
        <v>0</v>
      </c>
      <c r="K179" s="86">
        <f t="shared" si="119"/>
        <v>0</v>
      </c>
      <c r="L179" s="86">
        <f t="shared" si="119"/>
        <v>0</v>
      </c>
      <c r="M179" s="86">
        <f t="shared" si="119"/>
        <v>0</v>
      </c>
      <c r="N179" s="86">
        <f t="shared" si="119"/>
        <v>0</v>
      </c>
      <c r="O179" s="86">
        <f t="shared" si="119"/>
        <v>0</v>
      </c>
    </row>
    <row r="180" spans="1:15" ht="15.75" hidden="1" customHeight="1">
      <c r="A180" s="74" t="s">
        <v>492</v>
      </c>
      <c r="B180" s="87">
        <v>922</v>
      </c>
      <c r="C180" s="115" t="s">
        <v>238</v>
      </c>
      <c r="D180" s="115" t="s">
        <v>242</v>
      </c>
      <c r="E180" s="115" t="s">
        <v>174</v>
      </c>
      <c r="F180" s="115" t="s">
        <v>384</v>
      </c>
      <c r="G180" s="94"/>
      <c r="H180" s="94"/>
      <c r="I180" s="175" t="e">
        <f t="shared" si="90"/>
        <v>#DIV/0!</v>
      </c>
      <c r="J180" s="175">
        <f t="shared" si="91"/>
        <v>0</v>
      </c>
      <c r="K180" s="86"/>
      <c r="L180" s="86"/>
      <c r="M180" s="86"/>
      <c r="N180" s="86"/>
      <c r="O180" s="86"/>
    </row>
    <row r="181" spans="1:15" ht="94.5" hidden="1" customHeight="1">
      <c r="A181" s="74" t="s">
        <v>452</v>
      </c>
      <c r="B181" s="87">
        <v>922</v>
      </c>
      <c r="C181" s="115" t="s">
        <v>238</v>
      </c>
      <c r="D181" s="115" t="s">
        <v>242</v>
      </c>
      <c r="E181" s="115" t="s">
        <v>92</v>
      </c>
      <c r="F181" s="115"/>
      <c r="G181" s="94">
        <f t="shared" ref="G181:O181" si="120">SUM(G182)</f>
        <v>0</v>
      </c>
      <c r="H181" s="94">
        <f t="shared" si="120"/>
        <v>0</v>
      </c>
      <c r="I181" s="175" t="e">
        <f t="shared" si="90"/>
        <v>#DIV/0!</v>
      </c>
      <c r="J181" s="175">
        <f t="shared" si="91"/>
        <v>0</v>
      </c>
      <c r="K181" s="86">
        <f t="shared" si="120"/>
        <v>0</v>
      </c>
      <c r="L181" s="86">
        <f t="shared" si="120"/>
        <v>0</v>
      </c>
      <c r="M181" s="86">
        <f t="shared" si="120"/>
        <v>0</v>
      </c>
      <c r="N181" s="86">
        <f t="shared" si="120"/>
        <v>0</v>
      </c>
      <c r="O181" s="86">
        <f t="shared" si="120"/>
        <v>0</v>
      </c>
    </row>
    <row r="182" spans="1:15" ht="15.75" hidden="1" customHeight="1">
      <c r="A182" s="74" t="s">
        <v>492</v>
      </c>
      <c r="B182" s="87">
        <v>922</v>
      </c>
      <c r="C182" s="115" t="s">
        <v>238</v>
      </c>
      <c r="D182" s="115" t="s">
        <v>242</v>
      </c>
      <c r="E182" s="115" t="s">
        <v>92</v>
      </c>
      <c r="F182" s="115" t="s">
        <v>384</v>
      </c>
      <c r="G182" s="94"/>
      <c r="H182" s="94"/>
      <c r="I182" s="175" t="e">
        <f t="shared" si="90"/>
        <v>#DIV/0!</v>
      </c>
      <c r="J182" s="175">
        <f t="shared" si="91"/>
        <v>0</v>
      </c>
      <c r="K182" s="86"/>
      <c r="L182" s="86"/>
      <c r="M182" s="86"/>
      <c r="N182" s="86"/>
      <c r="O182" s="86"/>
    </row>
    <row r="183" spans="1:15">
      <c r="A183" s="74" t="s">
        <v>77</v>
      </c>
      <c r="B183" s="87">
        <v>922</v>
      </c>
      <c r="C183" s="88" t="s">
        <v>238</v>
      </c>
      <c r="D183" s="88" t="s">
        <v>245</v>
      </c>
      <c r="E183" s="89"/>
      <c r="F183" s="89"/>
      <c r="G183" s="94">
        <f t="shared" ref="G183" si="121">SUM(G184+G186+G194+G190+G192+G196+G198+G188)</f>
        <v>202.02019999999999</v>
      </c>
      <c r="H183" s="94">
        <f t="shared" ref="H183:K183" si="122">SUM(H184+H186+H194+H190+H192+H196+H198+H188)</f>
        <v>0</v>
      </c>
      <c r="I183" s="175">
        <f t="shared" si="90"/>
        <v>0</v>
      </c>
      <c r="J183" s="175">
        <f t="shared" si="91"/>
        <v>-202.02019999999999</v>
      </c>
      <c r="K183" s="86">
        <f t="shared" si="122"/>
        <v>0</v>
      </c>
      <c r="L183" s="86">
        <f>SUM(L184+L186+L194+L190+L192)</f>
        <v>0</v>
      </c>
      <c r="M183" s="86">
        <f>SUM(M184+M186+M194+M190+M192)</f>
        <v>0</v>
      </c>
      <c r="N183" s="86">
        <f>SUM(N184+N186+N194+N190+N192)</f>
        <v>0</v>
      </c>
      <c r="O183" s="86">
        <f>SUM(O184+O186+O194+O190+O192)</f>
        <v>0</v>
      </c>
    </row>
    <row r="184" spans="1:15" ht="141.75" hidden="1" customHeight="1">
      <c r="A184" s="74" t="s">
        <v>630</v>
      </c>
      <c r="B184" s="87">
        <v>922</v>
      </c>
      <c r="C184" s="88" t="s">
        <v>238</v>
      </c>
      <c r="D184" s="88" t="s">
        <v>245</v>
      </c>
      <c r="E184" s="89" t="s">
        <v>412</v>
      </c>
      <c r="F184" s="89"/>
      <c r="G184" s="94">
        <f t="shared" ref="G184:O184" si="123">SUM(G185:G185)</f>
        <v>0</v>
      </c>
      <c r="H184" s="94">
        <f t="shared" si="123"/>
        <v>0</v>
      </c>
      <c r="I184" s="175" t="e">
        <f t="shared" si="90"/>
        <v>#DIV/0!</v>
      </c>
      <c r="J184" s="175">
        <f t="shared" si="91"/>
        <v>0</v>
      </c>
      <c r="K184" s="86">
        <f t="shared" si="123"/>
        <v>0</v>
      </c>
      <c r="L184" s="86">
        <f t="shared" si="123"/>
        <v>0</v>
      </c>
      <c r="M184" s="86">
        <f t="shared" si="123"/>
        <v>0</v>
      </c>
      <c r="N184" s="86">
        <f t="shared" si="123"/>
        <v>0</v>
      </c>
      <c r="O184" s="86">
        <f t="shared" si="123"/>
        <v>0</v>
      </c>
    </row>
    <row r="185" spans="1:15" ht="15.75" hidden="1" customHeight="1">
      <c r="A185" s="74" t="s">
        <v>492</v>
      </c>
      <c r="B185" s="87">
        <v>922</v>
      </c>
      <c r="C185" s="88" t="s">
        <v>238</v>
      </c>
      <c r="D185" s="88" t="s">
        <v>245</v>
      </c>
      <c r="E185" s="89" t="s">
        <v>412</v>
      </c>
      <c r="F185" s="89" t="s">
        <v>384</v>
      </c>
      <c r="G185" s="94"/>
      <c r="H185" s="94"/>
      <c r="I185" s="175" t="e">
        <f t="shared" si="90"/>
        <v>#DIV/0!</v>
      </c>
      <c r="J185" s="175">
        <f t="shared" si="91"/>
        <v>0</v>
      </c>
      <c r="K185" s="86"/>
      <c r="L185" s="86"/>
      <c r="M185" s="86"/>
      <c r="N185" s="86"/>
      <c r="O185" s="86"/>
    </row>
    <row r="186" spans="1:15" ht="173.25">
      <c r="A186" s="74" t="s">
        <v>830</v>
      </c>
      <c r="B186" s="87">
        <v>922</v>
      </c>
      <c r="C186" s="88" t="s">
        <v>238</v>
      </c>
      <c r="D186" s="88" t="s">
        <v>245</v>
      </c>
      <c r="E186" s="89" t="s">
        <v>828</v>
      </c>
      <c r="F186" s="115"/>
      <c r="G186" s="94">
        <f t="shared" ref="G186:O186" si="124">SUM(G187)</f>
        <v>200</v>
      </c>
      <c r="H186" s="94">
        <f t="shared" si="124"/>
        <v>0</v>
      </c>
      <c r="I186" s="175">
        <f t="shared" si="90"/>
        <v>0</v>
      </c>
      <c r="J186" s="175">
        <f t="shared" si="91"/>
        <v>-200</v>
      </c>
      <c r="K186" s="86">
        <f t="shared" si="124"/>
        <v>0</v>
      </c>
      <c r="L186" s="86">
        <f t="shared" si="124"/>
        <v>0</v>
      </c>
      <c r="M186" s="86">
        <f t="shared" si="124"/>
        <v>0</v>
      </c>
      <c r="N186" s="86">
        <f t="shared" si="124"/>
        <v>0</v>
      </c>
      <c r="O186" s="86">
        <f t="shared" si="124"/>
        <v>0</v>
      </c>
    </row>
    <row r="187" spans="1:15">
      <c r="A187" s="73" t="s">
        <v>147</v>
      </c>
      <c r="B187" s="87">
        <v>922</v>
      </c>
      <c r="C187" s="88" t="s">
        <v>238</v>
      </c>
      <c r="D187" s="88" t="s">
        <v>245</v>
      </c>
      <c r="E187" s="89" t="s">
        <v>828</v>
      </c>
      <c r="F187" s="115" t="s">
        <v>491</v>
      </c>
      <c r="G187" s="94">
        <v>200</v>
      </c>
      <c r="H187" s="94"/>
      <c r="I187" s="175">
        <f t="shared" si="90"/>
        <v>0</v>
      </c>
      <c r="J187" s="175">
        <f t="shared" si="91"/>
        <v>-200</v>
      </c>
      <c r="K187" s="86"/>
      <c r="L187" s="86"/>
      <c r="M187" s="86"/>
      <c r="N187" s="86"/>
      <c r="O187" s="86"/>
    </row>
    <row r="188" spans="1:15" ht="173.25">
      <c r="A188" s="74" t="s">
        <v>831</v>
      </c>
      <c r="B188" s="87">
        <v>922</v>
      </c>
      <c r="C188" s="88" t="s">
        <v>238</v>
      </c>
      <c r="D188" s="88" t="s">
        <v>245</v>
      </c>
      <c r="E188" s="89" t="s">
        <v>832</v>
      </c>
      <c r="F188" s="115"/>
      <c r="G188" s="94">
        <f t="shared" ref="G188:K188" si="125">SUM(G189)</f>
        <v>2.0202</v>
      </c>
      <c r="H188" s="94">
        <f t="shared" si="125"/>
        <v>0</v>
      </c>
      <c r="I188" s="175">
        <f t="shared" si="90"/>
        <v>0</v>
      </c>
      <c r="J188" s="175">
        <f t="shared" si="91"/>
        <v>-2.0202</v>
      </c>
      <c r="K188" s="86">
        <f t="shared" si="125"/>
        <v>0</v>
      </c>
      <c r="L188" s="86"/>
      <c r="M188" s="86"/>
      <c r="N188" s="86"/>
      <c r="O188" s="86"/>
    </row>
    <row r="189" spans="1:15">
      <c r="A189" s="73" t="s">
        <v>147</v>
      </c>
      <c r="B189" s="87">
        <v>922</v>
      </c>
      <c r="C189" s="88" t="s">
        <v>238</v>
      </c>
      <c r="D189" s="88" t="s">
        <v>245</v>
      </c>
      <c r="E189" s="89" t="s">
        <v>832</v>
      </c>
      <c r="F189" s="115" t="s">
        <v>491</v>
      </c>
      <c r="G189" s="94">
        <v>2.0202</v>
      </c>
      <c r="H189" s="94"/>
      <c r="I189" s="175">
        <f t="shared" si="90"/>
        <v>0</v>
      </c>
      <c r="J189" s="175">
        <f t="shared" si="91"/>
        <v>-2.0202</v>
      </c>
      <c r="K189" s="86"/>
      <c r="L189" s="86"/>
      <c r="M189" s="86"/>
      <c r="N189" s="86"/>
      <c r="O189" s="86"/>
    </row>
    <row r="190" spans="1:15" ht="63" hidden="1" customHeight="1">
      <c r="A190" s="73" t="s">
        <v>389</v>
      </c>
      <c r="B190" s="87">
        <v>922</v>
      </c>
      <c r="C190" s="88" t="s">
        <v>238</v>
      </c>
      <c r="D190" s="88" t="s">
        <v>245</v>
      </c>
      <c r="E190" s="89" t="s">
        <v>337</v>
      </c>
      <c r="F190" s="89"/>
      <c r="G190" s="94">
        <f t="shared" ref="G190:O190" si="126">SUM(G191)</f>
        <v>0</v>
      </c>
      <c r="H190" s="94">
        <f t="shared" si="126"/>
        <v>0</v>
      </c>
      <c r="I190" s="175" t="e">
        <f t="shared" si="90"/>
        <v>#DIV/0!</v>
      </c>
      <c r="J190" s="175">
        <f t="shared" si="91"/>
        <v>0</v>
      </c>
      <c r="K190" s="86">
        <f t="shared" si="126"/>
        <v>0</v>
      </c>
      <c r="L190" s="86">
        <f t="shared" si="126"/>
        <v>0</v>
      </c>
      <c r="M190" s="86">
        <f t="shared" si="126"/>
        <v>0</v>
      </c>
      <c r="N190" s="86">
        <f t="shared" si="126"/>
        <v>0</v>
      </c>
      <c r="O190" s="86">
        <f t="shared" si="126"/>
        <v>0</v>
      </c>
    </row>
    <row r="191" spans="1:15" ht="15.75" hidden="1" customHeight="1">
      <c r="A191" s="73" t="s">
        <v>147</v>
      </c>
      <c r="B191" s="87">
        <v>922</v>
      </c>
      <c r="C191" s="88" t="s">
        <v>238</v>
      </c>
      <c r="D191" s="88" t="s">
        <v>245</v>
      </c>
      <c r="E191" s="89" t="s">
        <v>337</v>
      </c>
      <c r="F191" s="89" t="s">
        <v>491</v>
      </c>
      <c r="G191" s="94"/>
      <c r="H191" s="94"/>
      <c r="I191" s="175" t="e">
        <f t="shared" si="90"/>
        <v>#DIV/0!</v>
      </c>
      <c r="J191" s="175">
        <f t="shared" si="91"/>
        <v>0</v>
      </c>
      <c r="K191" s="86"/>
      <c r="L191" s="86"/>
      <c r="M191" s="86"/>
      <c r="N191" s="86"/>
      <c r="O191" s="86"/>
    </row>
    <row r="192" spans="1:15" ht="110.25" hidden="1" customHeight="1">
      <c r="A192" s="73" t="s">
        <v>105</v>
      </c>
      <c r="B192" s="87">
        <v>922</v>
      </c>
      <c r="C192" s="88" t="s">
        <v>238</v>
      </c>
      <c r="D192" s="88" t="s">
        <v>245</v>
      </c>
      <c r="E192" s="88" t="s">
        <v>533</v>
      </c>
      <c r="F192" s="89"/>
      <c r="G192" s="94">
        <f t="shared" ref="G192:O192" si="127">SUM(G193)</f>
        <v>0</v>
      </c>
      <c r="H192" s="94">
        <f t="shared" si="127"/>
        <v>0</v>
      </c>
      <c r="I192" s="175" t="e">
        <f t="shared" si="90"/>
        <v>#DIV/0!</v>
      </c>
      <c r="J192" s="175">
        <f t="shared" si="91"/>
        <v>0</v>
      </c>
      <c r="K192" s="86">
        <f t="shared" si="127"/>
        <v>0</v>
      </c>
      <c r="L192" s="86">
        <f t="shared" si="127"/>
        <v>0</v>
      </c>
      <c r="M192" s="86">
        <f t="shared" si="127"/>
        <v>0</v>
      </c>
      <c r="N192" s="86">
        <f t="shared" si="127"/>
        <v>0</v>
      </c>
      <c r="O192" s="86">
        <f t="shared" si="127"/>
        <v>0</v>
      </c>
    </row>
    <row r="193" spans="1:15" ht="15.75" hidden="1" customHeight="1">
      <c r="A193" s="73" t="s">
        <v>147</v>
      </c>
      <c r="B193" s="87">
        <v>922</v>
      </c>
      <c r="C193" s="88" t="s">
        <v>238</v>
      </c>
      <c r="D193" s="88" t="s">
        <v>245</v>
      </c>
      <c r="E193" s="88" t="s">
        <v>533</v>
      </c>
      <c r="F193" s="89" t="s">
        <v>491</v>
      </c>
      <c r="G193" s="94"/>
      <c r="H193" s="94"/>
      <c r="I193" s="175" t="e">
        <f t="shared" si="90"/>
        <v>#DIV/0!</v>
      </c>
      <c r="J193" s="175">
        <f t="shared" si="91"/>
        <v>0</v>
      </c>
      <c r="K193" s="86"/>
      <c r="L193" s="86"/>
      <c r="M193" s="86"/>
      <c r="N193" s="86"/>
      <c r="O193" s="86"/>
    </row>
    <row r="194" spans="1:15" ht="141.75" hidden="1" customHeight="1">
      <c r="A194" s="74" t="s">
        <v>631</v>
      </c>
      <c r="B194" s="87">
        <v>922</v>
      </c>
      <c r="C194" s="88" t="s">
        <v>238</v>
      </c>
      <c r="D194" s="88" t="s">
        <v>245</v>
      </c>
      <c r="E194" s="89" t="s">
        <v>185</v>
      </c>
      <c r="F194" s="89"/>
      <c r="G194" s="94">
        <f t="shared" ref="G194:O194" si="128">SUM(G195)</f>
        <v>0</v>
      </c>
      <c r="H194" s="94">
        <f t="shared" si="128"/>
        <v>0</v>
      </c>
      <c r="I194" s="175" t="e">
        <f t="shared" si="90"/>
        <v>#DIV/0!</v>
      </c>
      <c r="J194" s="175">
        <f t="shared" si="91"/>
        <v>0</v>
      </c>
      <c r="K194" s="86">
        <f t="shared" si="128"/>
        <v>0</v>
      </c>
      <c r="L194" s="86">
        <f t="shared" si="128"/>
        <v>0</v>
      </c>
      <c r="M194" s="86">
        <f t="shared" si="128"/>
        <v>0</v>
      </c>
      <c r="N194" s="86">
        <f t="shared" si="128"/>
        <v>0</v>
      </c>
      <c r="O194" s="86">
        <f t="shared" si="128"/>
        <v>0</v>
      </c>
    </row>
    <row r="195" spans="1:15" ht="15.75" hidden="1" customHeight="1">
      <c r="A195" s="74" t="s">
        <v>492</v>
      </c>
      <c r="B195" s="87">
        <v>922</v>
      </c>
      <c r="C195" s="88" t="s">
        <v>238</v>
      </c>
      <c r="D195" s="88" t="s">
        <v>245</v>
      </c>
      <c r="E195" s="89" t="s">
        <v>185</v>
      </c>
      <c r="F195" s="89" t="s">
        <v>384</v>
      </c>
      <c r="G195" s="94"/>
      <c r="H195" s="94"/>
      <c r="I195" s="175" t="e">
        <f t="shared" si="90"/>
        <v>#DIV/0!</v>
      </c>
      <c r="J195" s="175">
        <f t="shared" si="91"/>
        <v>0</v>
      </c>
      <c r="K195" s="86"/>
      <c r="L195" s="86"/>
      <c r="M195" s="86"/>
      <c r="N195" s="86"/>
      <c r="O195" s="86"/>
    </row>
    <row r="196" spans="1:15" ht="141.75" hidden="1" customHeight="1">
      <c r="A196" s="73" t="s">
        <v>632</v>
      </c>
      <c r="B196" s="87">
        <v>922</v>
      </c>
      <c r="C196" s="88" t="s">
        <v>238</v>
      </c>
      <c r="D196" s="88" t="s">
        <v>245</v>
      </c>
      <c r="E196" s="89" t="s">
        <v>511</v>
      </c>
      <c r="F196" s="89"/>
      <c r="G196" s="94">
        <f t="shared" ref="G196:O196" si="129">SUM(G197)</f>
        <v>0</v>
      </c>
      <c r="H196" s="94">
        <f t="shared" si="129"/>
        <v>0</v>
      </c>
      <c r="I196" s="175" t="e">
        <f t="shared" si="90"/>
        <v>#DIV/0!</v>
      </c>
      <c r="J196" s="175">
        <f t="shared" si="91"/>
        <v>0</v>
      </c>
      <c r="K196" s="94">
        <f t="shared" si="129"/>
        <v>0</v>
      </c>
      <c r="L196" s="94">
        <f t="shared" si="129"/>
        <v>0</v>
      </c>
      <c r="M196" s="94">
        <f t="shared" si="129"/>
        <v>0</v>
      </c>
      <c r="N196" s="94">
        <f t="shared" si="129"/>
        <v>0</v>
      </c>
      <c r="O196" s="94">
        <f t="shared" si="129"/>
        <v>0</v>
      </c>
    </row>
    <row r="197" spans="1:15" ht="15.75" hidden="1" customHeight="1">
      <c r="A197" s="73" t="s">
        <v>492</v>
      </c>
      <c r="B197" s="87">
        <v>922</v>
      </c>
      <c r="C197" s="88" t="s">
        <v>238</v>
      </c>
      <c r="D197" s="88" t="s">
        <v>245</v>
      </c>
      <c r="E197" s="89" t="s">
        <v>511</v>
      </c>
      <c r="F197" s="89" t="s">
        <v>384</v>
      </c>
      <c r="G197" s="94"/>
      <c r="H197" s="94"/>
      <c r="I197" s="175" t="e">
        <f t="shared" si="90"/>
        <v>#DIV/0!</v>
      </c>
      <c r="J197" s="175">
        <f t="shared" si="91"/>
        <v>0</v>
      </c>
      <c r="K197" s="86"/>
      <c r="L197" s="86"/>
      <c r="M197" s="86"/>
      <c r="N197" s="86"/>
      <c r="O197" s="86"/>
    </row>
    <row r="198" spans="1:15" ht="15.75" hidden="1" customHeight="1">
      <c r="A198" s="74"/>
      <c r="B198" s="87"/>
      <c r="C198" s="88"/>
      <c r="D198" s="88"/>
      <c r="E198" s="89"/>
      <c r="F198" s="115"/>
      <c r="G198" s="94"/>
      <c r="H198" s="94"/>
      <c r="I198" s="175" t="e">
        <f t="shared" si="90"/>
        <v>#DIV/0!</v>
      </c>
      <c r="J198" s="175">
        <f t="shared" si="91"/>
        <v>0</v>
      </c>
      <c r="K198" s="86"/>
      <c r="L198" s="86"/>
      <c r="M198" s="86"/>
      <c r="N198" s="86"/>
      <c r="O198" s="86"/>
    </row>
    <row r="199" spans="1:15" ht="15.75" hidden="1" customHeight="1">
      <c r="A199" s="73"/>
      <c r="B199" s="87"/>
      <c r="C199" s="88"/>
      <c r="D199" s="88"/>
      <c r="E199" s="89"/>
      <c r="F199" s="115"/>
      <c r="G199" s="94"/>
      <c r="H199" s="94"/>
      <c r="I199" s="175" t="e">
        <f t="shared" si="90"/>
        <v>#DIV/0!</v>
      </c>
      <c r="J199" s="175">
        <f t="shared" si="91"/>
        <v>0</v>
      </c>
      <c r="K199" s="86"/>
      <c r="L199" s="86"/>
      <c r="M199" s="86"/>
      <c r="N199" s="86"/>
      <c r="O199" s="86"/>
    </row>
    <row r="200" spans="1:15">
      <c r="A200" s="74" t="s">
        <v>29</v>
      </c>
      <c r="B200" s="87">
        <v>922</v>
      </c>
      <c r="C200" s="88" t="s">
        <v>239</v>
      </c>
      <c r="D200" s="88"/>
      <c r="E200" s="89"/>
      <c r="F200" s="89"/>
      <c r="G200" s="94">
        <f t="shared" ref="G200" si="130">SUM(G201+G223+G275+G280)</f>
        <v>66628.619230000011</v>
      </c>
      <c r="H200" s="94">
        <f t="shared" ref="H200:O200" si="131">SUM(H201+H223+H275+H280)</f>
        <v>59604.750379999998</v>
      </c>
      <c r="I200" s="175">
        <f t="shared" si="90"/>
        <v>89.458180386788712</v>
      </c>
      <c r="J200" s="175">
        <f t="shared" si="91"/>
        <v>-7023.8688500000135</v>
      </c>
      <c r="K200" s="86">
        <f t="shared" si="131"/>
        <v>0</v>
      </c>
      <c r="L200" s="86">
        <f t="shared" si="131"/>
        <v>0</v>
      </c>
      <c r="M200" s="86">
        <f t="shared" si="131"/>
        <v>0</v>
      </c>
      <c r="N200" s="86">
        <f t="shared" si="131"/>
        <v>0</v>
      </c>
      <c r="O200" s="86">
        <f t="shared" si="131"/>
        <v>0</v>
      </c>
    </row>
    <row r="201" spans="1:15" ht="15.75" hidden="1" customHeight="1">
      <c r="A201" s="74" t="s">
        <v>30</v>
      </c>
      <c r="B201" s="87">
        <v>922</v>
      </c>
      <c r="C201" s="88" t="s">
        <v>239</v>
      </c>
      <c r="D201" s="88" t="s">
        <v>235</v>
      </c>
      <c r="E201" s="89"/>
      <c r="F201" s="89"/>
      <c r="G201" s="94">
        <f t="shared" ref="G201" si="132">SUM(G202+G204+G206+G209+G215+G211+G220+G218+G213)</f>
        <v>0</v>
      </c>
      <c r="H201" s="94">
        <f t="shared" ref="H201:O201" si="133">SUM(H202+H204+H206+H209+H215+H211+H220+H218+H213)</f>
        <v>0</v>
      </c>
      <c r="I201" s="175" t="e">
        <f t="shared" si="90"/>
        <v>#DIV/0!</v>
      </c>
      <c r="J201" s="175">
        <f t="shared" si="91"/>
        <v>0</v>
      </c>
      <c r="K201" s="86">
        <f t="shared" si="133"/>
        <v>0</v>
      </c>
      <c r="L201" s="86">
        <f t="shared" si="133"/>
        <v>0</v>
      </c>
      <c r="M201" s="86">
        <f t="shared" si="133"/>
        <v>0</v>
      </c>
      <c r="N201" s="86">
        <f t="shared" si="133"/>
        <v>0</v>
      </c>
      <c r="O201" s="86">
        <f t="shared" si="133"/>
        <v>0</v>
      </c>
    </row>
    <row r="202" spans="1:15" ht="157.5" hidden="1" customHeight="1">
      <c r="A202" s="74" t="s">
        <v>633</v>
      </c>
      <c r="B202" s="87">
        <v>922</v>
      </c>
      <c r="C202" s="88" t="s">
        <v>239</v>
      </c>
      <c r="D202" s="88" t="s">
        <v>235</v>
      </c>
      <c r="E202" s="89" t="s">
        <v>214</v>
      </c>
      <c r="F202" s="89"/>
      <c r="G202" s="94">
        <f t="shared" ref="G202:O202" si="134">SUM(G203)</f>
        <v>0</v>
      </c>
      <c r="H202" s="94">
        <f t="shared" si="134"/>
        <v>0</v>
      </c>
      <c r="I202" s="175" t="e">
        <f t="shared" si="90"/>
        <v>#DIV/0!</v>
      </c>
      <c r="J202" s="175">
        <f t="shared" si="91"/>
        <v>0</v>
      </c>
      <c r="K202" s="86">
        <f t="shared" si="134"/>
        <v>0</v>
      </c>
      <c r="L202" s="86">
        <f t="shared" si="134"/>
        <v>0</v>
      </c>
      <c r="M202" s="86">
        <f t="shared" si="134"/>
        <v>0</v>
      </c>
      <c r="N202" s="86">
        <f t="shared" si="134"/>
        <v>0</v>
      </c>
      <c r="O202" s="86">
        <f t="shared" si="134"/>
        <v>0</v>
      </c>
    </row>
    <row r="203" spans="1:15" ht="31.5" hidden="1" customHeight="1">
      <c r="A203" s="73" t="s">
        <v>494</v>
      </c>
      <c r="B203" s="87">
        <v>922</v>
      </c>
      <c r="C203" s="88" t="s">
        <v>239</v>
      </c>
      <c r="D203" s="88" t="s">
        <v>235</v>
      </c>
      <c r="E203" s="89" t="s">
        <v>214</v>
      </c>
      <c r="F203" s="89" t="s">
        <v>491</v>
      </c>
      <c r="G203" s="94"/>
      <c r="H203" s="94"/>
      <c r="I203" s="175" t="e">
        <f t="shared" si="90"/>
        <v>#DIV/0!</v>
      </c>
      <c r="J203" s="175">
        <f t="shared" si="91"/>
        <v>0</v>
      </c>
      <c r="K203" s="86"/>
      <c r="L203" s="86"/>
      <c r="M203" s="86"/>
      <c r="N203" s="86"/>
      <c r="O203" s="86"/>
    </row>
    <row r="204" spans="1:15" ht="78.75" hidden="1" customHeight="1">
      <c r="A204" s="73" t="s">
        <v>517</v>
      </c>
      <c r="B204" s="87">
        <v>922</v>
      </c>
      <c r="C204" s="88" t="s">
        <v>239</v>
      </c>
      <c r="D204" s="88" t="s">
        <v>235</v>
      </c>
      <c r="E204" s="89" t="s">
        <v>516</v>
      </c>
      <c r="F204" s="89"/>
      <c r="G204" s="94">
        <f t="shared" ref="G204:O204" si="135">SUM(G205)</f>
        <v>0</v>
      </c>
      <c r="H204" s="94">
        <f t="shared" si="135"/>
        <v>0</v>
      </c>
      <c r="I204" s="175" t="e">
        <f t="shared" ref="I204:I267" si="136">SUM(H204/G204*100)</f>
        <v>#DIV/0!</v>
      </c>
      <c r="J204" s="175">
        <f t="shared" ref="J204:J267" si="137">SUM(H204-G204)</f>
        <v>0</v>
      </c>
      <c r="K204" s="86">
        <f t="shared" si="135"/>
        <v>0</v>
      </c>
      <c r="L204" s="86">
        <f t="shared" si="135"/>
        <v>0</v>
      </c>
      <c r="M204" s="86">
        <f t="shared" si="135"/>
        <v>0</v>
      </c>
      <c r="N204" s="86">
        <f t="shared" si="135"/>
        <v>0</v>
      </c>
      <c r="O204" s="86">
        <f t="shared" si="135"/>
        <v>0</v>
      </c>
    </row>
    <row r="205" spans="1:15" ht="15.75" hidden="1" customHeight="1">
      <c r="A205" s="73" t="s">
        <v>147</v>
      </c>
      <c r="B205" s="87">
        <v>922</v>
      </c>
      <c r="C205" s="88" t="s">
        <v>239</v>
      </c>
      <c r="D205" s="88" t="s">
        <v>235</v>
      </c>
      <c r="E205" s="89" t="s">
        <v>516</v>
      </c>
      <c r="F205" s="89" t="s">
        <v>491</v>
      </c>
      <c r="G205" s="94"/>
      <c r="H205" s="94"/>
      <c r="I205" s="175" t="e">
        <f t="shared" si="136"/>
        <v>#DIV/0!</v>
      </c>
      <c r="J205" s="175">
        <f t="shared" si="137"/>
        <v>0</v>
      </c>
      <c r="K205" s="86"/>
      <c r="L205" s="86"/>
      <c r="M205" s="86"/>
      <c r="N205" s="86"/>
      <c r="O205" s="86"/>
    </row>
    <row r="206" spans="1:15" ht="31.5" hidden="1" customHeight="1">
      <c r="A206" s="74" t="s">
        <v>256</v>
      </c>
      <c r="B206" s="87">
        <v>922</v>
      </c>
      <c r="C206" s="88" t="s">
        <v>239</v>
      </c>
      <c r="D206" s="88" t="s">
        <v>235</v>
      </c>
      <c r="E206" s="89" t="s">
        <v>60</v>
      </c>
      <c r="F206" s="89"/>
      <c r="G206" s="94">
        <f t="shared" ref="G206:O207" si="138">SUM(G207)</f>
        <v>0</v>
      </c>
      <c r="H206" s="94">
        <f t="shared" si="138"/>
        <v>0</v>
      </c>
      <c r="I206" s="175" t="e">
        <f t="shared" si="136"/>
        <v>#DIV/0!</v>
      </c>
      <c r="J206" s="175">
        <f t="shared" si="137"/>
        <v>0</v>
      </c>
      <c r="K206" s="86">
        <f t="shared" si="138"/>
        <v>0</v>
      </c>
      <c r="L206" s="86">
        <f t="shared" si="138"/>
        <v>0</v>
      </c>
      <c r="M206" s="86">
        <f t="shared" si="138"/>
        <v>0</v>
      </c>
      <c r="N206" s="86">
        <f t="shared" si="138"/>
        <v>0</v>
      </c>
      <c r="O206" s="86">
        <f t="shared" si="138"/>
        <v>0</v>
      </c>
    </row>
    <row r="207" spans="1:15" ht="63" hidden="1" customHeight="1">
      <c r="A207" s="74" t="s">
        <v>314</v>
      </c>
      <c r="B207" s="87">
        <v>922</v>
      </c>
      <c r="C207" s="88" t="s">
        <v>239</v>
      </c>
      <c r="D207" s="88" t="s">
        <v>235</v>
      </c>
      <c r="E207" s="89" t="s">
        <v>65</v>
      </c>
      <c r="F207" s="89"/>
      <c r="G207" s="94">
        <f t="shared" si="138"/>
        <v>0</v>
      </c>
      <c r="H207" s="94">
        <f t="shared" si="138"/>
        <v>0</v>
      </c>
      <c r="I207" s="175" t="e">
        <f t="shared" si="136"/>
        <v>#DIV/0!</v>
      </c>
      <c r="J207" s="175">
        <f t="shared" si="137"/>
        <v>0</v>
      </c>
      <c r="K207" s="86">
        <f t="shared" si="138"/>
        <v>0</v>
      </c>
      <c r="L207" s="86">
        <f t="shared" si="138"/>
        <v>0</v>
      </c>
      <c r="M207" s="86">
        <f t="shared" si="138"/>
        <v>0</v>
      </c>
      <c r="N207" s="86">
        <f t="shared" si="138"/>
        <v>0</v>
      </c>
      <c r="O207" s="86">
        <f t="shared" si="138"/>
        <v>0</v>
      </c>
    </row>
    <row r="208" spans="1:15" ht="15.75" hidden="1" customHeight="1">
      <c r="A208" s="74" t="s">
        <v>492</v>
      </c>
      <c r="B208" s="87">
        <v>922</v>
      </c>
      <c r="C208" s="88" t="s">
        <v>239</v>
      </c>
      <c r="D208" s="88" t="s">
        <v>235</v>
      </c>
      <c r="E208" s="89" t="s">
        <v>65</v>
      </c>
      <c r="F208" s="89" t="s">
        <v>276</v>
      </c>
      <c r="G208" s="94"/>
      <c r="H208" s="94"/>
      <c r="I208" s="175" t="e">
        <f t="shared" si="136"/>
        <v>#DIV/0!</v>
      </c>
      <c r="J208" s="175">
        <f t="shared" si="137"/>
        <v>0</v>
      </c>
      <c r="K208" s="86"/>
      <c r="L208" s="86"/>
      <c r="M208" s="86"/>
      <c r="N208" s="86"/>
      <c r="O208" s="86"/>
    </row>
    <row r="209" spans="1:15" ht="47.25" hidden="1" customHeight="1">
      <c r="A209" s="74" t="s">
        <v>315</v>
      </c>
      <c r="B209" s="87">
        <v>922</v>
      </c>
      <c r="C209" s="88" t="s">
        <v>239</v>
      </c>
      <c r="D209" s="88" t="s">
        <v>235</v>
      </c>
      <c r="E209" s="89" t="s">
        <v>316</v>
      </c>
      <c r="F209" s="89"/>
      <c r="G209" s="94">
        <f t="shared" ref="G209:O209" si="139">SUM(G210)</f>
        <v>0</v>
      </c>
      <c r="H209" s="94">
        <f t="shared" si="139"/>
        <v>0</v>
      </c>
      <c r="I209" s="175" t="e">
        <f t="shared" si="136"/>
        <v>#DIV/0!</v>
      </c>
      <c r="J209" s="175">
        <f t="shared" si="137"/>
        <v>0</v>
      </c>
      <c r="K209" s="86">
        <f t="shared" si="139"/>
        <v>0</v>
      </c>
      <c r="L209" s="86">
        <f t="shared" si="139"/>
        <v>0</v>
      </c>
      <c r="M209" s="86">
        <f t="shared" si="139"/>
        <v>0</v>
      </c>
      <c r="N209" s="86">
        <f t="shared" si="139"/>
        <v>0</v>
      </c>
      <c r="O209" s="86">
        <f t="shared" si="139"/>
        <v>0</v>
      </c>
    </row>
    <row r="210" spans="1:15" ht="15.75" hidden="1" customHeight="1">
      <c r="A210" s="74" t="s">
        <v>492</v>
      </c>
      <c r="B210" s="87">
        <v>922</v>
      </c>
      <c r="C210" s="88" t="s">
        <v>239</v>
      </c>
      <c r="D210" s="88" t="s">
        <v>235</v>
      </c>
      <c r="E210" s="89" t="s">
        <v>316</v>
      </c>
      <c r="F210" s="89" t="s">
        <v>276</v>
      </c>
      <c r="G210" s="94"/>
      <c r="H210" s="94"/>
      <c r="I210" s="175" t="e">
        <f t="shared" si="136"/>
        <v>#DIV/0!</v>
      </c>
      <c r="J210" s="175">
        <f t="shared" si="137"/>
        <v>0</v>
      </c>
      <c r="K210" s="86"/>
      <c r="L210" s="86"/>
      <c r="M210" s="86"/>
      <c r="N210" s="86"/>
      <c r="O210" s="86"/>
    </row>
    <row r="211" spans="1:15" ht="78.75" hidden="1" customHeight="1">
      <c r="A211" s="74" t="s">
        <v>410</v>
      </c>
      <c r="B211" s="87">
        <v>922</v>
      </c>
      <c r="C211" s="88" t="s">
        <v>239</v>
      </c>
      <c r="D211" s="88" t="s">
        <v>235</v>
      </c>
      <c r="E211" s="89" t="s">
        <v>409</v>
      </c>
      <c r="F211" s="89"/>
      <c r="G211" s="94">
        <f t="shared" ref="G211:O211" si="140">SUM(G212)</f>
        <v>0</v>
      </c>
      <c r="H211" s="94">
        <f t="shared" si="140"/>
        <v>0</v>
      </c>
      <c r="I211" s="175" t="e">
        <f t="shared" si="136"/>
        <v>#DIV/0!</v>
      </c>
      <c r="J211" s="175">
        <f t="shared" si="137"/>
        <v>0</v>
      </c>
      <c r="K211" s="86">
        <f t="shared" si="140"/>
        <v>0</v>
      </c>
      <c r="L211" s="86">
        <f t="shared" si="140"/>
        <v>0</v>
      </c>
      <c r="M211" s="86">
        <f t="shared" si="140"/>
        <v>0</v>
      </c>
      <c r="N211" s="86">
        <f t="shared" si="140"/>
        <v>0</v>
      </c>
      <c r="O211" s="86">
        <f t="shared" si="140"/>
        <v>0</v>
      </c>
    </row>
    <row r="212" spans="1:15" ht="15.75" hidden="1" customHeight="1">
      <c r="A212" s="74" t="s">
        <v>492</v>
      </c>
      <c r="B212" s="87">
        <v>922</v>
      </c>
      <c r="C212" s="88" t="s">
        <v>239</v>
      </c>
      <c r="D212" s="88" t="s">
        <v>235</v>
      </c>
      <c r="E212" s="89" t="s">
        <v>409</v>
      </c>
      <c r="F212" s="89" t="s">
        <v>276</v>
      </c>
      <c r="G212" s="94"/>
      <c r="H212" s="94"/>
      <c r="I212" s="175" t="e">
        <f t="shared" si="136"/>
        <v>#DIV/0!</v>
      </c>
      <c r="J212" s="175">
        <f t="shared" si="137"/>
        <v>0</v>
      </c>
      <c r="K212" s="86"/>
      <c r="L212" s="86"/>
      <c r="M212" s="86"/>
      <c r="N212" s="86"/>
      <c r="O212" s="86"/>
    </row>
    <row r="213" spans="1:15" ht="78.75" hidden="1" customHeight="1">
      <c r="A213" s="74" t="s">
        <v>336</v>
      </c>
      <c r="B213" s="87">
        <v>922</v>
      </c>
      <c r="C213" s="88" t="s">
        <v>239</v>
      </c>
      <c r="D213" s="88" t="s">
        <v>235</v>
      </c>
      <c r="E213" s="89" t="s">
        <v>498</v>
      </c>
      <c r="F213" s="89"/>
      <c r="G213" s="94">
        <f t="shared" ref="G213:O213" si="141">SUM(G214)</f>
        <v>0</v>
      </c>
      <c r="H213" s="94">
        <f t="shared" si="141"/>
        <v>0</v>
      </c>
      <c r="I213" s="175" t="e">
        <f t="shared" si="136"/>
        <v>#DIV/0!</v>
      </c>
      <c r="J213" s="175">
        <f t="shared" si="137"/>
        <v>0</v>
      </c>
      <c r="K213" s="86">
        <f t="shared" si="141"/>
        <v>0</v>
      </c>
      <c r="L213" s="86">
        <f t="shared" si="141"/>
        <v>0</v>
      </c>
      <c r="M213" s="86">
        <f t="shared" si="141"/>
        <v>0</v>
      </c>
      <c r="N213" s="86">
        <f t="shared" si="141"/>
        <v>0</v>
      </c>
      <c r="O213" s="86">
        <f t="shared" si="141"/>
        <v>0</v>
      </c>
    </row>
    <row r="214" spans="1:15" ht="15.75" hidden="1" customHeight="1">
      <c r="A214" s="74" t="s">
        <v>492</v>
      </c>
      <c r="B214" s="87">
        <v>922</v>
      </c>
      <c r="C214" s="88" t="s">
        <v>239</v>
      </c>
      <c r="D214" s="88" t="s">
        <v>235</v>
      </c>
      <c r="E214" s="89" t="s">
        <v>498</v>
      </c>
      <c r="F214" s="89" t="s">
        <v>276</v>
      </c>
      <c r="G214" s="94"/>
      <c r="H214" s="94"/>
      <c r="I214" s="175" t="e">
        <f t="shared" si="136"/>
        <v>#DIV/0!</v>
      </c>
      <c r="J214" s="175">
        <f t="shared" si="137"/>
        <v>0</v>
      </c>
      <c r="K214" s="86"/>
      <c r="L214" s="86"/>
      <c r="M214" s="86"/>
      <c r="N214" s="86"/>
      <c r="O214" s="86"/>
    </row>
    <row r="215" spans="1:15" ht="78.75" hidden="1" customHeight="1">
      <c r="A215" s="74" t="s">
        <v>257</v>
      </c>
      <c r="B215" s="87">
        <v>922</v>
      </c>
      <c r="C215" s="88" t="s">
        <v>239</v>
      </c>
      <c r="D215" s="88" t="s">
        <v>235</v>
      </c>
      <c r="E215" s="89" t="s">
        <v>484</v>
      </c>
      <c r="F215" s="89"/>
      <c r="G215" s="94">
        <f t="shared" ref="G215:O215" si="142">SUM(G216)</f>
        <v>0</v>
      </c>
      <c r="H215" s="94">
        <f t="shared" si="142"/>
        <v>0</v>
      </c>
      <c r="I215" s="175" t="e">
        <f t="shared" si="136"/>
        <v>#DIV/0!</v>
      </c>
      <c r="J215" s="175">
        <f t="shared" si="137"/>
        <v>0</v>
      </c>
      <c r="K215" s="86">
        <f t="shared" si="142"/>
        <v>0</v>
      </c>
      <c r="L215" s="86">
        <f t="shared" si="142"/>
        <v>0</v>
      </c>
      <c r="M215" s="86">
        <f t="shared" si="142"/>
        <v>0</v>
      </c>
      <c r="N215" s="86">
        <f t="shared" si="142"/>
        <v>0</v>
      </c>
      <c r="O215" s="86">
        <f t="shared" si="142"/>
        <v>0</v>
      </c>
    </row>
    <row r="216" spans="1:15" ht="15.75" hidden="1" customHeight="1">
      <c r="A216" s="74" t="s">
        <v>492</v>
      </c>
      <c r="B216" s="87">
        <v>922</v>
      </c>
      <c r="C216" s="88" t="s">
        <v>239</v>
      </c>
      <c r="D216" s="88" t="s">
        <v>235</v>
      </c>
      <c r="E216" s="89" t="s">
        <v>484</v>
      </c>
      <c r="F216" s="89" t="s">
        <v>384</v>
      </c>
      <c r="G216" s="94"/>
      <c r="H216" s="94"/>
      <c r="I216" s="175" t="e">
        <f t="shared" si="136"/>
        <v>#DIV/0!</v>
      </c>
      <c r="J216" s="175">
        <f t="shared" si="137"/>
        <v>0</v>
      </c>
      <c r="K216" s="86"/>
      <c r="L216" s="86"/>
      <c r="M216" s="86"/>
      <c r="N216" s="86"/>
      <c r="O216" s="86"/>
    </row>
    <row r="217" spans="1:15" ht="94.5" hidden="1" customHeight="1">
      <c r="A217" s="74" t="s">
        <v>75</v>
      </c>
      <c r="B217" s="87">
        <v>922</v>
      </c>
      <c r="C217" s="88" t="s">
        <v>239</v>
      </c>
      <c r="D217" s="88" t="s">
        <v>235</v>
      </c>
      <c r="E217" s="89" t="s">
        <v>227</v>
      </c>
      <c r="F217" s="89" t="s">
        <v>228</v>
      </c>
      <c r="G217" s="94"/>
      <c r="H217" s="94"/>
      <c r="I217" s="175" t="e">
        <f t="shared" si="136"/>
        <v>#DIV/0!</v>
      </c>
      <c r="J217" s="175">
        <f t="shared" si="137"/>
        <v>0</v>
      </c>
      <c r="K217" s="86"/>
      <c r="L217" s="86"/>
      <c r="M217" s="86"/>
      <c r="N217" s="86"/>
      <c r="O217" s="86"/>
    </row>
    <row r="218" spans="1:15" ht="15.75" hidden="1" customHeight="1">
      <c r="A218" s="74"/>
      <c r="B218" s="87">
        <v>922</v>
      </c>
      <c r="C218" s="88" t="s">
        <v>239</v>
      </c>
      <c r="D218" s="88" t="s">
        <v>235</v>
      </c>
      <c r="E218" s="89" t="s">
        <v>205</v>
      </c>
      <c r="F218" s="89"/>
      <c r="G218" s="94">
        <f t="shared" ref="G218:O218" si="143">SUM(G219)</f>
        <v>0</v>
      </c>
      <c r="H218" s="94">
        <f t="shared" si="143"/>
        <v>0</v>
      </c>
      <c r="I218" s="175" t="e">
        <f t="shared" si="136"/>
        <v>#DIV/0!</v>
      </c>
      <c r="J218" s="175">
        <f t="shared" si="137"/>
        <v>0</v>
      </c>
      <c r="K218" s="86">
        <f t="shared" si="143"/>
        <v>0</v>
      </c>
      <c r="L218" s="86">
        <f t="shared" si="143"/>
        <v>0</v>
      </c>
      <c r="M218" s="86">
        <f t="shared" si="143"/>
        <v>0</v>
      </c>
      <c r="N218" s="86">
        <f t="shared" si="143"/>
        <v>0</v>
      </c>
      <c r="O218" s="86">
        <f t="shared" si="143"/>
        <v>0</v>
      </c>
    </row>
    <row r="219" spans="1:15" ht="15.75" hidden="1" customHeight="1">
      <c r="A219" s="72"/>
      <c r="B219" s="87">
        <v>922</v>
      </c>
      <c r="C219" s="88" t="s">
        <v>239</v>
      </c>
      <c r="D219" s="88" t="s">
        <v>235</v>
      </c>
      <c r="E219" s="89" t="s">
        <v>205</v>
      </c>
      <c r="F219" s="89" t="s">
        <v>384</v>
      </c>
      <c r="G219" s="94"/>
      <c r="H219" s="94"/>
      <c r="I219" s="175" t="e">
        <f t="shared" si="136"/>
        <v>#DIV/0!</v>
      </c>
      <c r="J219" s="175">
        <f t="shared" si="137"/>
        <v>0</v>
      </c>
      <c r="K219" s="86"/>
      <c r="L219" s="86"/>
      <c r="M219" s="86"/>
      <c r="N219" s="86"/>
      <c r="O219" s="86"/>
    </row>
    <row r="220" spans="1:15" ht="15.75" hidden="1" customHeight="1">
      <c r="A220" s="74" t="s">
        <v>27</v>
      </c>
      <c r="B220" s="87">
        <v>922</v>
      </c>
      <c r="C220" s="88" t="s">
        <v>239</v>
      </c>
      <c r="D220" s="88" t="s">
        <v>235</v>
      </c>
      <c r="E220" s="89" t="s">
        <v>168</v>
      </c>
      <c r="F220" s="89"/>
      <c r="G220" s="94">
        <f t="shared" ref="G220:O221" si="144">SUM(G221)</f>
        <v>0</v>
      </c>
      <c r="H220" s="94">
        <f t="shared" si="144"/>
        <v>0</v>
      </c>
      <c r="I220" s="175" t="e">
        <f t="shared" si="136"/>
        <v>#DIV/0!</v>
      </c>
      <c r="J220" s="175">
        <f t="shared" si="137"/>
        <v>0</v>
      </c>
      <c r="K220" s="86">
        <f t="shared" si="144"/>
        <v>0</v>
      </c>
      <c r="L220" s="86">
        <f t="shared" si="144"/>
        <v>0</v>
      </c>
      <c r="M220" s="86">
        <f t="shared" si="144"/>
        <v>0</v>
      </c>
      <c r="N220" s="86">
        <f t="shared" si="144"/>
        <v>0</v>
      </c>
      <c r="O220" s="86">
        <f t="shared" si="144"/>
        <v>0</v>
      </c>
    </row>
    <row r="221" spans="1:15" ht="110.25" hidden="1" customHeight="1">
      <c r="A221" s="74" t="s">
        <v>167</v>
      </c>
      <c r="B221" s="87">
        <v>922</v>
      </c>
      <c r="C221" s="88" t="s">
        <v>239</v>
      </c>
      <c r="D221" s="88" t="s">
        <v>235</v>
      </c>
      <c r="E221" s="89" t="s">
        <v>104</v>
      </c>
      <c r="F221" s="89"/>
      <c r="G221" s="94">
        <f t="shared" si="144"/>
        <v>0</v>
      </c>
      <c r="H221" s="94">
        <f t="shared" si="144"/>
        <v>0</v>
      </c>
      <c r="I221" s="175" t="e">
        <f t="shared" si="136"/>
        <v>#DIV/0!</v>
      </c>
      <c r="J221" s="175">
        <f t="shared" si="137"/>
        <v>0</v>
      </c>
      <c r="K221" s="86">
        <f t="shared" si="144"/>
        <v>0</v>
      </c>
      <c r="L221" s="86">
        <f t="shared" si="144"/>
        <v>0</v>
      </c>
      <c r="M221" s="86">
        <f t="shared" si="144"/>
        <v>0</v>
      </c>
      <c r="N221" s="86">
        <f t="shared" si="144"/>
        <v>0</v>
      </c>
      <c r="O221" s="86">
        <f t="shared" si="144"/>
        <v>0</v>
      </c>
    </row>
    <row r="222" spans="1:15" ht="15.75" hidden="1" customHeight="1">
      <c r="A222" s="74" t="s">
        <v>492</v>
      </c>
      <c r="B222" s="87">
        <v>922</v>
      </c>
      <c r="C222" s="88" t="s">
        <v>239</v>
      </c>
      <c r="D222" s="88" t="s">
        <v>235</v>
      </c>
      <c r="E222" s="89" t="s">
        <v>104</v>
      </c>
      <c r="F222" s="89" t="s">
        <v>276</v>
      </c>
      <c r="G222" s="94"/>
      <c r="H222" s="94"/>
      <c r="I222" s="175" t="e">
        <f t="shared" si="136"/>
        <v>#DIV/0!</v>
      </c>
      <c r="J222" s="175">
        <f t="shared" si="137"/>
        <v>0</v>
      </c>
      <c r="K222" s="86"/>
      <c r="L222" s="86"/>
      <c r="M222" s="86"/>
      <c r="N222" s="86"/>
      <c r="O222" s="86"/>
    </row>
    <row r="223" spans="1:15">
      <c r="A223" s="74" t="s">
        <v>78</v>
      </c>
      <c r="B223" s="87">
        <v>922</v>
      </c>
      <c r="C223" s="88" t="s">
        <v>239</v>
      </c>
      <c r="D223" s="88" t="s">
        <v>236</v>
      </c>
      <c r="E223" s="89"/>
      <c r="F223" s="89"/>
      <c r="G223" s="94">
        <f t="shared" ref="G223" si="145">SUM(G224++G226+G228+G238+G240+G236+G244+G257+G268+G260+G262+G267+G242+G264+G253+G249+G232+G234+G230+G247+G255+G251)</f>
        <v>65772.93723000001</v>
      </c>
      <c r="H223" s="94">
        <f t="shared" ref="H223:M223" si="146">SUM(H224++H226+H228+H238+H240+H236+H244+H257+H268+H260+H262+H267+H242+H264+H253+H249+H232+H234+H230+H247+H255+H251)</f>
        <v>58914.171320000001</v>
      </c>
      <c r="I223" s="175">
        <f t="shared" si="136"/>
        <v>89.572054709955054</v>
      </c>
      <c r="J223" s="175">
        <f t="shared" si="137"/>
        <v>-6858.7659100000092</v>
      </c>
      <c r="K223" s="86">
        <f t="shared" si="146"/>
        <v>0</v>
      </c>
      <c r="L223" s="86">
        <f t="shared" si="146"/>
        <v>0</v>
      </c>
      <c r="M223" s="86">
        <f t="shared" si="146"/>
        <v>0</v>
      </c>
      <c r="N223" s="94">
        <f t="shared" ref="N223" si="147">SUM(N224++N226+N228+N238+N240+N236+N244+N257+N268+N260+N262+N267+N242+N264+N253+N249+N232+N234+N230+N247+N255)</f>
        <v>0</v>
      </c>
      <c r="O223" s="94">
        <f t="shared" ref="O223" si="148">SUM(O224++O226+O228+O238+O240+O236+O244+O257+O268+O260+O262+O267+O242+O264+O253+O249+O232+O234+O230+O247+O255)</f>
        <v>0</v>
      </c>
    </row>
    <row r="224" spans="1:15" ht="189" hidden="1" customHeight="1">
      <c r="A224" s="74" t="s">
        <v>634</v>
      </c>
      <c r="B224" s="87">
        <v>922</v>
      </c>
      <c r="C224" s="88" t="s">
        <v>239</v>
      </c>
      <c r="D224" s="88" t="s">
        <v>236</v>
      </c>
      <c r="E224" s="89" t="s">
        <v>546</v>
      </c>
      <c r="F224" s="89"/>
      <c r="G224" s="94">
        <f t="shared" ref="G224:O224" si="149">SUM(G225)</f>
        <v>0</v>
      </c>
      <c r="H224" s="94">
        <f t="shared" si="149"/>
        <v>0</v>
      </c>
      <c r="I224" s="175" t="e">
        <f t="shared" si="136"/>
        <v>#DIV/0!</v>
      </c>
      <c r="J224" s="175">
        <f t="shared" si="137"/>
        <v>0</v>
      </c>
      <c r="K224" s="94">
        <f t="shared" si="149"/>
        <v>0</v>
      </c>
      <c r="L224" s="94">
        <f t="shared" si="149"/>
        <v>0</v>
      </c>
      <c r="M224" s="94">
        <f t="shared" si="149"/>
        <v>0</v>
      </c>
      <c r="N224" s="94">
        <f t="shared" si="149"/>
        <v>0</v>
      </c>
      <c r="O224" s="94">
        <f t="shared" si="149"/>
        <v>0</v>
      </c>
    </row>
    <row r="225" spans="1:15" ht="15.75" hidden="1" customHeight="1">
      <c r="A225" s="73" t="s">
        <v>147</v>
      </c>
      <c r="B225" s="87">
        <v>922</v>
      </c>
      <c r="C225" s="88" t="s">
        <v>239</v>
      </c>
      <c r="D225" s="88" t="s">
        <v>236</v>
      </c>
      <c r="E225" s="89" t="s">
        <v>546</v>
      </c>
      <c r="F225" s="89" t="s">
        <v>491</v>
      </c>
      <c r="G225" s="94"/>
      <c r="H225" s="94"/>
      <c r="I225" s="175" t="e">
        <f t="shared" si="136"/>
        <v>#DIV/0!</v>
      </c>
      <c r="J225" s="175">
        <f t="shared" si="137"/>
        <v>0</v>
      </c>
      <c r="K225" s="86"/>
      <c r="L225" s="86"/>
      <c r="M225" s="86"/>
      <c r="N225" s="86"/>
      <c r="O225" s="86"/>
    </row>
    <row r="226" spans="1:15" ht="173.25" hidden="1">
      <c r="A226" s="74" t="s">
        <v>814</v>
      </c>
      <c r="B226" s="87">
        <v>922</v>
      </c>
      <c r="C226" s="88" t="s">
        <v>239</v>
      </c>
      <c r="D226" s="88" t="s">
        <v>236</v>
      </c>
      <c r="E226" s="89" t="s">
        <v>584</v>
      </c>
      <c r="F226" s="89"/>
      <c r="G226" s="94">
        <f t="shared" ref="G226:O228" si="150">SUM(G227)</f>
        <v>0</v>
      </c>
      <c r="H226" s="94">
        <f t="shared" si="150"/>
        <v>0</v>
      </c>
      <c r="I226" s="175" t="e">
        <f t="shared" si="136"/>
        <v>#DIV/0!</v>
      </c>
      <c r="J226" s="175">
        <f t="shared" si="137"/>
        <v>0</v>
      </c>
      <c r="K226" s="94">
        <f t="shared" si="150"/>
        <v>0</v>
      </c>
      <c r="L226" s="94">
        <f t="shared" si="150"/>
        <v>0</v>
      </c>
      <c r="M226" s="94">
        <f t="shared" si="150"/>
        <v>0</v>
      </c>
      <c r="N226" s="94">
        <f t="shared" si="150"/>
        <v>0</v>
      </c>
      <c r="O226" s="94">
        <f t="shared" si="150"/>
        <v>0</v>
      </c>
    </row>
    <row r="227" spans="1:15" hidden="1">
      <c r="A227" s="74" t="s">
        <v>358</v>
      </c>
      <c r="B227" s="87">
        <v>922</v>
      </c>
      <c r="C227" s="88" t="s">
        <v>239</v>
      </c>
      <c r="D227" s="88" t="s">
        <v>236</v>
      </c>
      <c r="E227" s="89" t="s">
        <v>584</v>
      </c>
      <c r="F227" s="89" t="s">
        <v>491</v>
      </c>
      <c r="G227" s="94"/>
      <c r="H227" s="94"/>
      <c r="I227" s="175" t="e">
        <f t="shared" si="136"/>
        <v>#DIV/0!</v>
      </c>
      <c r="J227" s="175">
        <f t="shared" si="137"/>
        <v>0</v>
      </c>
      <c r="K227" s="86"/>
      <c r="L227" s="86"/>
      <c r="M227" s="86"/>
      <c r="N227" s="86"/>
      <c r="O227" s="86"/>
    </row>
    <row r="228" spans="1:15" ht="173.25" hidden="1">
      <c r="A228" s="74" t="s">
        <v>857</v>
      </c>
      <c r="B228" s="87">
        <v>922</v>
      </c>
      <c r="C228" s="88" t="s">
        <v>239</v>
      </c>
      <c r="D228" s="88" t="s">
        <v>236</v>
      </c>
      <c r="E228" s="89" t="s">
        <v>585</v>
      </c>
      <c r="F228" s="89"/>
      <c r="G228" s="94">
        <f t="shared" si="150"/>
        <v>0</v>
      </c>
      <c r="H228" s="94">
        <f t="shared" si="150"/>
        <v>0</v>
      </c>
      <c r="I228" s="175" t="e">
        <f t="shared" si="136"/>
        <v>#DIV/0!</v>
      </c>
      <c r="J228" s="175">
        <f t="shared" si="137"/>
        <v>0</v>
      </c>
      <c r="K228" s="94">
        <f t="shared" si="150"/>
        <v>0</v>
      </c>
      <c r="L228" s="94">
        <f t="shared" si="150"/>
        <v>0</v>
      </c>
      <c r="M228" s="94">
        <f t="shared" si="150"/>
        <v>0</v>
      </c>
      <c r="N228" s="94">
        <f t="shared" si="150"/>
        <v>0</v>
      </c>
      <c r="O228" s="94">
        <f t="shared" si="150"/>
        <v>0</v>
      </c>
    </row>
    <row r="229" spans="1:15" hidden="1">
      <c r="A229" s="74" t="s">
        <v>358</v>
      </c>
      <c r="B229" s="87">
        <v>872</v>
      </c>
      <c r="C229" s="88" t="s">
        <v>239</v>
      </c>
      <c r="D229" s="88" t="s">
        <v>236</v>
      </c>
      <c r="E229" s="89" t="s">
        <v>585</v>
      </c>
      <c r="F229" s="89" t="s">
        <v>225</v>
      </c>
      <c r="G229" s="94"/>
      <c r="H229" s="94"/>
      <c r="I229" s="175" t="e">
        <f t="shared" si="136"/>
        <v>#DIV/0!</v>
      </c>
      <c r="J229" s="175">
        <f t="shared" si="137"/>
        <v>0</v>
      </c>
      <c r="K229" s="86"/>
      <c r="L229" s="86"/>
      <c r="M229" s="86"/>
      <c r="N229" s="86"/>
      <c r="O229" s="86"/>
    </row>
    <row r="230" spans="1:15" ht="173.25">
      <c r="A230" s="74" t="s">
        <v>862</v>
      </c>
      <c r="B230" s="87">
        <v>922</v>
      </c>
      <c r="C230" s="88" t="s">
        <v>239</v>
      </c>
      <c r="D230" s="88" t="s">
        <v>236</v>
      </c>
      <c r="E230" s="89" t="s">
        <v>558</v>
      </c>
      <c r="F230" s="89"/>
      <c r="G230" s="94">
        <f t="shared" ref="G230:O232" si="151">SUM(G231)</f>
        <v>28739.37888</v>
      </c>
      <c r="H230" s="94">
        <f t="shared" si="151"/>
        <v>28739.37888</v>
      </c>
      <c r="I230" s="175">
        <f t="shared" si="136"/>
        <v>100</v>
      </c>
      <c r="J230" s="175">
        <f t="shared" si="137"/>
        <v>0</v>
      </c>
      <c r="K230" s="94">
        <f t="shared" si="151"/>
        <v>0</v>
      </c>
      <c r="L230" s="94">
        <f t="shared" si="151"/>
        <v>0</v>
      </c>
      <c r="M230" s="94">
        <f t="shared" si="151"/>
        <v>0</v>
      </c>
      <c r="N230" s="94">
        <f t="shared" si="151"/>
        <v>0</v>
      </c>
      <c r="O230" s="94">
        <f t="shared" si="151"/>
        <v>0</v>
      </c>
    </row>
    <row r="231" spans="1:15">
      <c r="A231" s="74" t="s">
        <v>492</v>
      </c>
      <c r="B231" s="87">
        <v>922</v>
      </c>
      <c r="C231" s="88" t="s">
        <v>239</v>
      </c>
      <c r="D231" s="88" t="s">
        <v>236</v>
      </c>
      <c r="E231" s="89" t="s">
        <v>558</v>
      </c>
      <c r="F231" s="89" t="s">
        <v>384</v>
      </c>
      <c r="G231" s="94">
        <v>28739.37888</v>
      </c>
      <c r="H231" s="94">
        <v>28739.37888</v>
      </c>
      <c r="I231" s="175">
        <f t="shared" si="136"/>
        <v>100</v>
      </c>
      <c r="J231" s="175">
        <f t="shared" si="137"/>
        <v>0</v>
      </c>
      <c r="K231" s="86"/>
      <c r="L231" s="86"/>
      <c r="M231" s="86"/>
      <c r="N231" s="86"/>
      <c r="O231" s="86"/>
    </row>
    <row r="232" spans="1:15" ht="173.25">
      <c r="A232" s="74" t="s">
        <v>636</v>
      </c>
      <c r="B232" s="87">
        <v>922</v>
      </c>
      <c r="C232" s="88" t="s">
        <v>239</v>
      </c>
      <c r="D232" s="88" t="s">
        <v>236</v>
      </c>
      <c r="E232" s="89" t="s">
        <v>548</v>
      </c>
      <c r="F232" s="89"/>
      <c r="G232" s="94">
        <f t="shared" si="151"/>
        <v>9579.7929600000007</v>
      </c>
      <c r="H232" s="94">
        <f t="shared" si="151"/>
        <v>9579.7929600000007</v>
      </c>
      <c r="I232" s="175">
        <f t="shared" si="136"/>
        <v>100</v>
      </c>
      <c r="J232" s="175">
        <f t="shared" si="137"/>
        <v>0</v>
      </c>
      <c r="K232" s="94">
        <f t="shared" si="151"/>
        <v>0</v>
      </c>
      <c r="L232" s="94">
        <f t="shared" si="151"/>
        <v>0</v>
      </c>
      <c r="M232" s="94">
        <f t="shared" si="151"/>
        <v>0</v>
      </c>
      <c r="N232" s="94">
        <f t="shared" si="151"/>
        <v>0</v>
      </c>
      <c r="O232" s="94">
        <f t="shared" si="151"/>
        <v>0</v>
      </c>
    </row>
    <row r="233" spans="1:15">
      <c r="A233" s="74" t="s">
        <v>492</v>
      </c>
      <c r="B233" s="87">
        <v>922</v>
      </c>
      <c r="C233" s="88" t="s">
        <v>239</v>
      </c>
      <c r="D233" s="88" t="s">
        <v>236</v>
      </c>
      <c r="E233" s="89" t="s">
        <v>548</v>
      </c>
      <c r="F233" s="89" t="s">
        <v>384</v>
      </c>
      <c r="G233" s="94">
        <v>9579.7929600000007</v>
      </c>
      <c r="H233" s="94">
        <v>9579.7929600000007</v>
      </c>
      <c r="I233" s="175">
        <f t="shared" si="136"/>
        <v>100</v>
      </c>
      <c r="J233" s="175">
        <f t="shared" si="137"/>
        <v>0</v>
      </c>
      <c r="K233" s="86"/>
      <c r="L233" s="86"/>
      <c r="M233" s="86"/>
      <c r="N233" s="86"/>
      <c r="O233" s="86"/>
    </row>
    <row r="234" spans="1:15" ht="99.75" customHeight="1">
      <c r="A234" s="74" t="s">
        <v>878</v>
      </c>
      <c r="B234" s="87">
        <v>922</v>
      </c>
      <c r="C234" s="88" t="s">
        <v>239</v>
      </c>
      <c r="D234" s="88" t="s">
        <v>236</v>
      </c>
      <c r="E234" s="89" t="s">
        <v>879</v>
      </c>
      <c r="F234" s="89"/>
      <c r="G234" s="94">
        <f t="shared" ref="G234:O234" si="152">SUM(G235)</f>
        <v>3000</v>
      </c>
      <c r="H234" s="94">
        <f t="shared" si="152"/>
        <v>0</v>
      </c>
      <c r="I234" s="175">
        <f t="shared" si="136"/>
        <v>0</v>
      </c>
      <c r="J234" s="175">
        <f t="shared" si="137"/>
        <v>-3000</v>
      </c>
      <c r="K234" s="94">
        <f t="shared" si="152"/>
        <v>0</v>
      </c>
      <c r="L234" s="94">
        <f t="shared" si="152"/>
        <v>0</v>
      </c>
      <c r="M234" s="94">
        <f t="shared" si="152"/>
        <v>0</v>
      </c>
      <c r="N234" s="94">
        <f t="shared" si="152"/>
        <v>0</v>
      </c>
      <c r="O234" s="94">
        <f t="shared" si="152"/>
        <v>0</v>
      </c>
    </row>
    <row r="235" spans="1:15" ht="35.25" customHeight="1">
      <c r="A235" s="73" t="s">
        <v>875</v>
      </c>
      <c r="B235" s="87">
        <v>922</v>
      </c>
      <c r="C235" s="88" t="s">
        <v>239</v>
      </c>
      <c r="D235" s="88" t="s">
        <v>236</v>
      </c>
      <c r="E235" s="89" t="s">
        <v>879</v>
      </c>
      <c r="F235" s="89" t="s">
        <v>495</v>
      </c>
      <c r="G235" s="94">
        <v>3000</v>
      </c>
      <c r="H235" s="94"/>
      <c r="I235" s="175">
        <f t="shared" si="136"/>
        <v>0</v>
      </c>
      <c r="J235" s="175">
        <f t="shared" si="137"/>
        <v>-3000</v>
      </c>
      <c r="K235" s="86"/>
      <c r="L235" s="86"/>
      <c r="M235" s="86"/>
      <c r="N235" s="86"/>
      <c r="O235" s="86"/>
    </row>
    <row r="236" spans="1:15" ht="204.75" hidden="1" customHeight="1">
      <c r="A236" s="74" t="s">
        <v>637</v>
      </c>
      <c r="B236" s="87">
        <v>922</v>
      </c>
      <c r="C236" s="88" t="s">
        <v>239</v>
      </c>
      <c r="D236" s="88" t="s">
        <v>236</v>
      </c>
      <c r="E236" s="89" t="s">
        <v>403</v>
      </c>
      <c r="F236" s="89"/>
      <c r="G236" s="94">
        <f t="shared" ref="G236:O236" si="153">SUM(G237)</f>
        <v>0</v>
      </c>
      <c r="H236" s="94">
        <f t="shared" si="153"/>
        <v>0</v>
      </c>
      <c r="I236" s="175" t="e">
        <f t="shared" si="136"/>
        <v>#DIV/0!</v>
      </c>
      <c r="J236" s="175">
        <f t="shared" si="137"/>
        <v>0</v>
      </c>
      <c r="K236" s="86">
        <f t="shared" si="153"/>
        <v>0</v>
      </c>
      <c r="L236" s="86">
        <f t="shared" si="153"/>
        <v>0</v>
      </c>
      <c r="M236" s="86">
        <f t="shared" si="153"/>
        <v>0</v>
      </c>
      <c r="N236" s="86">
        <f t="shared" si="153"/>
        <v>0</v>
      </c>
      <c r="O236" s="86">
        <f t="shared" si="153"/>
        <v>0</v>
      </c>
    </row>
    <row r="237" spans="1:15" ht="15.75" hidden="1" customHeight="1">
      <c r="A237" s="74" t="s">
        <v>492</v>
      </c>
      <c r="B237" s="87">
        <v>922</v>
      </c>
      <c r="C237" s="88" t="s">
        <v>239</v>
      </c>
      <c r="D237" s="88" t="s">
        <v>236</v>
      </c>
      <c r="E237" s="89" t="s">
        <v>403</v>
      </c>
      <c r="F237" s="89" t="s">
        <v>384</v>
      </c>
      <c r="G237" s="94"/>
      <c r="H237" s="94"/>
      <c r="I237" s="175" t="e">
        <f t="shared" si="136"/>
        <v>#DIV/0!</v>
      </c>
      <c r="J237" s="175">
        <f t="shared" si="137"/>
        <v>0</v>
      </c>
      <c r="K237" s="86"/>
      <c r="L237" s="86"/>
      <c r="M237" s="86"/>
      <c r="N237" s="86"/>
      <c r="O237" s="86"/>
    </row>
    <row r="238" spans="1:15" ht="78.75" hidden="1" customHeight="1">
      <c r="A238" s="74" t="s">
        <v>457</v>
      </c>
      <c r="B238" s="87">
        <v>922</v>
      </c>
      <c r="C238" s="88" t="s">
        <v>239</v>
      </c>
      <c r="D238" s="88" t="s">
        <v>236</v>
      </c>
      <c r="E238" s="89" t="s">
        <v>341</v>
      </c>
      <c r="F238" s="89"/>
      <c r="G238" s="94">
        <f t="shared" ref="G238:O238" si="154">SUM(G239)</f>
        <v>0</v>
      </c>
      <c r="H238" s="94">
        <f t="shared" si="154"/>
        <v>0</v>
      </c>
      <c r="I238" s="175" t="e">
        <f t="shared" si="136"/>
        <v>#DIV/0!</v>
      </c>
      <c r="J238" s="175">
        <f t="shared" si="137"/>
        <v>0</v>
      </c>
      <c r="K238" s="86">
        <f t="shared" si="154"/>
        <v>0</v>
      </c>
      <c r="L238" s="86">
        <f t="shared" si="154"/>
        <v>0</v>
      </c>
      <c r="M238" s="86">
        <f t="shared" si="154"/>
        <v>0</v>
      </c>
      <c r="N238" s="86">
        <f t="shared" si="154"/>
        <v>0</v>
      </c>
      <c r="O238" s="86">
        <f t="shared" si="154"/>
        <v>0</v>
      </c>
    </row>
    <row r="239" spans="1:15" ht="15.75" hidden="1" customHeight="1">
      <c r="A239" s="74" t="s">
        <v>492</v>
      </c>
      <c r="B239" s="87">
        <v>922</v>
      </c>
      <c r="C239" s="88" t="s">
        <v>239</v>
      </c>
      <c r="D239" s="88" t="s">
        <v>236</v>
      </c>
      <c r="E239" s="89" t="s">
        <v>341</v>
      </c>
      <c r="F239" s="89" t="s">
        <v>384</v>
      </c>
      <c r="G239" s="94"/>
      <c r="H239" s="94"/>
      <c r="I239" s="175" t="e">
        <f t="shared" si="136"/>
        <v>#DIV/0!</v>
      </c>
      <c r="J239" s="175">
        <f t="shared" si="137"/>
        <v>0</v>
      </c>
      <c r="K239" s="86"/>
      <c r="L239" s="86"/>
      <c r="M239" s="86"/>
      <c r="N239" s="86"/>
      <c r="O239" s="86"/>
    </row>
    <row r="240" spans="1:15" ht="189" hidden="1" customHeight="1">
      <c r="A240" s="74" t="s">
        <v>638</v>
      </c>
      <c r="B240" s="87">
        <v>922</v>
      </c>
      <c r="C240" s="88" t="s">
        <v>239</v>
      </c>
      <c r="D240" s="88" t="s">
        <v>236</v>
      </c>
      <c r="E240" s="89" t="s">
        <v>419</v>
      </c>
      <c r="F240" s="89"/>
      <c r="G240" s="94">
        <f t="shared" ref="G240:O240" si="155">SUM(G241)</f>
        <v>0</v>
      </c>
      <c r="H240" s="94">
        <f t="shared" si="155"/>
        <v>0</v>
      </c>
      <c r="I240" s="175" t="e">
        <f t="shared" si="136"/>
        <v>#DIV/0!</v>
      </c>
      <c r="J240" s="175">
        <f t="shared" si="137"/>
        <v>0</v>
      </c>
      <c r="K240" s="86">
        <f t="shared" si="155"/>
        <v>0</v>
      </c>
      <c r="L240" s="86">
        <f t="shared" si="155"/>
        <v>0</v>
      </c>
      <c r="M240" s="86">
        <f t="shared" si="155"/>
        <v>0</v>
      </c>
      <c r="N240" s="86">
        <f t="shared" si="155"/>
        <v>0</v>
      </c>
      <c r="O240" s="86">
        <f t="shared" si="155"/>
        <v>0</v>
      </c>
    </row>
    <row r="241" spans="1:15" ht="15.75" hidden="1" customHeight="1">
      <c r="A241" s="74" t="s">
        <v>492</v>
      </c>
      <c r="B241" s="87">
        <v>922</v>
      </c>
      <c r="C241" s="88" t="s">
        <v>239</v>
      </c>
      <c r="D241" s="88" t="s">
        <v>236</v>
      </c>
      <c r="E241" s="89" t="s">
        <v>419</v>
      </c>
      <c r="F241" s="89" t="s">
        <v>384</v>
      </c>
      <c r="G241" s="94"/>
      <c r="H241" s="94"/>
      <c r="I241" s="175" t="e">
        <f t="shared" si="136"/>
        <v>#DIV/0!</v>
      </c>
      <c r="J241" s="175">
        <f t="shared" si="137"/>
        <v>0</v>
      </c>
      <c r="K241" s="86"/>
      <c r="L241" s="86"/>
      <c r="M241" s="86"/>
      <c r="N241" s="86"/>
      <c r="O241" s="86"/>
    </row>
    <row r="242" spans="1:15" ht="189" hidden="1" customHeight="1">
      <c r="A242" s="72" t="s">
        <v>639</v>
      </c>
      <c r="B242" s="87">
        <v>922</v>
      </c>
      <c r="C242" s="88" t="s">
        <v>239</v>
      </c>
      <c r="D242" s="88" t="s">
        <v>236</v>
      </c>
      <c r="E242" s="89" t="s">
        <v>259</v>
      </c>
      <c r="F242" s="89"/>
      <c r="G242" s="94">
        <f t="shared" ref="G242:O242" si="156">SUM(G243)</f>
        <v>0</v>
      </c>
      <c r="H242" s="94">
        <f t="shared" si="156"/>
        <v>0</v>
      </c>
      <c r="I242" s="175" t="e">
        <f t="shared" si="136"/>
        <v>#DIV/0!</v>
      </c>
      <c r="J242" s="175">
        <f t="shared" si="137"/>
        <v>0</v>
      </c>
      <c r="K242" s="86">
        <f t="shared" si="156"/>
        <v>0</v>
      </c>
      <c r="L242" s="86">
        <f t="shared" si="156"/>
        <v>0</v>
      </c>
      <c r="M242" s="86">
        <f t="shared" si="156"/>
        <v>0</v>
      </c>
      <c r="N242" s="86">
        <f t="shared" si="156"/>
        <v>0</v>
      </c>
      <c r="O242" s="86">
        <f t="shared" si="156"/>
        <v>0</v>
      </c>
    </row>
    <row r="243" spans="1:15" ht="15.75" hidden="1" customHeight="1">
      <c r="A243" s="72" t="s">
        <v>492</v>
      </c>
      <c r="B243" s="87">
        <v>922</v>
      </c>
      <c r="C243" s="88" t="s">
        <v>239</v>
      </c>
      <c r="D243" s="88" t="s">
        <v>236</v>
      </c>
      <c r="E243" s="89" t="s">
        <v>259</v>
      </c>
      <c r="F243" s="89" t="s">
        <v>384</v>
      </c>
      <c r="G243" s="94"/>
      <c r="H243" s="94"/>
      <c r="I243" s="175" t="e">
        <f t="shared" si="136"/>
        <v>#DIV/0!</v>
      </c>
      <c r="J243" s="175">
        <f t="shared" si="137"/>
        <v>0</v>
      </c>
      <c r="K243" s="86"/>
      <c r="L243" s="86"/>
      <c r="M243" s="86"/>
      <c r="N243" s="86"/>
      <c r="O243" s="86"/>
    </row>
    <row r="244" spans="1:15" ht="141.75">
      <c r="A244" s="72" t="s">
        <v>640</v>
      </c>
      <c r="B244" s="87">
        <v>922</v>
      </c>
      <c r="C244" s="88" t="s">
        <v>239</v>
      </c>
      <c r="D244" s="88" t="s">
        <v>236</v>
      </c>
      <c r="E244" s="89" t="s">
        <v>215</v>
      </c>
      <c r="F244" s="89"/>
      <c r="G244" s="94">
        <f t="shared" ref="G244" si="157">SUM(G245+G246)</f>
        <v>3657</v>
      </c>
      <c r="H244" s="94">
        <f t="shared" ref="H244:O244" si="158">SUM(H245+H246)</f>
        <v>2911.81909</v>
      </c>
      <c r="I244" s="175">
        <f t="shared" si="136"/>
        <v>79.623163522012575</v>
      </c>
      <c r="J244" s="175">
        <f t="shared" si="137"/>
        <v>-745.18091000000004</v>
      </c>
      <c r="K244" s="86">
        <f t="shared" si="158"/>
        <v>0</v>
      </c>
      <c r="L244" s="86">
        <f t="shared" si="158"/>
        <v>0</v>
      </c>
      <c r="M244" s="86">
        <f t="shared" si="158"/>
        <v>0</v>
      </c>
      <c r="N244" s="86">
        <f t="shared" si="158"/>
        <v>0</v>
      </c>
      <c r="O244" s="86">
        <f t="shared" si="158"/>
        <v>0</v>
      </c>
    </row>
    <row r="245" spans="1:15">
      <c r="A245" s="74" t="s">
        <v>147</v>
      </c>
      <c r="B245" s="87">
        <v>922</v>
      </c>
      <c r="C245" s="88" t="s">
        <v>239</v>
      </c>
      <c r="D245" s="88" t="s">
        <v>236</v>
      </c>
      <c r="E245" s="89" t="s">
        <v>215</v>
      </c>
      <c r="F245" s="89" t="s">
        <v>491</v>
      </c>
      <c r="G245" s="94">
        <v>3657</v>
      </c>
      <c r="H245" s="94">
        <v>2911.81909</v>
      </c>
      <c r="I245" s="175">
        <f t="shared" si="136"/>
        <v>79.623163522012575</v>
      </c>
      <c r="J245" s="175">
        <f t="shared" si="137"/>
        <v>-745.18091000000004</v>
      </c>
      <c r="K245" s="86"/>
      <c r="L245" s="86"/>
      <c r="M245" s="86"/>
      <c r="N245" s="86"/>
      <c r="O245" s="86"/>
    </row>
    <row r="246" spans="1:15" ht="15.75" hidden="1" customHeight="1">
      <c r="A246" s="74" t="s">
        <v>358</v>
      </c>
      <c r="B246" s="87">
        <v>922</v>
      </c>
      <c r="C246" s="88" t="s">
        <v>239</v>
      </c>
      <c r="D246" s="88" t="s">
        <v>236</v>
      </c>
      <c r="E246" s="89" t="s">
        <v>215</v>
      </c>
      <c r="F246" s="89" t="s">
        <v>225</v>
      </c>
      <c r="G246" s="94"/>
      <c r="H246" s="94"/>
      <c r="I246" s="175" t="e">
        <f t="shared" si="136"/>
        <v>#DIV/0!</v>
      </c>
      <c r="J246" s="175">
        <f t="shared" si="137"/>
        <v>0</v>
      </c>
      <c r="K246" s="86"/>
      <c r="L246" s="86"/>
      <c r="M246" s="86"/>
      <c r="N246" s="86"/>
      <c r="O246" s="86"/>
    </row>
    <row r="247" spans="1:15" ht="157.5">
      <c r="A247" s="74" t="s">
        <v>807</v>
      </c>
      <c r="B247" s="87">
        <v>922</v>
      </c>
      <c r="C247" s="88" t="s">
        <v>239</v>
      </c>
      <c r="D247" s="88" t="s">
        <v>236</v>
      </c>
      <c r="E247" s="89" t="s">
        <v>808</v>
      </c>
      <c r="F247" s="89"/>
      <c r="G247" s="94">
        <f t="shared" ref="G247:M247" si="159">SUM(G248)</f>
        <v>9579.7929600000007</v>
      </c>
      <c r="H247" s="94">
        <f t="shared" si="159"/>
        <v>9579.7929600000007</v>
      </c>
      <c r="I247" s="175">
        <f t="shared" si="136"/>
        <v>100</v>
      </c>
      <c r="J247" s="175">
        <f t="shared" si="137"/>
        <v>0</v>
      </c>
      <c r="K247" s="86">
        <f t="shared" si="159"/>
        <v>0</v>
      </c>
      <c r="L247" s="86">
        <f t="shared" si="159"/>
        <v>0</v>
      </c>
      <c r="M247" s="86">
        <f t="shared" si="159"/>
        <v>0</v>
      </c>
      <c r="N247" s="86">
        <f t="shared" ref="N247:O247" si="160">SUM(N248+N249)</f>
        <v>0</v>
      </c>
      <c r="O247" s="86">
        <f t="shared" si="160"/>
        <v>0</v>
      </c>
    </row>
    <row r="248" spans="1:15">
      <c r="A248" s="73" t="s">
        <v>492</v>
      </c>
      <c r="B248" s="87">
        <v>922</v>
      </c>
      <c r="C248" s="88" t="s">
        <v>239</v>
      </c>
      <c r="D248" s="88" t="s">
        <v>236</v>
      </c>
      <c r="E248" s="89" t="s">
        <v>808</v>
      </c>
      <c r="F248" s="89" t="s">
        <v>384</v>
      </c>
      <c r="G248" s="94">
        <v>9579.7929600000007</v>
      </c>
      <c r="H248" s="94">
        <v>9579.7929600000007</v>
      </c>
      <c r="I248" s="175">
        <f t="shared" si="136"/>
        <v>100</v>
      </c>
      <c r="J248" s="175">
        <f t="shared" si="137"/>
        <v>0</v>
      </c>
      <c r="K248" s="86"/>
      <c r="L248" s="86"/>
      <c r="M248" s="86"/>
      <c r="N248" s="86"/>
      <c r="O248" s="86"/>
    </row>
    <row r="249" spans="1:15" ht="157.5" customHeight="1">
      <c r="A249" s="72" t="s">
        <v>880</v>
      </c>
      <c r="B249" s="87">
        <v>922</v>
      </c>
      <c r="C249" s="88" t="s">
        <v>239</v>
      </c>
      <c r="D249" s="88" t="s">
        <v>236</v>
      </c>
      <c r="E249" s="89" t="s">
        <v>503</v>
      </c>
      <c r="F249" s="89"/>
      <c r="G249" s="94">
        <f t="shared" ref="G249:O251" si="161">SUM(G250)</f>
        <v>6181</v>
      </c>
      <c r="H249" s="94">
        <f t="shared" si="161"/>
        <v>3223.1026299999999</v>
      </c>
      <c r="I249" s="175">
        <f t="shared" si="136"/>
        <v>52.145326484387631</v>
      </c>
      <c r="J249" s="175">
        <f t="shared" si="137"/>
        <v>-2957.8973700000001</v>
      </c>
      <c r="K249" s="86">
        <f t="shared" si="161"/>
        <v>0</v>
      </c>
      <c r="L249" s="86">
        <f t="shared" si="161"/>
        <v>0</v>
      </c>
      <c r="M249" s="86">
        <f t="shared" si="161"/>
        <v>0</v>
      </c>
      <c r="N249" s="86">
        <f t="shared" si="161"/>
        <v>0</v>
      </c>
      <c r="O249" s="86">
        <f t="shared" si="161"/>
        <v>0</v>
      </c>
    </row>
    <row r="250" spans="1:15" ht="15.75" customHeight="1">
      <c r="A250" s="74" t="s">
        <v>147</v>
      </c>
      <c r="B250" s="87">
        <v>922</v>
      </c>
      <c r="C250" s="88" t="s">
        <v>239</v>
      </c>
      <c r="D250" s="88" t="s">
        <v>236</v>
      </c>
      <c r="E250" s="89" t="s">
        <v>503</v>
      </c>
      <c r="F250" s="89" t="s">
        <v>491</v>
      </c>
      <c r="G250" s="94">
        <v>6181</v>
      </c>
      <c r="H250" s="94">
        <v>3223.1026299999999</v>
      </c>
      <c r="I250" s="175">
        <f t="shared" si="136"/>
        <v>52.145326484387631</v>
      </c>
      <c r="J250" s="175">
        <f t="shared" si="137"/>
        <v>-2957.8973700000001</v>
      </c>
      <c r="K250" s="86"/>
      <c r="L250" s="86"/>
      <c r="M250" s="86"/>
      <c r="N250" s="86"/>
      <c r="O250" s="86"/>
    </row>
    <row r="251" spans="1:15" ht="71.25" customHeight="1">
      <c r="A251" s="74" t="s">
        <v>887</v>
      </c>
      <c r="B251" s="87">
        <v>922</v>
      </c>
      <c r="C251" s="88" t="s">
        <v>239</v>
      </c>
      <c r="D251" s="88" t="s">
        <v>236</v>
      </c>
      <c r="E251" s="89" t="s">
        <v>888</v>
      </c>
      <c r="F251" s="89"/>
      <c r="G251" s="94">
        <f t="shared" si="161"/>
        <v>325.57542999999998</v>
      </c>
      <c r="H251" s="94">
        <f t="shared" si="161"/>
        <v>169.8878</v>
      </c>
      <c r="I251" s="175">
        <f t="shared" si="136"/>
        <v>52.18078034942625</v>
      </c>
      <c r="J251" s="175">
        <f t="shared" si="137"/>
        <v>-155.68762999999998</v>
      </c>
      <c r="K251" s="86">
        <f t="shared" si="161"/>
        <v>0</v>
      </c>
      <c r="L251" s="86">
        <f t="shared" si="161"/>
        <v>0</v>
      </c>
      <c r="M251" s="86">
        <f t="shared" si="161"/>
        <v>0</v>
      </c>
      <c r="N251" s="86"/>
      <c r="O251" s="86"/>
    </row>
    <row r="252" spans="1:15" ht="15.75" customHeight="1">
      <c r="A252" s="74" t="s">
        <v>147</v>
      </c>
      <c r="B252" s="87">
        <v>922</v>
      </c>
      <c r="C252" s="88" t="s">
        <v>239</v>
      </c>
      <c r="D252" s="88" t="s">
        <v>236</v>
      </c>
      <c r="E252" s="89" t="s">
        <v>888</v>
      </c>
      <c r="F252" s="89" t="s">
        <v>491</v>
      </c>
      <c r="G252" s="94">
        <v>325.57542999999998</v>
      </c>
      <c r="H252" s="94">
        <v>169.8878</v>
      </c>
      <c r="I252" s="175">
        <f t="shared" si="136"/>
        <v>52.18078034942625</v>
      </c>
      <c r="J252" s="175">
        <f t="shared" si="137"/>
        <v>-155.68762999999998</v>
      </c>
      <c r="K252" s="86"/>
      <c r="L252" s="86"/>
      <c r="M252" s="86"/>
      <c r="N252" s="86"/>
      <c r="O252" s="86"/>
    </row>
    <row r="253" spans="1:15" ht="141.75" hidden="1" customHeight="1">
      <c r="A253" s="74" t="s">
        <v>642</v>
      </c>
      <c r="B253" s="87">
        <v>922</v>
      </c>
      <c r="C253" s="88" t="s">
        <v>239</v>
      </c>
      <c r="D253" s="88" t="s">
        <v>236</v>
      </c>
      <c r="E253" s="89" t="s">
        <v>203</v>
      </c>
      <c r="F253" s="89"/>
      <c r="G253" s="94">
        <f t="shared" ref="G253:O253" si="162">SUM(G254)</f>
        <v>0</v>
      </c>
      <c r="H253" s="94">
        <f t="shared" si="162"/>
        <v>0</v>
      </c>
      <c r="I253" s="175" t="e">
        <f t="shared" si="136"/>
        <v>#DIV/0!</v>
      </c>
      <c r="J253" s="175">
        <f t="shared" si="137"/>
        <v>0</v>
      </c>
      <c r="K253" s="86">
        <f t="shared" si="162"/>
        <v>0</v>
      </c>
      <c r="L253" s="86">
        <f t="shared" si="162"/>
        <v>0</v>
      </c>
      <c r="M253" s="86">
        <f t="shared" si="162"/>
        <v>0</v>
      </c>
      <c r="N253" s="86">
        <f t="shared" si="162"/>
        <v>0</v>
      </c>
      <c r="O253" s="86">
        <f t="shared" si="162"/>
        <v>0</v>
      </c>
    </row>
    <row r="254" spans="1:15" ht="15.75" hidden="1" customHeight="1">
      <c r="A254" s="74" t="s">
        <v>492</v>
      </c>
      <c r="B254" s="87">
        <v>922</v>
      </c>
      <c r="C254" s="88" t="s">
        <v>239</v>
      </c>
      <c r="D254" s="88" t="s">
        <v>236</v>
      </c>
      <c r="E254" s="89" t="s">
        <v>203</v>
      </c>
      <c r="F254" s="89" t="s">
        <v>384</v>
      </c>
      <c r="G254" s="94"/>
      <c r="H254" s="94"/>
      <c r="I254" s="175" t="e">
        <f t="shared" si="136"/>
        <v>#DIV/0!</v>
      </c>
      <c r="J254" s="175">
        <f t="shared" si="137"/>
        <v>0</v>
      </c>
      <c r="K254" s="86"/>
      <c r="L254" s="86"/>
      <c r="M254" s="86"/>
      <c r="N254" s="86"/>
      <c r="O254" s="86"/>
    </row>
    <row r="255" spans="1:15" ht="31.5" hidden="1">
      <c r="A255" s="74" t="s">
        <v>805</v>
      </c>
      <c r="B255" s="87">
        <v>922</v>
      </c>
      <c r="C255" s="88" t="s">
        <v>239</v>
      </c>
      <c r="D255" s="88" t="s">
        <v>236</v>
      </c>
      <c r="E255" s="89" t="s">
        <v>804</v>
      </c>
      <c r="F255" s="89"/>
      <c r="G255" s="94">
        <f t="shared" ref="G255:K255" si="163">SUM(G256)</f>
        <v>0</v>
      </c>
      <c r="H255" s="94">
        <f t="shared" si="163"/>
        <v>0</v>
      </c>
      <c r="I255" s="175" t="e">
        <f t="shared" si="136"/>
        <v>#DIV/0!</v>
      </c>
      <c r="J255" s="175">
        <f t="shared" si="137"/>
        <v>0</v>
      </c>
      <c r="K255" s="95">
        <f t="shared" si="163"/>
        <v>0</v>
      </c>
      <c r="L255" s="86">
        <f>SUM(L256)</f>
        <v>0</v>
      </c>
      <c r="M255" s="86">
        <f>SUM(M256)</f>
        <v>0</v>
      </c>
      <c r="N255" s="86">
        <f>SUM(N256)</f>
        <v>0</v>
      </c>
      <c r="O255" s="86">
        <f>SUM(O256)</f>
        <v>0</v>
      </c>
    </row>
    <row r="256" spans="1:15" hidden="1">
      <c r="A256" s="73" t="s">
        <v>492</v>
      </c>
      <c r="B256" s="87">
        <v>922</v>
      </c>
      <c r="C256" s="88" t="s">
        <v>239</v>
      </c>
      <c r="D256" s="88" t="s">
        <v>236</v>
      </c>
      <c r="E256" s="89" t="s">
        <v>804</v>
      </c>
      <c r="F256" s="89" t="s">
        <v>384</v>
      </c>
      <c r="G256" s="94"/>
      <c r="H256" s="94"/>
      <c r="I256" s="175" t="e">
        <f t="shared" si="136"/>
        <v>#DIV/0!</v>
      </c>
      <c r="J256" s="175">
        <f t="shared" si="137"/>
        <v>0</v>
      </c>
      <c r="K256" s="95"/>
      <c r="L256" s="86"/>
      <c r="M256" s="86"/>
      <c r="N256" s="86"/>
      <c r="O256" s="86"/>
    </row>
    <row r="257" spans="1:15" ht="189" hidden="1" customHeight="1">
      <c r="A257" s="74" t="s">
        <v>643</v>
      </c>
      <c r="B257" s="87">
        <v>922</v>
      </c>
      <c r="C257" s="88" t="s">
        <v>239</v>
      </c>
      <c r="D257" s="88" t="s">
        <v>236</v>
      </c>
      <c r="E257" s="89" t="s">
        <v>357</v>
      </c>
      <c r="F257" s="89"/>
      <c r="G257" s="94">
        <f t="shared" ref="G257" si="164">SUM(G258+G259)</f>
        <v>0</v>
      </c>
      <c r="H257" s="94">
        <f t="shared" ref="H257:O257" si="165">SUM(H258+H259)</f>
        <v>0</v>
      </c>
      <c r="I257" s="175" t="e">
        <f t="shared" si="136"/>
        <v>#DIV/0!</v>
      </c>
      <c r="J257" s="175">
        <f t="shared" si="137"/>
        <v>0</v>
      </c>
      <c r="K257" s="86">
        <f t="shared" si="165"/>
        <v>0</v>
      </c>
      <c r="L257" s="86">
        <f t="shared" si="165"/>
        <v>0</v>
      </c>
      <c r="M257" s="86">
        <f t="shared" si="165"/>
        <v>0</v>
      </c>
      <c r="N257" s="86">
        <f t="shared" si="165"/>
        <v>0</v>
      </c>
      <c r="O257" s="86">
        <f t="shared" si="165"/>
        <v>0</v>
      </c>
    </row>
    <row r="258" spans="1:15" ht="15.75" hidden="1" customHeight="1">
      <c r="A258" s="74" t="s">
        <v>147</v>
      </c>
      <c r="B258" s="87">
        <v>922</v>
      </c>
      <c r="C258" s="88" t="s">
        <v>239</v>
      </c>
      <c r="D258" s="88" t="s">
        <v>236</v>
      </c>
      <c r="E258" s="89" t="s">
        <v>357</v>
      </c>
      <c r="F258" s="89" t="s">
        <v>491</v>
      </c>
      <c r="G258" s="94"/>
      <c r="H258" s="94"/>
      <c r="I258" s="175" t="e">
        <f t="shared" si="136"/>
        <v>#DIV/0!</v>
      </c>
      <c r="J258" s="175">
        <f t="shared" si="137"/>
        <v>0</v>
      </c>
      <c r="K258" s="86"/>
      <c r="L258" s="86"/>
      <c r="M258" s="86"/>
      <c r="N258" s="86"/>
      <c r="O258" s="86"/>
    </row>
    <row r="259" spans="1:15" ht="15.75" hidden="1" customHeight="1">
      <c r="A259" s="72" t="s">
        <v>492</v>
      </c>
      <c r="B259" s="87">
        <v>922</v>
      </c>
      <c r="C259" s="88" t="s">
        <v>239</v>
      </c>
      <c r="D259" s="88" t="s">
        <v>236</v>
      </c>
      <c r="E259" s="89" t="s">
        <v>357</v>
      </c>
      <c r="F259" s="89" t="s">
        <v>384</v>
      </c>
      <c r="G259" s="94"/>
      <c r="H259" s="94"/>
      <c r="I259" s="175" t="e">
        <f t="shared" si="136"/>
        <v>#DIV/0!</v>
      </c>
      <c r="J259" s="175">
        <f t="shared" si="137"/>
        <v>0</v>
      </c>
      <c r="K259" s="86"/>
      <c r="L259" s="86"/>
      <c r="M259" s="86"/>
      <c r="N259" s="86"/>
      <c r="O259" s="86"/>
    </row>
    <row r="260" spans="1:15" ht="78.75" hidden="1" customHeight="1">
      <c r="A260" s="74" t="s">
        <v>311</v>
      </c>
      <c r="B260" s="87">
        <v>922</v>
      </c>
      <c r="C260" s="88" t="s">
        <v>239</v>
      </c>
      <c r="D260" s="88" t="s">
        <v>236</v>
      </c>
      <c r="E260" s="89" t="s">
        <v>312</v>
      </c>
      <c r="F260" s="89"/>
      <c r="G260" s="177">
        <f t="shared" ref="G260:O260" si="166">SUM(G261)</f>
        <v>0</v>
      </c>
      <c r="H260" s="177">
        <f t="shared" si="166"/>
        <v>0</v>
      </c>
      <c r="I260" s="175" t="e">
        <f t="shared" si="136"/>
        <v>#DIV/0!</v>
      </c>
      <c r="J260" s="175">
        <f t="shared" si="137"/>
        <v>0</v>
      </c>
      <c r="K260" s="93">
        <f t="shared" si="166"/>
        <v>0</v>
      </c>
      <c r="L260" s="93">
        <f t="shared" si="166"/>
        <v>0</v>
      </c>
      <c r="M260" s="93">
        <f t="shared" si="166"/>
        <v>0</v>
      </c>
      <c r="N260" s="93">
        <f t="shared" si="166"/>
        <v>0</v>
      </c>
      <c r="O260" s="93">
        <f t="shared" si="166"/>
        <v>0</v>
      </c>
    </row>
    <row r="261" spans="1:15" ht="15.75" hidden="1" customHeight="1">
      <c r="A261" s="74" t="s">
        <v>492</v>
      </c>
      <c r="B261" s="87">
        <v>922</v>
      </c>
      <c r="C261" s="88" t="s">
        <v>239</v>
      </c>
      <c r="D261" s="88" t="s">
        <v>236</v>
      </c>
      <c r="E261" s="89" t="s">
        <v>312</v>
      </c>
      <c r="F261" s="89" t="s">
        <v>384</v>
      </c>
      <c r="G261" s="94"/>
      <c r="H261" s="94"/>
      <c r="I261" s="175" t="e">
        <f t="shared" si="136"/>
        <v>#DIV/0!</v>
      </c>
      <c r="J261" s="175">
        <f t="shared" si="137"/>
        <v>0</v>
      </c>
      <c r="K261" s="86"/>
      <c r="L261" s="86"/>
      <c r="M261" s="86"/>
      <c r="N261" s="86"/>
      <c r="O261" s="86"/>
    </row>
    <row r="262" spans="1:15" ht="78.75">
      <c r="A262" s="74" t="s">
        <v>414</v>
      </c>
      <c r="B262" s="87">
        <v>922</v>
      </c>
      <c r="C262" s="88" t="s">
        <v>239</v>
      </c>
      <c r="D262" s="88" t="s">
        <v>236</v>
      </c>
      <c r="E262" s="89" t="s">
        <v>413</v>
      </c>
      <c r="F262" s="89"/>
      <c r="G262" s="94">
        <f t="shared" ref="G262:O262" si="167">SUM(G263)</f>
        <v>1557.15</v>
      </c>
      <c r="H262" s="94">
        <f t="shared" si="167"/>
        <v>1557.15</v>
      </c>
      <c r="I262" s="175">
        <f t="shared" si="136"/>
        <v>100</v>
      </c>
      <c r="J262" s="175">
        <f t="shared" si="137"/>
        <v>0</v>
      </c>
      <c r="K262" s="86">
        <f t="shared" si="167"/>
        <v>0</v>
      </c>
      <c r="L262" s="86">
        <f t="shared" si="167"/>
        <v>0</v>
      </c>
      <c r="M262" s="86">
        <f t="shared" si="167"/>
        <v>0</v>
      </c>
      <c r="N262" s="86">
        <f t="shared" si="167"/>
        <v>0</v>
      </c>
      <c r="O262" s="86">
        <f t="shared" si="167"/>
        <v>0</v>
      </c>
    </row>
    <row r="263" spans="1:15">
      <c r="A263" s="73" t="s">
        <v>492</v>
      </c>
      <c r="B263" s="87">
        <v>922</v>
      </c>
      <c r="C263" s="88" t="s">
        <v>239</v>
      </c>
      <c r="D263" s="88" t="s">
        <v>236</v>
      </c>
      <c r="E263" s="89" t="s">
        <v>413</v>
      </c>
      <c r="F263" s="89" t="s">
        <v>384</v>
      </c>
      <c r="G263" s="94">
        <v>1557.15</v>
      </c>
      <c r="H263" s="94">
        <v>1557.15</v>
      </c>
      <c r="I263" s="175">
        <f t="shared" si="136"/>
        <v>100</v>
      </c>
      <c r="J263" s="175">
        <f t="shared" si="137"/>
        <v>0</v>
      </c>
      <c r="K263" s="86"/>
      <c r="L263" s="86"/>
      <c r="M263" s="86"/>
      <c r="N263" s="86"/>
      <c r="O263" s="86"/>
    </row>
    <row r="264" spans="1:15" ht="157.5" hidden="1" customHeight="1">
      <c r="A264" s="74" t="s">
        <v>644</v>
      </c>
      <c r="B264" s="87">
        <v>922</v>
      </c>
      <c r="C264" s="88" t="s">
        <v>239</v>
      </c>
      <c r="D264" s="88" t="s">
        <v>236</v>
      </c>
      <c r="E264" s="89" t="s">
        <v>302</v>
      </c>
      <c r="F264" s="89"/>
      <c r="G264" s="94">
        <f t="shared" ref="G264:O264" si="168">SUM(G265)</f>
        <v>0</v>
      </c>
      <c r="H264" s="94">
        <f t="shared" si="168"/>
        <v>0</v>
      </c>
      <c r="I264" s="175" t="e">
        <f t="shared" si="136"/>
        <v>#DIV/0!</v>
      </c>
      <c r="J264" s="175">
        <f t="shared" si="137"/>
        <v>0</v>
      </c>
      <c r="K264" s="86">
        <f t="shared" si="168"/>
        <v>0</v>
      </c>
      <c r="L264" s="86">
        <f t="shared" si="168"/>
        <v>0</v>
      </c>
      <c r="M264" s="86">
        <f t="shared" si="168"/>
        <v>0</v>
      </c>
      <c r="N264" s="86">
        <f t="shared" si="168"/>
        <v>0</v>
      </c>
      <c r="O264" s="86">
        <f t="shared" si="168"/>
        <v>0</v>
      </c>
    </row>
    <row r="265" spans="1:15" ht="15.75" hidden="1" customHeight="1">
      <c r="A265" s="74" t="s">
        <v>147</v>
      </c>
      <c r="B265" s="87">
        <v>922</v>
      </c>
      <c r="C265" s="88" t="s">
        <v>239</v>
      </c>
      <c r="D265" s="88" t="s">
        <v>236</v>
      </c>
      <c r="E265" s="89" t="s">
        <v>302</v>
      </c>
      <c r="F265" s="89" t="s">
        <v>491</v>
      </c>
      <c r="G265" s="94"/>
      <c r="H265" s="94"/>
      <c r="I265" s="175" t="e">
        <f t="shared" si="136"/>
        <v>#DIV/0!</v>
      </c>
      <c r="J265" s="175">
        <f t="shared" si="137"/>
        <v>0</v>
      </c>
      <c r="K265" s="86"/>
      <c r="L265" s="86"/>
      <c r="M265" s="86"/>
      <c r="N265" s="86"/>
      <c r="O265" s="86"/>
    </row>
    <row r="266" spans="1:15" ht="44.25" customHeight="1">
      <c r="A266" s="74" t="s">
        <v>884</v>
      </c>
      <c r="B266" s="87">
        <v>922</v>
      </c>
      <c r="C266" s="88" t="s">
        <v>239</v>
      </c>
      <c r="D266" s="88" t="s">
        <v>236</v>
      </c>
      <c r="E266" s="89" t="s">
        <v>885</v>
      </c>
      <c r="F266" s="89"/>
      <c r="G266" s="94">
        <f t="shared" ref="G266:O266" si="169">SUM(G267)</f>
        <v>2861.25</v>
      </c>
      <c r="H266" s="94">
        <f t="shared" si="169"/>
        <v>2861.25</v>
      </c>
      <c r="I266" s="175">
        <f t="shared" si="136"/>
        <v>100</v>
      </c>
      <c r="J266" s="175">
        <f t="shared" si="137"/>
        <v>0</v>
      </c>
      <c r="K266" s="86">
        <f t="shared" si="169"/>
        <v>0</v>
      </c>
      <c r="L266" s="86">
        <f t="shared" si="169"/>
        <v>0</v>
      </c>
      <c r="M266" s="86">
        <f t="shared" si="169"/>
        <v>0</v>
      </c>
      <c r="N266" s="86">
        <f t="shared" si="169"/>
        <v>0</v>
      </c>
      <c r="O266" s="86">
        <f t="shared" si="169"/>
        <v>0</v>
      </c>
    </row>
    <row r="267" spans="1:15" ht="15.75" customHeight="1">
      <c r="A267" s="74" t="s">
        <v>492</v>
      </c>
      <c r="B267" s="87">
        <v>922</v>
      </c>
      <c r="C267" s="88" t="s">
        <v>239</v>
      </c>
      <c r="D267" s="88" t="s">
        <v>236</v>
      </c>
      <c r="E267" s="89" t="s">
        <v>885</v>
      </c>
      <c r="F267" s="89" t="s">
        <v>384</v>
      </c>
      <c r="G267" s="94">
        <v>2861.25</v>
      </c>
      <c r="H267" s="94">
        <v>2861.25</v>
      </c>
      <c r="I267" s="175">
        <f t="shared" si="136"/>
        <v>100</v>
      </c>
      <c r="J267" s="175">
        <f t="shared" si="137"/>
        <v>0</v>
      </c>
      <c r="K267" s="86"/>
      <c r="L267" s="86"/>
      <c r="M267" s="86"/>
      <c r="N267" s="86"/>
      <c r="O267" s="86"/>
    </row>
    <row r="268" spans="1:15">
      <c r="A268" s="74" t="s">
        <v>27</v>
      </c>
      <c r="B268" s="87">
        <v>922</v>
      </c>
      <c r="C268" s="88" t="s">
        <v>239</v>
      </c>
      <c r="D268" s="88" t="s">
        <v>236</v>
      </c>
      <c r="E268" s="89"/>
      <c r="F268" s="89"/>
      <c r="G268" s="94">
        <f t="shared" ref="G268" si="170">SUM(G269+G271+G273)</f>
        <v>291.99700000000001</v>
      </c>
      <c r="H268" s="94">
        <f t="shared" ref="H268:O268" si="171">SUM(H269+H271+H273)</f>
        <v>291.99700000000001</v>
      </c>
      <c r="I268" s="175">
        <f t="shared" ref="I268:I331" si="172">SUM(H268/G268*100)</f>
        <v>100</v>
      </c>
      <c r="J268" s="175">
        <f t="shared" ref="J268:J331" si="173">SUM(H268-G268)</f>
        <v>0</v>
      </c>
      <c r="K268" s="86">
        <f t="shared" si="171"/>
        <v>0</v>
      </c>
      <c r="L268" s="86">
        <f t="shared" si="171"/>
        <v>0</v>
      </c>
      <c r="M268" s="86">
        <f t="shared" si="171"/>
        <v>0</v>
      </c>
      <c r="N268" s="86">
        <f t="shared" si="171"/>
        <v>0</v>
      </c>
      <c r="O268" s="86">
        <f t="shared" si="171"/>
        <v>0</v>
      </c>
    </row>
    <row r="269" spans="1:15" ht="94.5" hidden="1" customHeight="1">
      <c r="A269" s="74" t="s">
        <v>340</v>
      </c>
      <c r="B269" s="87">
        <v>922</v>
      </c>
      <c r="C269" s="88" t="s">
        <v>239</v>
      </c>
      <c r="D269" s="88" t="s">
        <v>236</v>
      </c>
      <c r="E269" s="89" t="s">
        <v>341</v>
      </c>
      <c r="F269" s="89"/>
      <c r="G269" s="94">
        <f t="shared" ref="G269:O269" si="174">SUM(G270)</f>
        <v>0</v>
      </c>
      <c r="H269" s="94">
        <f t="shared" si="174"/>
        <v>0</v>
      </c>
      <c r="I269" s="175" t="e">
        <f t="shared" si="172"/>
        <v>#DIV/0!</v>
      </c>
      <c r="J269" s="175">
        <f t="shared" si="173"/>
        <v>0</v>
      </c>
      <c r="K269" s="86">
        <f t="shared" si="174"/>
        <v>0</v>
      </c>
      <c r="L269" s="86">
        <f t="shared" si="174"/>
        <v>0</v>
      </c>
      <c r="M269" s="86">
        <f t="shared" si="174"/>
        <v>0</v>
      </c>
      <c r="N269" s="86">
        <f t="shared" si="174"/>
        <v>0</v>
      </c>
      <c r="O269" s="86">
        <f t="shared" si="174"/>
        <v>0</v>
      </c>
    </row>
    <row r="270" spans="1:15" ht="31.5" hidden="1" customHeight="1">
      <c r="A270" s="73" t="s">
        <v>494</v>
      </c>
      <c r="B270" s="87">
        <v>922</v>
      </c>
      <c r="C270" s="88" t="s">
        <v>239</v>
      </c>
      <c r="D270" s="88" t="s">
        <v>236</v>
      </c>
      <c r="E270" s="89" t="s">
        <v>341</v>
      </c>
      <c r="F270" s="89" t="s">
        <v>491</v>
      </c>
      <c r="G270" s="94"/>
      <c r="H270" s="94"/>
      <c r="I270" s="175" t="e">
        <f t="shared" si="172"/>
        <v>#DIV/0!</v>
      </c>
      <c r="J270" s="175">
        <f t="shared" si="173"/>
        <v>0</v>
      </c>
      <c r="K270" s="86"/>
      <c r="L270" s="86"/>
      <c r="M270" s="86"/>
      <c r="N270" s="86"/>
      <c r="O270" s="86"/>
    </row>
    <row r="271" spans="1:15" ht="63">
      <c r="A271" s="74" t="s">
        <v>836</v>
      </c>
      <c r="B271" s="87">
        <v>922</v>
      </c>
      <c r="C271" s="88" t="s">
        <v>239</v>
      </c>
      <c r="D271" s="88" t="s">
        <v>236</v>
      </c>
      <c r="E271" s="89" t="s">
        <v>837</v>
      </c>
      <c r="F271" s="89"/>
      <c r="G271" s="94">
        <f t="shared" ref="G271:O271" si="175">SUM(G272)</f>
        <v>289.048</v>
      </c>
      <c r="H271" s="94">
        <f t="shared" si="175"/>
        <v>289.048</v>
      </c>
      <c r="I271" s="175">
        <f t="shared" si="172"/>
        <v>100</v>
      </c>
      <c r="J271" s="175">
        <f t="shared" si="173"/>
        <v>0</v>
      </c>
      <c r="K271" s="86">
        <f t="shared" si="175"/>
        <v>0</v>
      </c>
      <c r="L271" s="86">
        <f t="shared" si="175"/>
        <v>0</v>
      </c>
      <c r="M271" s="86">
        <f t="shared" si="175"/>
        <v>0</v>
      </c>
      <c r="N271" s="86">
        <f t="shared" si="175"/>
        <v>0</v>
      </c>
      <c r="O271" s="86">
        <f t="shared" si="175"/>
        <v>0</v>
      </c>
    </row>
    <row r="272" spans="1:15">
      <c r="A272" s="74" t="s">
        <v>147</v>
      </c>
      <c r="B272" s="87">
        <v>922</v>
      </c>
      <c r="C272" s="88" t="s">
        <v>239</v>
      </c>
      <c r="D272" s="88" t="s">
        <v>236</v>
      </c>
      <c r="E272" s="89" t="s">
        <v>837</v>
      </c>
      <c r="F272" s="89" t="s">
        <v>491</v>
      </c>
      <c r="G272" s="94">
        <v>289.048</v>
      </c>
      <c r="H272" s="94">
        <v>289.048</v>
      </c>
      <c r="I272" s="175">
        <f t="shared" si="172"/>
        <v>100</v>
      </c>
      <c r="J272" s="175">
        <f t="shared" si="173"/>
        <v>0</v>
      </c>
      <c r="K272" s="86"/>
      <c r="L272" s="86"/>
      <c r="M272" s="86"/>
      <c r="N272" s="86"/>
      <c r="O272" s="86"/>
    </row>
    <row r="273" spans="1:15" ht="63">
      <c r="A273" s="74" t="s">
        <v>838</v>
      </c>
      <c r="B273" s="87">
        <v>922</v>
      </c>
      <c r="C273" s="88" t="s">
        <v>239</v>
      </c>
      <c r="D273" s="88" t="s">
        <v>236</v>
      </c>
      <c r="E273" s="89" t="s">
        <v>839</v>
      </c>
      <c r="F273" s="89"/>
      <c r="G273" s="94">
        <f t="shared" ref="G273:O273" si="176">SUM(G274)</f>
        <v>2.9489999999999998</v>
      </c>
      <c r="H273" s="94">
        <f t="shared" si="176"/>
        <v>2.9489999999999998</v>
      </c>
      <c r="I273" s="175">
        <f t="shared" si="172"/>
        <v>100</v>
      </c>
      <c r="J273" s="175">
        <f t="shared" si="173"/>
        <v>0</v>
      </c>
      <c r="K273" s="86">
        <f t="shared" si="176"/>
        <v>0</v>
      </c>
      <c r="L273" s="86">
        <f t="shared" si="176"/>
        <v>0</v>
      </c>
      <c r="M273" s="86">
        <f t="shared" si="176"/>
        <v>0</v>
      </c>
      <c r="N273" s="86">
        <f t="shared" si="176"/>
        <v>0</v>
      </c>
      <c r="O273" s="86">
        <f t="shared" si="176"/>
        <v>0</v>
      </c>
    </row>
    <row r="274" spans="1:15">
      <c r="A274" s="74" t="s">
        <v>147</v>
      </c>
      <c r="B274" s="87">
        <v>922</v>
      </c>
      <c r="C274" s="88" t="s">
        <v>239</v>
      </c>
      <c r="D274" s="88" t="s">
        <v>236</v>
      </c>
      <c r="E274" s="89" t="s">
        <v>839</v>
      </c>
      <c r="F274" s="89" t="s">
        <v>491</v>
      </c>
      <c r="G274" s="94">
        <v>2.9489999999999998</v>
      </c>
      <c r="H274" s="94">
        <v>2.9489999999999998</v>
      </c>
      <c r="I274" s="175">
        <f t="shared" si="172"/>
        <v>100</v>
      </c>
      <c r="J274" s="175">
        <f t="shared" si="173"/>
        <v>0</v>
      </c>
      <c r="K274" s="86"/>
      <c r="L274" s="86"/>
      <c r="M274" s="86"/>
      <c r="N274" s="86"/>
      <c r="O274" s="86"/>
    </row>
    <row r="275" spans="1:15">
      <c r="A275" s="74" t="s">
        <v>421</v>
      </c>
      <c r="B275" s="87">
        <v>922</v>
      </c>
      <c r="C275" s="88" t="s">
        <v>239</v>
      </c>
      <c r="D275" s="88" t="s">
        <v>237</v>
      </c>
      <c r="E275" s="89"/>
      <c r="F275" s="89"/>
      <c r="G275" s="94">
        <f t="shared" ref="G275" si="177">SUM(G278+G276)</f>
        <v>86</v>
      </c>
      <c r="H275" s="94">
        <f t="shared" ref="H275:K275" si="178">SUM(H278+H276)</f>
        <v>0</v>
      </c>
      <c r="I275" s="175">
        <f t="shared" si="172"/>
        <v>0</v>
      </c>
      <c r="J275" s="175">
        <f t="shared" si="173"/>
        <v>-86</v>
      </c>
      <c r="K275" s="94">
        <f t="shared" si="178"/>
        <v>0</v>
      </c>
      <c r="L275" s="86">
        <f>SUM(L278)</f>
        <v>0</v>
      </c>
      <c r="M275" s="86">
        <f>SUM(M278)</f>
        <v>0</v>
      </c>
      <c r="N275" s="86">
        <f>SUM(N278)</f>
        <v>0</v>
      </c>
      <c r="O275" s="86">
        <f>SUM(O278)</f>
        <v>0</v>
      </c>
    </row>
    <row r="276" spans="1:15" ht="173.25">
      <c r="A276" s="74" t="s">
        <v>816</v>
      </c>
      <c r="B276" s="87">
        <v>922</v>
      </c>
      <c r="C276" s="88" t="s">
        <v>239</v>
      </c>
      <c r="D276" s="88" t="s">
        <v>237</v>
      </c>
      <c r="E276" s="89" t="s">
        <v>815</v>
      </c>
      <c r="F276" s="89"/>
      <c r="G276" s="94">
        <f t="shared" ref="G276:K276" si="179">SUM(G277)</f>
        <v>86</v>
      </c>
      <c r="H276" s="94">
        <f t="shared" si="179"/>
        <v>0</v>
      </c>
      <c r="I276" s="175">
        <f t="shared" si="172"/>
        <v>0</v>
      </c>
      <c r="J276" s="175">
        <f t="shared" si="173"/>
        <v>-86</v>
      </c>
      <c r="K276" s="94">
        <f t="shared" si="179"/>
        <v>0</v>
      </c>
      <c r="L276" s="86"/>
      <c r="M276" s="86"/>
      <c r="N276" s="86"/>
      <c r="O276" s="86"/>
    </row>
    <row r="277" spans="1:15">
      <c r="A277" s="73" t="s">
        <v>147</v>
      </c>
      <c r="B277" s="87">
        <v>922</v>
      </c>
      <c r="C277" s="88" t="s">
        <v>239</v>
      </c>
      <c r="D277" s="88" t="s">
        <v>237</v>
      </c>
      <c r="E277" s="89" t="s">
        <v>815</v>
      </c>
      <c r="F277" s="89" t="s">
        <v>491</v>
      </c>
      <c r="G277" s="94">
        <v>86</v>
      </c>
      <c r="H277" s="94"/>
      <c r="I277" s="175">
        <f t="shared" si="172"/>
        <v>0</v>
      </c>
      <c r="J277" s="175">
        <f t="shared" si="173"/>
        <v>-86</v>
      </c>
      <c r="K277" s="86"/>
      <c r="L277" s="86"/>
      <c r="M277" s="86"/>
      <c r="N277" s="86"/>
      <c r="O277" s="86"/>
    </row>
    <row r="278" spans="1:15" ht="173.25" hidden="1">
      <c r="A278" s="73" t="s">
        <v>680</v>
      </c>
      <c r="B278" s="87">
        <v>922</v>
      </c>
      <c r="C278" s="88" t="s">
        <v>239</v>
      </c>
      <c r="D278" s="88" t="s">
        <v>237</v>
      </c>
      <c r="E278" s="88" t="s">
        <v>502</v>
      </c>
      <c r="F278" s="89"/>
      <c r="G278" s="94">
        <f t="shared" ref="G278:O278" si="180">SUM(G279)</f>
        <v>0</v>
      </c>
      <c r="H278" s="94">
        <f t="shared" si="180"/>
        <v>0</v>
      </c>
      <c r="I278" s="175" t="e">
        <f t="shared" si="172"/>
        <v>#DIV/0!</v>
      </c>
      <c r="J278" s="175">
        <f t="shared" si="173"/>
        <v>0</v>
      </c>
      <c r="K278" s="86">
        <f t="shared" si="180"/>
        <v>0</v>
      </c>
      <c r="L278" s="86">
        <f t="shared" si="180"/>
        <v>0</v>
      </c>
      <c r="M278" s="86">
        <f t="shared" si="180"/>
        <v>0</v>
      </c>
      <c r="N278" s="86">
        <f t="shared" si="180"/>
        <v>0</v>
      </c>
      <c r="O278" s="86">
        <f t="shared" si="180"/>
        <v>0</v>
      </c>
    </row>
    <row r="279" spans="1:15" ht="31.5" hidden="1" customHeight="1">
      <c r="A279" s="73" t="s">
        <v>494</v>
      </c>
      <c r="B279" s="87">
        <v>922</v>
      </c>
      <c r="C279" s="88" t="s">
        <v>239</v>
      </c>
      <c r="D279" s="88" t="s">
        <v>237</v>
      </c>
      <c r="E279" s="88" t="s">
        <v>502</v>
      </c>
      <c r="F279" s="89" t="s">
        <v>491</v>
      </c>
      <c r="G279" s="94"/>
      <c r="H279" s="94"/>
      <c r="I279" s="175" t="e">
        <f t="shared" si="172"/>
        <v>#DIV/0!</v>
      </c>
      <c r="J279" s="175">
        <f t="shared" si="173"/>
        <v>0</v>
      </c>
      <c r="K279" s="86"/>
      <c r="L279" s="86"/>
      <c r="M279" s="86"/>
      <c r="N279" s="86"/>
      <c r="O279" s="86"/>
    </row>
    <row r="280" spans="1:15" ht="31.5">
      <c r="A280" s="74" t="s">
        <v>255</v>
      </c>
      <c r="B280" s="87">
        <v>922</v>
      </c>
      <c r="C280" s="88" t="s">
        <v>239</v>
      </c>
      <c r="D280" s="88" t="s">
        <v>239</v>
      </c>
      <c r="E280" s="89"/>
      <c r="F280" s="89"/>
      <c r="G280" s="94">
        <f t="shared" ref="G280" si="181">SUM(G281+G284)</f>
        <v>769.68200000000002</v>
      </c>
      <c r="H280" s="94">
        <f t="shared" ref="H280:O280" si="182">SUM(H281+H284)</f>
        <v>690.57906000000003</v>
      </c>
      <c r="I280" s="175">
        <f t="shared" si="172"/>
        <v>89.722646495565712</v>
      </c>
      <c r="J280" s="175">
        <f t="shared" si="173"/>
        <v>-79.10293999999999</v>
      </c>
      <c r="K280" s="86">
        <f t="shared" si="182"/>
        <v>0</v>
      </c>
      <c r="L280" s="86">
        <f t="shared" si="182"/>
        <v>0</v>
      </c>
      <c r="M280" s="86">
        <f t="shared" si="182"/>
        <v>0</v>
      </c>
      <c r="N280" s="86">
        <f t="shared" si="182"/>
        <v>0</v>
      </c>
      <c r="O280" s="86">
        <f t="shared" si="182"/>
        <v>0</v>
      </c>
    </row>
    <row r="281" spans="1:15" ht="157.5">
      <c r="A281" s="74" t="s">
        <v>633</v>
      </c>
      <c r="B281" s="87">
        <v>922</v>
      </c>
      <c r="C281" s="88" t="s">
        <v>239</v>
      </c>
      <c r="D281" s="88" t="s">
        <v>239</v>
      </c>
      <c r="E281" s="89" t="s">
        <v>214</v>
      </c>
      <c r="F281" s="89"/>
      <c r="G281" s="94">
        <f t="shared" ref="G281" si="183">SUM(G282:G283)</f>
        <v>769.68200000000002</v>
      </c>
      <c r="H281" s="94">
        <f t="shared" ref="H281:O281" si="184">SUM(H282:H283)</f>
        <v>690.57906000000003</v>
      </c>
      <c r="I281" s="175">
        <f t="shared" si="172"/>
        <v>89.722646495565712</v>
      </c>
      <c r="J281" s="175">
        <f t="shared" si="173"/>
        <v>-79.10293999999999</v>
      </c>
      <c r="K281" s="86">
        <f t="shared" si="184"/>
        <v>0</v>
      </c>
      <c r="L281" s="86">
        <f t="shared" si="184"/>
        <v>0</v>
      </c>
      <c r="M281" s="86">
        <f t="shared" si="184"/>
        <v>0</v>
      </c>
      <c r="N281" s="86">
        <f t="shared" si="184"/>
        <v>0</v>
      </c>
      <c r="O281" s="86">
        <f t="shared" si="184"/>
        <v>0</v>
      </c>
    </row>
    <row r="282" spans="1:15" ht="31.5">
      <c r="A282" s="73" t="s">
        <v>494</v>
      </c>
      <c r="B282" s="87">
        <v>922</v>
      </c>
      <c r="C282" s="88" t="s">
        <v>239</v>
      </c>
      <c r="D282" s="88" t="s">
        <v>239</v>
      </c>
      <c r="E282" s="89" t="s">
        <v>214</v>
      </c>
      <c r="F282" s="89" t="s">
        <v>491</v>
      </c>
      <c r="G282" s="94">
        <v>769.44910000000004</v>
      </c>
      <c r="H282" s="94">
        <v>690.34616000000005</v>
      </c>
      <c r="I282" s="175">
        <f t="shared" si="172"/>
        <v>89.719535704181084</v>
      </c>
      <c r="J282" s="175">
        <f t="shared" si="173"/>
        <v>-79.10293999999999</v>
      </c>
      <c r="K282" s="86"/>
      <c r="L282" s="86"/>
      <c r="M282" s="86"/>
      <c r="N282" s="86"/>
      <c r="O282" s="86"/>
    </row>
    <row r="283" spans="1:15">
      <c r="A283" s="73" t="s">
        <v>492</v>
      </c>
      <c r="B283" s="87">
        <v>922</v>
      </c>
      <c r="C283" s="88" t="s">
        <v>239</v>
      </c>
      <c r="D283" s="88" t="s">
        <v>239</v>
      </c>
      <c r="E283" s="89" t="s">
        <v>214</v>
      </c>
      <c r="F283" s="89" t="s">
        <v>384</v>
      </c>
      <c r="G283" s="94">
        <v>0.2329</v>
      </c>
      <c r="H283" s="94">
        <v>0.2329</v>
      </c>
      <c r="I283" s="175">
        <f t="shared" si="172"/>
        <v>100</v>
      </c>
      <c r="J283" s="175">
        <f t="shared" si="173"/>
        <v>0</v>
      </c>
      <c r="K283" s="86"/>
      <c r="L283" s="86"/>
      <c r="M283" s="86"/>
      <c r="N283" s="86"/>
      <c r="O283" s="86"/>
    </row>
    <row r="284" spans="1:15" ht="157.5" hidden="1" customHeight="1">
      <c r="A284" s="73" t="s">
        <v>645</v>
      </c>
      <c r="B284" s="87">
        <v>922</v>
      </c>
      <c r="C284" s="88" t="s">
        <v>239</v>
      </c>
      <c r="D284" s="88" t="s">
        <v>239</v>
      </c>
      <c r="E284" s="69" t="s">
        <v>133</v>
      </c>
      <c r="F284" s="89"/>
      <c r="G284" s="94">
        <f t="shared" ref="G284:O284" si="185">SUM(G285)</f>
        <v>0</v>
      </c>
      <c r="H284" s="94">
        <f t="shared" si="185"/>
        <v>0</v>
      </c>
      <c r="I284" s="175" t="e">
        <f t="shared" si="172"/>
        <v>#DIV/0!</v>
      </c>
      <c r="J284" s="175">
        <f t="shared" si="173"/>
        <v>0</v>
      </c>
      <c r="K284" s="86">
        <f t="shared" si="185"/>
        <v>0</v>
      </c>
      <c r="L284" s="86">
        <f t="shared" si="185"/>
        <v>0</v>
      </c>
      <c r="M284" s="86">
        <f t="shared" si="185"/>
        <v>0</v>
      </c>
      <c r="N284" s="86">
        <f t="shared" si="185"/>
        <v>0</v>
      </c>
      <c r="O284" s="86">
        <f t="shared" si="185"/>
        <v>0</v>
      </c>
    </row>
    <row r="285" spans="1:15" ht="31.5" hidden="1" customHeight="1">
      <c r="A285" s="73" t="s">
        <v>494</v>
      </c>
      <c r="B285" s="87">
        <v>922</v>
      </c>
      <c r="C285" s="88" t="s">
        <v>239</v>
      </c>
      <c r="D285" s="88" t="s">
        <v>239</v>
      </c>
      <c r="E285" s="69" t="s">
        <v>133</v>
      </c>
      <c r="F285" s="89" t="s">
        <v>491</v>
      </c>
      <c r="G285" s="94"/>
      <c r="H285" s="94"/>
      <c r="I285" s="175" t="e">
        <f t="shared" si="172"/>
        <v>#DIV/0!</v>
      </c>
      <c r="J285" s="175">
        <f t="shared" si="173"/>
        <v>0</v>
      </c>
      <c r="K285" s="86"/>
      <c r="L285" s="86"/>
      <c r="M285" s="86"/>
      <c r="N285" s="86"/>
      <c r="O285" s="86"/>
    </row>
    <row r="286" spans="1:15">
      <c r="A286" s="74" t="s">
        <v>31</v>
      </c>
      <c r="B286" s="87">
        <v>922</v>
      </c>
      <c r="C286" s="88" t="s">
        <v>240</v>
      </c>
      <c r="D286" s="88"/>
      <c r="E286" s="89"/>
      <c r="F286" s="89"/>
      <c r="G286" s="94">
        <f t="shared" ref="G286" si="186">SUM(G287+G292+G306+G312+G301)</f>
        <v>103331.06951999999</v>
      </c>
      <c r="H286" s="94">
        <f t="shared" ref="H286:O286" si="187">SUM(H287+H292+H306+H312+H301)</f>
        <v>48409.071140000007</v>
      </c>
      <c r="I286" s="175">
        <f t="shared" si="172"/>
        <v>46.848514551211828</v>
      </c>
      <c r="J286" s="175">
        <f t="shared" si="173"/>
        <v>-54921.998379999983</v>
      </c>
      <c r="K286" s="86">
        <f t="shared" si="187"/>
        <v>0</v>
      </c>
      <c r="L286" s="86">
        <f t="shared" si="187"/>
        <v>0</v>
      </c>
      <c r="M286" s="86">
        <f t="shared" si="187"/>
        <v>0</v>
      </c>
      <c r="N286" s="86">
        <f t="shared" si="187"/>
        <v>0</v>
      </c>
      <c r="O286" s="86">
        <f t="shared" si="187"/>
        <v>0</v>
      </c>
    </row>
    <row r="287" spans="1:15" ht="15.75" customHeight="1">
      <c r="A287" s="74" t="s">
        <v>220</v>
      </c>
      <c r="B287" s="87">
        <v>922</v>
      </c>
      <c r="C287" s="88" t="s">
        <v>240</v>
      </c>
      <c r="D287" s="88" t="s">
        <v>235</v>
      </c>
      <c r="E287" s="89"/>
      <c r="F287" s="89"/>
      <c r="G287" s="177">
        <f t="shared" ref="G287" si="188">SUM(G288+G290)</f>
        <v>60105.775000000001</v>
      </c>
      <c r="H287" s="177">
        <f t="shared" ref="H287:M287" si="189">SUM(H288+H290)</f>
        <v>17686.213080000001</v>
      </c>
      <c r="I287" s="175">
        <f t="shared" si="172"/>
        <v>29.425147716671152</v>
      </c>
      <c r="J287" s="175">
        <f t="shared" si="173"/>
        <v>-42419.56192</v>
      </c>
      <c r="K287" s="93">
        <f t="shared" si="189"/>
        <v>0</v>
      </c>
      <c r="L287" s="93">
        <f t="shared" si="189"/>
        <v>0</v>
      </c>
      <c r="M287" s="93">
        <f t="shared" si="189"/>
        <v>0</v>
      </c>
      <c r="N287" s="93">
        <f t="shared" ref="G287:O290" si="190">SUM(N288)</f>
        <v>0</v>
      </c>
      <c r="O287" s="93">
        <f t="shared" si="190"/>
        <v>0</v>
      </c>
    </row>
    <row r="288" spans="1:15" ht="130.5" customHeight="1">
      <c r="A288" s="74" t="s">
        <v>863</v>
      </c>
      <c r="B288" s="87">
        <v>922</v>
      </c>
      <c r="C288" s="88" t="s">
        <v>240</v>
      </c>
      <c r="D288" s="88" t="s">
        <v>235</v>
      </c>
      <c r="E288" s="89" t="s">
        <v>864</v>
      </c>
      <c r="F288" s="89"/>
      <c r="G288" s="177">
        <f t="shared" si="190"/>
        <v>59655.775000000001</v>
      </c>
      <c r="H288" s="177">
        <f t="shared" si="190"/>
        <v>17553.799910000002</v>
      </c>
      <c r="I288" s="175">
        <f t="shared" si="172"/>
        <v>29.425147707828792</v>
      </c>
      <c r="J288" s="175">
        <f t="shared" si="173"/>
        <v>-42101.97509</v>
      </c>
      <c r="K288" s="93">
        <f t="shared" si="190"/>
        <v>0</v>
      </c>
      <c r="L288" s="93">
        <f t="shared" si="190"/>
        <v>0</v>
      </c>
      <c r="M288" s="93">
        <f t="shared" si="190"/>
        <v>0</v>
      </c>
      <c r="N288" s="93">
        <f t="shared" si="190"/>
        <v>0</v>
      </c>
      <c r="O288" s="93">
        <f t="shared" si="190"/>
        <v>0</v>
      </c>
    </row>
    <row r="289" spans="1:15" ht="31.5" customHeight="1">
      <c r="A289" s="73" t="s">
        <v>147</v>
      </c>
      <c r="B289" s="87">
        <v>922</v>
      </c>
      <c r="C289" s="88" t="s">
        <v>240</v>
      </c>
      <c r="D289" s="88" t="s">
        <v>235</v>
      </c>
      <c r="E289" s="89" t="s">
        <v>864</v>
      </c>
      <c r="F289" s="89" t="s">
        <v>491</v>
      </c>
      <c r="G289" s="94">
        <v>59655.775000000001</v>
      </c>
      <c r="H289" s="94">
        <v>17553.799910000002</v>
      </c>
      <c r="I289" s="175">
        <f t="shared" si="172"/>
        <v>29.425147707828792</v>
      </c>
      <c r="J289" s="175">
        <f t="shared" si="173"/>
        <v>-42101.97509</v>
      </c>
      <c r="K289" s="86"/>
      <c r="L289" s="86"/>
      <c r="M289" s="86"/>
      <c r="N289" s="86"/>
      <c r="O289" s="86"/>
    </row>
    <row r="290" spans="1:15" ht="31.5" customHeight="1">
      <c r="A290" s="73" t="s">
        <v>889</v>
      </c>
      <c r="B290" s="87">
        <v>922</v>
      </c>
      <c r="C290" s="88" t="s">
        <v>240</v>
      </c>
      <c r="D290" s="88" t="s">
        <v>235</v>
      </c>
      <c r="E290" s="89" t="s">
        <v>890</v>
      </c>
      <c r="F290" s="89"/>
      <c r="G290" s="177">
        <f t="shared" si="190"/>
        <v>450</v>
      </c>
      <c r="H290" s="177">
        <f t="shared" si="190"/>
        <v>132.41317000000001</v>
      </c>
      <c r="I290" s="175">
        <f t="shared" si="172"/>
        <v>29.425148888888891</v>
      </c>
      <c r="J290" s="175">
        <f t="shared" si="173"/>
        <v>-317.58682999999996</v>
      </c>
      <c r="K290" s="93">
        <f t="shared" si="190"/>
        <v>0</v>
      </c>
      <c r="L290" s="93">
        <f t="shared" si="190"/>
        <v>0</v>
      </c>
      <c r="M290" s="93">
        <f t="shared" si="190"/>
        <v>0</v>
      </c>
      <c r="N290" s="86"/>
      <c r="O290" s="86"/>
    </row>
    <row r="291" spans="1:15" ht="31.5" customHeight="1">
      <c r="A291" s="73" t="s">
        <v>147</v>
      </c>
      <c r="B291" s="87">
        <v>922</v>
      </c>
      <c r="C291" s="88" t="s">
        <v>240</v>
      </c>
      <c r="D291" s="88" t="s">
        <v>235</v>
      </c>
      <c r="E291" s="89" t="s">
        <v>890</v>
      </c>
      <c r="F291" s="89" t="s">
        <v>491</v>
      </c>
      <c r="G291" s="94">
        <v>450</v>
      </c>
      <c r="H291" s="94">
        <v>132.41317000000001</v>
      </c>
      <c r="I291" s="175">
        <f t="shared" si="172"/>
        <v>29.425148888888891</v>
      </c>
      <c r="J291" s="175">
        <f t="shared" si="173"/>
        <v>-317.58682999999996</v>
      </c>
      <c r="K291" s="86"/>
      <c r="L291" s="86"/>
      <c r="M291" s="86"/>
      <c r="N291" s="86"/>
      <c r="O291" s="86"/>
    </row>
    <row r="292" spans="1:15">
      <c r="A292" s="74" t="s">
        <v>221</v>
      </c>
      <c r="B292" s="87">
        <v>922</v>
      </c>
      <c r="C292" s="88" t="s">
        <v>240</v>
      </c>
      <c r="D292" s="88" t="s">
        <v>236</v>
      </c>
      <c r="E292" s="89"/>
      <c r="F292" s="89"/>
      <c r="G292" s="94">
        <f t="shared" ref="G292" si="191">SUM(G293+G295+G299+G297)</f>
        <v>4497.9595200000003</v>
      </c>
      <c r="H292" s="94">
        <f t="shared" ref="H292" si="192">SUM(H293+H295+H299+H297)</f>
        <v>3443.7690700000003</v>
      </c>
      <c r="I292" s="175">
        <f t="shared" si="172"/>
        <v>76.562918245204656</v>
      </c>
      <c r="J292" s="175">
        <f t="shared" si="173"/>
        <v>-1054.1904500000001</v>
      </c>
      <c r="K292" s="86">
        <f t="shared" ref="K292:O292" si="193">SUM(K293+K295+K299)</f>
        <v>0</v>
      </c>
      <c r="L292" s="86">
        <f t="shared" si="193"/>
        <v>0</v>
      </c>
      <c r="M292" s="86">
        <f t="shared" si="193"/>
        <v>0</v>
      </c>
      <c r="N292" s="86">
        <f t="shared" si="193"/>
        <v>0</v>
      </c>
      <c r="O292" s="86">
        <f t="shared" si="193"/>
        <v>0</v>
      </c>
    </row>
    <row r="293" spans="1:15" ht="189">
      <c r="A293" s="74" t="s">
        <v>717</v>
      </c>
      <c r="B293" s="122">
        <v>922</v>
      </c>
      <c r="C293" s="123" t="s">
        <v>240</v>
      </c>
      <c r="D293" s="123" t="s">
        <v>236</v>
      </c>
      <c r="E293" s="88" t="s">
        <v>150</v>
      </c>
      <c r="F293" s="88"/>
      <c r="G293" s="94">
        <f t="shared" ref="G293:O293" si="194">SUM(G294)</f>
        <v>1052</v>
      </c>
      <c r="H293" s="94">
        <f t="shared" si="194"/>
        <v>1051.5307</v>
      </c>
      <c r="I293" s="175">
        <f t="shared" si="172"/>
        <v>99.955389733840306</v>
      </c>
      <c r="J293" s="175">
        <f t="shared" si="173"/>
        <v>-0.46929999999997563</v>
      </c>
      <c r="K293" s="86">
        <f t="shared" si="194"/>
        <v>0</v>
      </c>
      <c r="L293" s="86">
        <f t="shared" si="194"/>
        <v>0</v>
      </c>
      <c r="M293" s="86">
        <f t="shared" si="194"/>
        <v>0</v>
      </c>
      <c r="N293" s="86">
        <f t="shared" si="194"/>
        <v>0</v>
      </c>
      <c r="O293" s="86">
        <f t="shared" si="194"/>
        <v>0</v>
      </c>
    </row>
    <row r="294" spans="1:15">
      <c r="A294" s="73" t="s">
        <v>147</v>
      </c>
      <c r="B294" s="122">
        <v>922</v>
      </c>
      <c r="C294" s="123" t="s">
        <v>240</v>
      </c>
      <c r="D294" s="123" t="s">
        <v>236</v>
      </c>
      <c r="E294" s="88" t="s">
        <v>150</v>
      </c>
      <c r="F294" s="88" t="s">
        <v>491</v>
      </c>
      <c r="G294" s="94">
        <v>1052</v>
      </c>
      <c r="H294" s="94">
        <v>1051.5307</v>
      </c>
      <c r="I294" s="175">
        <f t="shared" si="172"/>
        <v>99.955389733840306</v>
      </c>
      <c r="J294" s="175">
        <f t="shared" si="173"/>
        <v>-0.46929999999997563</v>
      </c>
      <c r="K294" s="86"/>
      <c r="L294" s="86"/>
      <c r="M294" s="86"/>
      <c r="N294" s="86"/>
      <c r="O294" s="86"/>
    </row>
    <row r="295" spans="1:15" ht="141.75" customHeight="1">
      <c r="A295" s="74" t="s">
        <v>813</v>
      </c>
      <c r="B295" s="122">
        <v>922</v>
      </c>
      <c r="C295" s="123" t="s">
        <v>240</v>
      </c>
      <c r="D295" s="123" t="s">
        <v>236</v>
      </c>
      <c r="E295" s="88" t="s">
        <v>823</v>
      </c>
      <c r="F295" s="88"/>
      <c r="G295" s="94">
        <f t="shared" ref="G295:O297" si="195">SUM(G296)</f>
        <v>3445.9595199999999</v>
      </c>
      <c r="H295" s="94">
        <f t="shared" si="195"/>
        <v>2392.23837</v>
      </c>
      <c r="I295" s="175">
        <f t="shared" si="172"/>
        <v>69.421545903708122</v>
      </c>
      <c r="J295" s="175">
        <f t="shared" si="173"/>
        <v>-1053.7211499999999</v>
      </c>
      <c r="K295" s="86">
        <f t="shared" si="195"/>
        <v>0</v>
      </c>
      <c r="L295" s="86">
        <f t="shared" si="195"/>
        <v>0</v>
      </c>
      <c r="M295" s="86">
        <f t="shared" si="195"/>
        <v>0</v>
      </c>
      <c r="N295" s="86">
        <f t="shared" si="195"/>
        <v>0</v>
      </c>
      <c r="O295" s="86">
        <f t="shared" si="195"/>
        <v>0</v>
      </c>
    </row>
    <row r="296" spans="1:15" ht="45" customHeight="1">
      <c r="A296" s="73" t="s">
        <v>147</v>
      </c>
      <c r="B296" s="122">
        <v>922</v>
      </c>
      <c r="C296" s="123" t="s">
        <v>240</v>
      </c>
      <c r="D296" s="123" t="s">
        <v>236</v>
      </c>
      <c r="E296" s="88" t="s">
        <v>823</v>
      </c>
      <c r="F296" s="88" t="s">
        <v>491</v>
      </c>
      <c r="G296" s="94">
        <v>3445.9595199999999</v>
      </c>
      <c r="H296" s="94">
        <v>2392.23837</v>
      </c>
      <c r="I296" s="175">
        <f t="shared" si="172"/>
        <v>69.421545903708122</v>
      </c>
      <c r="J296" s="175">
        <f t="shared" si="173"/>
        <v>-1053.7211499999999</v>
      </c>
      <c r="K296" s="86"/>
      <c r="L296" s="86"/>
      <c r="M296" s="86"/>
      <c r="N296" s="86"/>
      <c r="O296" s="86"/>
    </row>
    <row r="297" spans="1:15" ht="56.25" hidden="1" customHeight="1">
      <c r="A297" s="73" t="s">
        <v>910</v>
      </c>
      <c r="B297" s="122">
        <v>922</v>
      </c>
      <c r="C297" s="123" t="s">
        <v>240</v>
      </c>
      <c r="D297" s="123" t="s">
        <v>236</v>
      </c>
      <c r="E297" s="88" t="s">
        <v>911</v>
      </c>
      <c r="F297" s="88"/>
      <c r="G297" s="94">
        <f t="shared" si="195"/>
        <v>0</v>
      </c>
      <c r="H297" s="94">
        <f t="shared" si="195"/>
        <v>0</v>
      </c>
      <c r="I297" s="175" t="e">
        <f t="shared" si="172"/>
        <v>#DIV/0!</v>
      </c>
      <c r="J297" s="175">
        <f t="shared" si="173"/>
        <v>0</v>
      </c>
      <c r="K297" s="86"/>
      <c r="L297" s="86"/>
      <c r="M297" s="86"/>
      <c r="N297" s="86"/>
      <c r="O297" s="86"/>
    </row>
    <row r="298" spans="1:15" ht="45" hidden="1" customHeight="1">
      <c r="A298" s="73" t="s">
        <v>147</v>
      </c>
      <c r="B298" s="122">
        <v>922</v>
      </c>
      <c r="C298" s="123" t="s">
        <v>240</v>
      </c>
      <c r="D298" s="123" t="s">
        <v>236</v>
      </c>
      <c r="E298" s="88" t="s">
        <v>911</v>
      </c>
      <c r="F298" s="88" t="s">
        <v>491</v>
      </c>
      <c r="G298" s="94"/>
      <c r="H298" s="94"/>
      <c r="I298" s="175" t="e">
        <f t="shared" si="172"/>
        <v>#DIV/0!</v>
      </c>
      <c r="J298" s="175">
        <f t="shared" si="173"/>
        <v>0</v>
      </c>
      <c r="K298" s="86"/>
      <c r="L298" s="86"/>
      <c r="M298" s="86"/>
      <c r="N298" s="86"/>
      <c r="O298" s="86"/>
    </row>
    <row r="299" spans="1:15" ht="141.75" hidden="1" customHeight="1">
      <c r="A299" s="73" t="s">
        <v>646</v>
      </c>
      <c r="B299" s="87">
        <v>922</v>
      </c>
      <c r="C299" s="88" t="s">
        <v>240</v>
      </c>
      <c r="D299" s="88" t="s">
        <v>236</v>
      </c>
      <c r="E299" s="89" t="s">
        <v>106</v>
      </c>
      <c r="F299" s="89"/>
      <c r="G299" s="94">
        <f t="shared" ref="G299:O299" si="196">SUM(G300)</f>
        <v>0</v>
      </c>
      <c r="H299" s="94">
        <f t="shared" si="196"/>
        <v>0</v>
      </c>
      <c r="I299" s="175" t="e">
        <f t="shared" si="172"/>
        <v>#DIV/0!</v>
      </c>
      <c r="J299" s="175">
        <f t="shared" si="173"/>
        <v>0</v>
      </c>
      <c r="K299" s="86">
        <f t="shared" si="196"/>
        <v>0</v>
      </c>
      <c r="L299" s="86">
        <f t="shared" si="196"/>
        <v>0</v>
      </c>
      <c r="M299" s="86">
        <f t="shared" si="196"/>
        <v>0</v>
      </c>
      <c r="N299" s="86">
        <f t="shared" si="196"/>
        <v>0</v>
      </c>
      <c r="O299" s="86">
        <f t="shared" si="196"/>
        <v>0</v>
      </c>
    </row>
    <row r="300" spans="1:15" ht="15.75" hidden="1" customHeight="1">
      <c r="A300" s="73" t="s">
        <v>147</v>
      </c>
      <c r="B300" s="87">
        <v>922</v>
      </c>
      <c r="C300" s="88" t="s">
        <v>240</v>
      </c>
      <c r="D300" s="88" t="s">
        <v>236</v>
      </c>
      <c r="E300" s="89" t="s">
        <v>106</v>
      </c>
      <c r="F300" s="89" t="s">
        <v>491</v>
      </c>
      <c r="G300" s="94"/>
      <c r="H300" s="94"/>
      <c r="I300" s="175" t="e">
        <f t="shared" si="172"/>
        <v>#DIV/0!</v>
      </c>
      <c r="J300" s="175">
        <f t="shared" si="173"/>
        <v>0</v>
      </c>
      <c r="K300" s="86"/>
      <c r="L300" s="86"/>
      <c r="M300" s="86"/>
      <c r="N300" s="86"/>
      <c r="O300" s="86"/>
    </row>
    <row r="301" spans="1:15" ht="23.25" customHeight="1">
      <c r="A301" s="74" t="s">
        <v>379</v>
      </c>
      <c r="B301" s="122">
        <v>922</v>
      </c>
      <c r="C301" s="123" t="s">
        <v>240</v>
      </c>
      <c r="D301" s="123" t="s">
        <v>237</v>
      </c>
      <c r="E301" s="89"/>
      <c r="F301" s="89"/>
      <c r="G301" s="94">
        <f t="shared" ref="G301" si="197">SUM(G302+G304)</f>
        <v>36620.79</v>
      </c>
      <c r="H301" s="94">
        <f t="shared" ref="H301:M301" si="198">SUM(H302+H304)</f>
        <v>27213.231040000002</v>
      </c>
      <c r="I301" s="175">
        <f t="shared" si="172"/>
        <v>74.31087925738359</v>
      </c>
      <c r="J301" s="175">
        <f t="shared" si="173"/>
        <v>-9407.5589599999985</v>
      </c>
      <c r="K301" s="86">
        <f t="shared" si="198"/>
        <v>0</v>
      </c>
      <c r="L301" s="86">
        <f t="shared" si="198"/>
        <v>0</v>
      </c>
      <c r="M301" s="86">
        <f t="shared" si="198"/>
        <v>0</v>
      </c>
      <c r="N301" s="94">
        <f t="shared" ref="G301:O304" si="199">SUM(N302)</f>
        <v>0</v>
      </c>
      <c r="O301" s="94">
        <f t="shared" si="199"/>
        <v>0</v>
      </c>
    </row>
    <row r="302" spans="1:15" ht="140.25" customHeight="1">
      <c r="A302" s="74" t="s">
        <v>866</v>
      </c>
      <c r="B302" s="87">
        <v>922</v>
      </c>
      <c r="C302" s="88" t="s">
        <v>240</v>
      </c>
      <c r="D302" s="88" t="s">
        <v>237</v>
      </c>
      <c r="E302" s="89" t="s">
        <v>867</v>
      </c>
      <c r="F302" s="89"/>
      <c r="G302" s="94">
        <f t="shared" si="199"/>
        <v>36270.79</v>
      </c>
      <c r="H302" s="94">
        <f t="shared" si="199"/>
        <v>26953.142960000001</v>
      </c>
      <c r="I302" s="175">
        <f t="shared" si="172"/>
        <v>74.310879250217596</v>
      </c>
      <c r="J302" s="175">
        <f t="shared" si="173"/>
        <v>-9317.6470399999998</v>
      </c>
      <c r="K302" s="94">
        <f t="shared" si="199"/>
        <v>0</v>
      </c>
      <c r="L302" s="94">
        <f t="shared" si="199"/>
        <v>0</v>
      </c>
      <c r="M302" s="94">
        <f t="shared" si="199"/>
        <v>0</v>
      </c>
      <c r="N302" s="94">
        <f t="shared" si="199"/>
        <v>0</v>
      </c>
      <c r="O302" s="94">
        <f t="shared" si="199"/>
        <v>0</v>
      </c>
    </row>
    <row r="303" spans="1:15" ht="45.75" customHeight="1">
      <c r="A303" s="73" t="s">
        <v>147</v>
      </c>
      <c r="B303" s="87">
        <v>922</v>
      </c>
      <c r="C303" s="88" t="s">
        <v>240</v>
      </c>
      <c r="D303" s="88" t="s">
        <v>237</v>
      </c>
      <c r="E303" s="89" t="s">
        <v>867</v>
      </c>
      <c r="F303" s="89" t="s">
        <v>491</v>
      </c>
      <c r="G303" s="94">
        <v>36270.79</v>
      </c>
      <c r="H303" s="94">
        <v>26953.142960000001</v>
      </c>
      <c r="I303" s="175">
        <f t="shared" si="172"/>
        <v>74.310879250217596</v>
      </c>
      <c r="J303" s="175">
        <f t="shared" si="173"/>
        <v>-9317.6470399999998</v>
      </c>
      <c r="K303" s="86"/>
      <c r="L303" s="86"/>
      <c r="M303" s="86"/>
      <c r="N303" s="86"/>
      <c r="O303" s="86"/>
    </row>
    <row r="304" spans="1:15" ht="45.75" customHeight="1">
      <c r="A304" s="73" t="s">
        <v>889</v>
      </c>
      <c r="B304" s="87">
        <v>922</v>
      </c>
      <c r="C304" s="88" t="s">
        <v>240</v>
      </c>
      <c r="D304" s="88" t="s">
        <v>237</v>
      </c>
      <c r="E304" s="89" t="s">
        <v>891</v>
      </c>
      <c r="F304" s="89"/>
      <c r="G304" s="94">
        <f t="shared" si="199"/>
        <v>350</v>
      </c>
      <c r="H304" s="94">
        <f t="shared" si="199"/>
        <v>260.08807999999999</v>
      </c>
      <c r="I304" s="175">
        <f t="shared" si="172"/>
        <v>74.310879999999997</v>
      </c>
      <c r="J304" s="175">
        <f t="shared" si="173"/>
        <v>-89.911920000000009</v>
      </c>
      <c r="K304" s="94">
        <f t="shared" si="199"/>
        <v>0</v>
      </c>
      <c r="L304" s="94">
        <f t="shared" si="199"/>
        <v>0</v>
      </c>
      <c r="M304" s="94">
        <f t="shared" si="199"/>
        <v>0</v>
      </c>
      <c r="N304" s="86"/>
      <c r="O304" s="86"/>
    </row>
    <row r="305" spans="1:15" ht="45.75" customHeight="1">
      <c r="A305" s="73" t="s">
        <v>147</v>
      </c>
      <c r="B305" s="87">
        <v>922</v>
      </c>
      <c r="C305" s="88" t="s">
        <v>240</v>
      </c>
      <c r="D305" s="88" t="s">
        <v>237</v>
      </c>
      <c r="E305" s="89" t="s">
        <v>891</v>
      </c>
      <c r="F305" s="89" t="s">
        <v>491</v>
      </c>
      <c r="G305" s="94">
        <v>350</v>
      </c>
      <c r="H305" s="94">
        <v>260.08807999999999</v>
      </c>
      <c r="I305" s="175">
        <f t="shared" si="172"/>
        <v>74.310879999999997</v>
      </c>
      <c r="J305" s="175">
        <f t="shared" si="173"/>
        <v>-89.911920000000009</v>
      </c>
      <c r="K305" s="86"/>
      <c r="L305" s="86"/>
      <c r="M305" s="86"/>
      <c r="N305" s="86"/>
      <c r="O305" s="86"/>
    </row>
    <row r="306" spans="1:15">
      <c r="A306" s="74" t="s">
        <v>423</v>
      </c>
      <c r="B306" s="87">
        <v>922</v>
      </c>
      <c r="C306" s="88" t="s">
        <v>240</v>
      </c>
      <c r="D306" s="88" t="s">
        <v>240</v>
      </c>
      <c r="E306" s="89"/>
      <c r="F306" s="89"/>
      <c r="G306" s="94">
        <f t="shared" ref="G306" si="200">SUM(G307+G310)</f>
        <v>20</v>
      </c>
      <c r="H306" s="94">
        <f t="shared" ref="H306:O306" si="201">SUM(H307+H310)</f>
        <v>0</v>
      </c>
      <c r="I306" s="175">
        <f t="shared" si="172"/>
        <v>0</v>
      </c>
      <c r="J306" s="175">
        <f t="shared" si="173"/>
        <v>-20</v>
      </c>
      <c r="K306" s="86">
        <f t="shared" si="201"/>
        <v>0</v>
      </c>
      <c r="L306" s="86">
        <f t="shared" si="201"/>
        <v>0</v>
      </c>
      <c r="M306" s="86">
        <f t="shared" si="201"/>
        <v>0</v>
      </c>
      <c r="N306" s="86">
        <f t="shared" si="201"/>
        <v>0</v>
      </c>
      <c r="O306" s="86">
        <f t="shared" si="201"/>
        <v>0</v>
      </c>
    </row>
    <row r="307" spans="1:15" ht="15.75" hidden="1" customHeight="1">
      <c r="A307" s="74" t="s">
        <v>27</v>
      </c>
      <c r="B307" s="87">
        <v>922</v>
      </c>
      <c r="C307" s="88" t="s">
        <v>240</v>
      </c>
      <c r="D307" s="88" t="s">
        <v>240</v>
      </c>
      <c r="E307" s="89" t="s">
        <v>425</v>
      </c>
      <c r="F307" s="89"/>
      <c r="G307" s="94">
        <f t="shared" ref="G307:O308" si="202">SUM(G308)</f>
        <v>0</v>
      </c>
      <c r="H307" s="94">
        <f t="shared" si="202"/>
        <v>0</v>
      </c>
      <c r="I307" s="175" t="e">
        <f t="shared" si="172"/>
        <v>#DIV/0!</v>
      </c>
      <c r="J307" s="175">
        <f t="shared" si="173"/>
        <v>0</v>
      </c>
      <c r="K307" s="86">
        <f t="shared" si="202"/>
        <v>0</v>
      </c>
      <c r="L307" s="86">
        <f t="shared" si="202"/>
        <v>0</v>
      </c>
      <c r="M307" s="86">
        <f t="shared" si="202"/>
        <v>0</v>
      </c>
      <c r="N307" s="86">
        <f t="shared" si="202"/>
        <v>0</v>
      </c>
      <c r="O307" s="86">
        <f t="shared" si="202"/>
        <v>0</v>
      </c>
    </row>
    <row r="308" spans="1:15" ht="78.75" hidden="1" customHeight="1">
      <c r="A308" s="74" t="s">
        <v>159</v>
      </c>
      <c r="B308" s="87">
        <v>922</v>
      </c>
      <c r="C308" s="88" t="s">
        <v>240</v>
      </c>
      <c r="D308" s="88" t="s">
        <v>240</v>
      </c>
      <c r="E308" s="89" t="s">
        <v>160</v>
      </c>
      <c r="F308" s="89"/>
      <c r="G308" s="94">
        <f t="shared" si="202"/>
        <v>0</v>
      </c>
      <c r="H308" s="94">
        <f t="shared" si="202"/>
        <v>0</v>
      </c>
      <c r="I308" s="175" t="e">
        <f t="shared" si="172"/>
        <v>#DIV/0!</v>
      </c>
      <c r="J308" s="175">
        <f t="shared" si="173"/>
        <v>0</v>
      </c>
      <c r="K308" s="86">
        <f t="shared" si="202"/>
        <v>0</v>
      </c>
      <c r="L308" s="86">
        <f t="shared" si="202"/>
        <v>0</v>
      </c>
      <c r="M308" s="86">
        <f t="shared" si="202"/>
        <v>0</v>
      </c>
      <c r="N308" s="86">
        <f t="shared" si="202"/>
        <v>0</v>
      </c>
      <c r="O308" s="86">
        <f t="shared" si="202"/>
        <v>0</v>
      </c>
    </row>
    <row r="309" spans="1:15" ht="31.5" hidden="1" customHeight="1">
      <c r="A309" s="73" t="s">
        <v>494</v>
      </c>
      <c r="B309" s="87">
        <v>922</v>
      </c>
      <c r="C309" s="88" t="s">
        <v>240</v>
      </c>
      <c r="D309" s="88" t="s">
        <v>240</v>
      </c>
      <c r="E309" s="89" t="s">
        <v>160</v>
      </c>
      <c r="F309" s="89" t="s">
        <v>491</v>
      </c>
      <c r="G309" s="94"/>
      <c r="H309" s="94"/>
      <c r="I309" s="175" t="e">
        <f t="shared" si="172"/>
        <v>#DIV/0!</v>
      </c>
      <c r="J309" s="175">
        <f t="shared" si="173"/>
        <v>0</v>
      </c>
      <c r="K309" s="86"/>
      <c r="L309" s="86"/>
      <c r="M309" s="86"/>
      <c r="N309" s="86"/>
      <c r="O309" s="86"/>
    </row>
    <row r="310" spans="1:15" ht="141.75">
      <c r="A310" s="74" t="s">
        <v>647</v>
      </c>
      <c r="B310" s="87">
        <v>922</v>
      </c>
      <c r="C310" s="115" t="s">
        <v>240</v>
      </c>
      <c r="D310" s="115" t="s">
        <v>240</v>
      </c>
      <c r="E310" s="89" t="s">
        <v>140</v>
      </c>
      <c r="F310" s="89"/>
      <c r="G310" s="94">
        <f t="shared" ref="G310:O310" si="203">SUM(G311)</f>
        <v>20</v>
      </c>
      <c r="H310" s="94">
        <f t="shared" si="203"/>
        <v>0</v>
      </c>
      <c r="I310" s="175">
        <f t="shared" si="172"/>
        <v>0</v>
      </c>
      <c r="J310" s="175">
        <f t="shared" si="173"/>
        <v>-20</v>
      </c>
      <c r="K310" s="86">
        <f t="shared" si="203"/>
        <v>0</v>
      </c>
      <c r="L310" s="86">
        <f t="shared" si="203"/>
        <v>0</v>
      </c>
      <c r="M310" s="86">
        <f t="shared" si="203"/>
        <v>0</v>
      </c>
      <c r="N310" s="86">
        <f t="shared" si="203"/>
        <v>0</v>
      </c>
      <c r="O310" s="86">
        <f t="shared" si="203"/>
        <v>0</v>
      </c>
    </row>
    <row r="311" spans="1:15" ht="23.25" customHeight="1">
      <c r="A311" s="73" t="s">
        <v>494</v>
      </c>
      <c r="B311" s="87">
        <v>922</v>
      </c>
      <c r="C311" s="115" t="s">
        <v>240</v>
      </c>
      <c r="D311" s="115" t="s">
        <v>240</v>
      </c>
      <c r="E311" s="89" t="s">
        <v>140</v>
      </c>
      <c r="F311" s="89" t="s">
        <v>491</v>
      </c>
      <c r="G311" s="94">
        <v>20</v>
      </c>
      <c r="H311" s="94"/>
      <c r="I311" s="175">
        <f t="shared" si="172"/>
        <v>0</v>
      </c>
      <c r="J311" s="175">
        <f t="shared" si="173"/>
        <v>-20</v>
      </c>
      <c r="K311" s="86"/>
      <c r="L311" s="86"/>
      <c r="M311" s="86"/>
      <c r="N311" s="86"/>
      <c r="O311" s="86"/>
    </row>
    <row r="312" spans="1:15">
      <c r="A312" s="74" t="s">
        <v>222</v>
      </c>
      <c r="B312" s="87">
        <v>922</v>
      </c>
      <c r="C312" s="88" t="s">
        <v>240</v>
      </c>
      <c r="D312" s="88" t="s">
        <v>242</v>
      </c>
      <c r="E312" s="89"/>
      <c r="F312" s="89"/>
      <c r="G312" s="94">
        <f t="shared" ref="G312" si="204">SUM(G313+G316+G318+G320+G327+G329+G331+G334+G336+G338+G323+G325)</f>
        <v>2086.5450000000005</v>
      </c>
      <c r="H312" s="94">
        <f t="shared" ref="H312" si="205">SUM(H313+H316+H318+H320+H327+H329+H331+H334+H336+H338+H323+H325)</f>
        <v>65.857950000000002</v>
      </c>
      <c r="I312" s="175">
        <f t="shared" si="172"/>
        <v>3.1563158235264508</v>
      </c>
      <c r="J312" s="175">
        <f t="shared" si="173"/>
        <v>-2020.6870500000005</v>
      </c>
      <c r="K312" s="86">
        <f t="shared" ref="K312" si="206">SUM(K313+K316+K318+K320+K327+K329+K331+K334+K336+K338)</f>
        <v>0</v>
      </c>
      <c r="L312" s="86">
        <f>SUM(L316+L318+L320+L327+L329+L331+L334+L336+L338)</f>
        <v>0</v>
      </c>
      <c r="M312" s="86">
        <f>SUM(M316+M318+M320+M327+M329+M331+M334+M336+M338)</f>
        <v>0</v>
      </c>
      <c r="N312" s="86">
        <f>SUM(N316+N318+N320+N327+N329+N331+N334+N336+N338)</f>
        <v>0</v>
      </c>
      <c r="O312" s="86">
        <f>SUM(O316+O318+O320+O327+O329+O331+O334+O336+O338)</f>
        <v>0</v>
      </c>
    </row>
    <row r="313" spans="1:15" ht="94.5" customHeight="1">
      <c r="A313" s="74" t="s">
        <v>542</v>
      </c>
      <c r="B313" s="87">
        <v>922</v>
      </c>
      <c r="C313" s="88" t="s">
        <v>240</v>
      </c>
      <c r="D313" s="88" t="s">
        <v>242</v>
      </c>
      <c r="E313" s="89" t="s">
        <v>543</v>
      </c>
      <c r="F313" s="89"/>
      <c r="G313" s="94">
        <f t="shared" ref="G313" si="207">SUM(G314+G315)</f>
        <v>479</v>
      </c>
      <c r="H313" s="94">
        <f t="shared" ref="H313:K313" si="208">SUM(H314+H315)</f>
        <v>0</v>
      </c>
      <c r="I313" s="175">
        <f t="shared" si="172"/>
        <v>0</v>
      </c>
      <c r="J313" s="175">
        <f t="shared" si="173"/>
        <v>-479</v>
      </c>
      <c r="K313" s="86">
        <f t="shared" si="208"/>
        <v>0</v>
      </c>
      <c r="L313" s="86">
        <f>SUM(L314)</f>
        <v>0</v>
      </c>
      <c r="M313" s="86">
        <f>SUM(M314)</f>
        <v>0</v>
      </c>
      <c r="N313" s="86">
        <f>SUM(N314)</f>
        <v>0</v>
      </c>
      <c r="O313" s="86">
        <f>SUM(O314)</f>
        <v>0</v>
      </c>
    </row>
    <row r="314" spans="1:15" ht="63" hidden="1" customHeight="1">
      <c r="A314" s="73" t="s">
        <v>489</v>
      </c>
      <c r="B314" s="87">
        <v>922</v>
      </c>
      <c r="C314" s="88" t="s">
        <v>240</v>
      </c>
      <c r="D314" s="88" t="s">
        <v>242</v>
      </c>
      <c r="E314" s="89" t="s">
        <v>543</v>
      </c>
      <c r="F314" s="89" t="s">
        <v>383</v>
      </c>
      <c r="G314" s="94"/>
      <c r="H314" s="94"/>
      <c r="I314" s="175" t="e">
        <f t="shared" si="172"/>
        <v>#DIV/0!</v>
      </c>
      <c r="J314" s="175">
        <f t="shared" si="173"/>
        <v>0</v>
      </c>
      <c r="K314" s="86"/>
      <c r="L314" s="86"/>
      <c r="M314" s="86"/>
      <c r="N314" s="86"/>
      <c r="O314" s="86"/>
    </row>
    <row r="315" spans="1:15" ht="31.5" customHeight="1">
      <c r="A315" s="73" t="s">
        <v>494</v>
      </c>
      <c r="B315" s="87">
        <v>922</v>
      </c>
      <c r="C315" s="88" t="s">
        <v>240</v>
      </c>
      <c r="D315" s="88" t="s">
        <v>242</v>
      </c>
      <c r="E315" s="89" t="s">
        <v>543</v>
      </c>
      <c r="F315" s="89" t="s">
        <v>491</v>
      </c>
      <c r="G315" s="94">
        <v>479</v>
      </c>
      <c r="H315" s="94"/>
      <c r="I315" s="175">
        <f t="shared" si="172"/>
        <v>0</v>
      </c>
      <c r="J315" s="175">
        <f t="shared" si="173"/>
        <v>-479</v>
      </c>
      <c r="K315" s="86"/>
      <c r="L315" s="86"/>
      <c r="M315" s="86"/>
      <c r="N315" s="86"/>
      <c r="O315" s="86"/>
    </row>
    <row r="316" spans="1:15" ht="126" hidden="1" customHeight="1">
      <c r="A316" s="74" t="s">
        <v>648</v>
      </c>
      <c r="B316" s="87">
        <v>922</v>
      </c>
      <c r="C316" s="88" t="s">
        <v>240</v>
      </c>
      <c r="D316" s="88" t="s">
        <v>242</v>
      </c>
      <c r="E316" s="89" t="s">
        <v>149</v>
      </c>
      <c r="F316" s="115"/>
      <c r="G316" s="94">
        <f t="shared" ref="G316:O316" si="209">SUM(G317)</f>
        <v>0</v>
      </c>
      <c r="H316" s="94">
        <f t="shared" si="209"/>
        <v>0</v>
      </c>
      <c r="I316" s="175" t="e">
        <f t="shared" si="172"/>
        <v>#DIV/0!</v>
      </c>
      <c r="J316" s="175">
        <f t="shared" si="173"/>
        <v>0</v>
      </c>
      <c r="K316" s="86">
        <f t="shared" si="209"/>
        <v>0</v>
      </c>
      <c r="L316" s="86">
        <f t="shared" si="209"/>
        <v>0</v>
      </c>
      <c r="M316" s="86">
        <f t="shared" si="209"/>
        <v>0</v>
      </c>
      <c r="N316" s="86">
        <f t="shared" si="209"/>
        <v>0</v>
      </c>
      <c r="O316" s="86">
        <f t="shared" si="209"/>
        <v>0</v>
      </c>
    </row>
    <row r="317" spans="1:15" ht="21" hidden="1" customHeight="1">
      <c r="A317" s="73" t="s">
        <v>494</v>
      </c>
      <c r="B317" s="87">
        <v>922</v>
      </c>
      <c r="C317" s="88" t="s">
        <v>240</v>
      </c>
      <c r="D317" s="88" t="s">
        <v>242</v>
      </c>
      <c r="E317" s="89" t="s">
        <v>149</v>
      </c>
      <c r="F317" s="115" t="s">
        <v>491</v>
      </c>
      <c r="G317" s="94"/>
      <c r="H317" s="94"/>
      <c r="I317" s="175" t="e">
        <f t="shared" si="172"/>
        <v>#DIV/0!</v>
      </c>
      <c r="J317" s="175">
        <f t="shared" si="173"/>
        <v>0</v>
      </c>
      <c r="K317" s="86"/>
      <c r="L317" s="86"/>
      <c r="M317" s="86"/>
      <c r="N317" s="86"/>
      <c r="O317" s="86"/>
    </row>
    <row r="318" spans="1:15" ht="141.75" hidden="1" customHeight="1">
      <c r="A318" s="74" t="s">
        <v>649</v>
      </c>
      <c r="B318" s="87">
        <v>922</v>
      </c>
      <c r="C318" s="88" t="s">
        <v>240</v>
      </c>
      <c r="D318" s="88" t="s">
        <v>242</v>
      </c>
      <c r="E318" s="89" t="s">
        <v>175</v>
      </c>
      <c r="F318" s="115"/>
      <c r="G318" s="94">
        <f t="shared" ref="G318:O318" si="210">SUM(G319)</f>
        <v>0</v>
      </c>
      <c r="H318" s="94">
        <f t="shared" si="210"/>
        <v>0</v>
      </c>
      <c r="I318" s="175" t="e">
        <f t="shared" si="172"/>
        <v>#DIV/0!</v>
      </c>
      <c r="J318" s="175">
        <f t="shared" si="173"/>
        <v>0</v>
      </c>
      <c r="K318" s="86">
        <f t="shared" si="210"/>
        <v>0</v>
      </c>
      <c r="L318" s="86">
        <f t="shared" si="210"/>
        <v>0</v>
      </c>
      <c r="M318" s="86">
        <f t="shared" si="210"/>
        <v>0</v>
      </c>
      <c r="N318" s="86">
        <f t="shared" si="210"/>
        <v>0</v>
      </c>
      <c r="O318" s="86">
        <f t="shared" si="210"/>
        <v>0</v>
      </c>
    </row>
    <row r="319" spans="1:15" ht="31.5" hidden="1" customHeight="1">
      <c r="A319" s="73" t="s">
        <v>494</v>
      </c>
      <c r="B319" s="87">
        <v>922</v>
      </c>
      <c r="C319" s="88" t="s">
        <v>240</v>
      </c>
      <c r="D319" s="88" t="s">
        <v>242</v>
      </c>
      <c r="E319" s="89" t="s">
        <v>175</v>
      </c>
      <c r="F319" s="115" t="s">
        <v>491</v>
      </c>
      <c r="G319" s="94"/>
      <c r="H319" s="94"/>
      <c r="I319" s="175" t="e">
        <f t="shared" si="172"/>
        <v>#DIV/0!</v>
      </c>
      <c r="J319" s="175">
        <f t="shared" si="173"/>
        <v>0</v>
      </c>
      <c r="K319" s="86"/>
      <c r="L319" s="86"/>
      <c r="M319" s="86"/>
      <c r="N319" s="86"/>
      <c r="O319" s="86"/>
    </row>
    <row r="320" spans="1:15" ht="141.75">
      <c r="A320" s="74" t="s">
        <v>650</v>
      </c>
      <c r="B320" s="87">
        <v>922</v>
      </c>
      <c r="C320" s="115" t="s">
        <v>240</v>
      </c>
      <c r="D320" s="115" t="s">
        <v>242</v>
      </c>
      <c r="E320" s="89" t="s">
        <v>348</v>
      </c>
      <c r="F320" s="89"/>
      <c r="G320" s="94">
        <f t="shared" ref="G320" si="211">SUM(G321+G322)</f>
        <v>20</v>
      </c>
      <c r="H320" s="94">
        <f t="shared" ref="H320:O320" si="212">SUM(H321+H322)</f>
        <v>3.36</v>
      </c>
      <c r="I320" s="175">
        <f t="shared" si="172"/>
        <v>16.799999999999997</v>
      </c>
      <c r="J320" s="175">
        <f t="shared" si="173"/>
        <v>-16.64</v>
      </c>
      <c r="K320" s="86">
        <f t="shared" si="212"/>
        <v>0</v>
      </c>
      <c r="L320" s="86">
        <f t="shared" si="212"/>
        <v>0</v>
      </c>
      <c r="M320" s="86">
        <f t="shared" si="212"/>
        <v>0</v>
      </c>
      <c r="N320" s="86">
        <f t="shared" si="212"/>
        <v>0</v>
      </c>
      <c r="O320" s="86">
        <f t="shared" si="212"/>
        <v>0</v>
      </c>
    </row>
    <row r="321" spans="1:15" ht="31.5">
      <c r="A321" s="73" t="s">
        <v>494</v>
      </c>
      <c r="B321" s="87">
        <v>922</v>
      </c>
      <c r="C321" s="115" t="s">
        <v>240</v>
      </c>
      <c r="D321" s="115" t="s">
        <v>242</v>
      </c>
      <c r="E321" s="89" t="s">
        <v>348</v>
      </c>
      <c r="F321" s="89" t="s">
        <v>491</v>
      </c>
      <c r="G321" s="94">
        <v>20</v>
      </c>
      <c r="H321" s="94">
        <v>3.36</v>
      </c>
      <c r="I321" s="175">
        <f t="shared" si="172"/>
        <v>16.799999999999997</v>
      </c>
      <c r="J321" s="175">
        <f t="shared" si="173"/>
        <v>-16.64</v>
      </c>
      <c r="K321" s="86"/>
      <c r="L321" s="86"/>
      <c r="M321" s="86"/>
      <c r="N321" s="86"/>
      <c r="O321" s="86"/>
    </row>
    <row r="322" spans="1:15" ht="15.75" hidden="1" customHeight="1">
      <c r="A322" s="73" t="s">
        <v>493</v>
      </c>
      <c r="B322" s="87">
        <v>922</v>
      </c>
      <c r="C322" s="115" t="s">
        <v>240</v>
      </c>
      <c r="D322" s="115" t="s">
        <v>242</v>
      </c>
      <c r="E322" s="89" t="s">
        <v>348</v>
      </c>
      <c r="F322" s="89" t="s">
        <v>268</v>
      </c>
      <c r="G322" s="94"/>
      <c r="H322" s="94"/>
      <c r="I322" s="175" t="e">
        <f t="shared" si="172"/>
        <v>#DIV/0!</v>
      </c>
      <c r="J322" s="175">
        <f t="shared" si="173"/>
        <v>0</v>
      </c>
      <c r="K322" s="86"/>
      <c r="L322" s="86"/>
      <c r="M322" s="86"/>
      <c r="N322" s="86"/>
      <c r="O322" s="86"/>
    </row>
    <row r="323" spans="1:15" ht="47.25" customHeight="1">
      <c r="A323" s="73" t="s">
        <v>906</v>
      </c>
      <c r="B323" s="87">
        <v>922</v>
      </c>
      <c r="C323" s="115" t="s">
        <v>240</v>
      </c>
      <c r="D323" s="115" t="s">
        <v>242</v>
      </c>
      <c r="E323" s="89" t="s">
        <v>908</v>
      </c>
      <c r="F323" s="89"/>
      <c r="G323" s="94">
        <f t="shared" ref="G323:H325" si="213">SUM(G324)</f>
        <v>1399.4095500000001</v>
      </c>
      <c r="H323" s="94">
        <f t="shared" si="213"/>
        <v>0</v>
      </c>
      <c r="I323" s="175">
        <f t="shared" si="172"/>
        <v>0</v>
      </c>
      <c r="J323" s="175">
        <f t="shared" si="173"/>
        <v>-1399.4095500000001</v>
      </c>
      <c r="K323" s="86"/>
      <c r="L323" s="86"/>
      <c r="M323" s="86"/>
      <c r="N323" s="86"/>
      <c r="O323" s="86"/>
    </row>
    <row r="324" spans="1:15" ht="15.75" customHeight="1">
      <c r="A324" s="74" t="s">
        <v>9</v>
      </c>
      <c r="B324" s="87">
        <v>922</v>
      </c>
      <c r="C324" s="115" t="s">
        <v>240</v>
      </c>
      <c r="D324" s="115" t="s">
        <v>242</v>
      </c>
      <c r="E324" s="89" t="s">
        <v>908</v>
      </c>
      <c r="F324" s="89" t="s">
        <v>495</v>
      </c>
      <c r="G324" s="94">
        <v>1399.4095500000001</v>
      </c>
      <c r="H324" s="94">
        <v>0</v>
      </c>
      <c r="I324" s="175">
        <f t="shared" si="172"/>
        <v>0</v>
      </c>
      <c r="J324" s="175">
        <f t="shared" si="173"/>
        <v>-1399.4095500000001</v>
      </c>
      <c r="K324" s="86"/>
      <c r="L324" s="86"/>
      <c r="M324" s="86"/>
      <c r="N324" s="86"/>
      <c r="O324" s="86"/>
    </row>
    <row r="325" spans="1:15" ht="68.25" customHeight="1">
      <c r="A325" s="73" t="s">
        <v>907</v>
      </c>
      <c r="B325" s="87">
        <v>922</v>
      </c>
      <c r="C325" s="115" t="s">
        <v>240</v>
      </c>
      <c r="D325" s="115" t="s">
        <v>242</v>
      </c>
      <c r="E325" s="89" t="s">
        <v>909</v>
      </c>
      <c r="F325" s="89"/>
      <c r="G325" s="94">
        <f t="shared" si="213"/>
        <v>14.135450000000001</v>
      </c>
      <c r="H325" s="94">
        <f t="shared" si="213"/>
        <v>0</v>
      </c>
      <c r="I325" s="175">
        <f t="shared" si="172"/>
        <v>0</v>
      </c>
      <c r="J325" s="175">
        <f t="shared" si="173"/>
        <v>-14.135450000000001</v>
      </c>
      <c r="K325" s="86"/>
      <c r="L325" s="86"/>
      <c r="M325" s="86"/>
      <c r="N325" s="86"/>
      <c r="O325" s="86"/>
    </row>
    <row r="326" spans="1:15" ht="15.75" customHeight="1">
      <c r="A326" s="74" t="s">
        <v>9</v>
      </c>
      <c r="B326" s="87">
        <v>922</v>
      </c>
      <c r="C326" s="115" t="s">
        <v>240</v>
      </c>
      <c r="D326" s="115" t="s">
        <v>242</v>
      </c>
      <c r="E326" s="89" t="s">
        <v>909</v>
      </c>
      <c r="F326" s="89" t="s">
        <v>495</v>
      </c>
      <c r="G326" s="94">
        <v>14.135450000000001</v>
      </c>
      <c r="H326" s="94"/>
      <c r="I326" s="175">
        <f t="shared" si="172"/>
        <v>0</v>
      </c>
      <c r="J326" s="175">
        <f t="shared" si="173"/>
        <v>-14.135450000000001</v>
      </c>
      <c r="K326" s="86"/>
      <c r="L326" s="86"/>
      <c r="M326" s="86"/>
      <c r="N326" s="86"/>
      <c r="O326" s="86"/>
    </row>
    <row r="327" spans="1:15" ht="110.25">
      <c r="A327" s="120" t="s">
        <v>651</v>
      </c>
      <c r="B327" s="87">
        <v>922</v>
      </c>
      <c r="C327" s="115" t="s">
        <v>240</v>
      </c>
      <c r="D327" s="115" t="s">
        <v>242</v>
      </c>
      <c r="E327" s="89" t="s">
        <v>186</v>
      </c>
      <c r="F327" s="89"/>
      <c r="G327" s="94">
        <f t="shared" ref="G327:O327" si="214">SUM(G328)</f>
        <v>30</v>
      </c>
      <c r="H327" s="94">
        <f t="shared" si="214"/>
        <v>0</v>
      </c>
      <c r="I327" s="175">
        <f t="shared" si="172"/>
        <v>0</v>
      </c>
      <c r="J327" s="175">
        <f t="shared" si="173"/>
        <v>-30</v>
      </c>
      <c r="K327" s="86">
        <f t="shared" si="214"/>
        <v>0</v>
      </c>
      <c r="L327" s="86">
        <f t="shared" si="214"/>
        <v>0</v>
      </c>
      <c r="M327" s="86">
        <f t="shared" si="214"/>
        <v>0</v>
      </c>
      <c r="N327" s="86">
        <f t="shared" si="214"/>
        <v>0</v>
      </c>
      <c r="O327" s="86">
        <f t="shared" si="214"/>
        <v>0</v>
      </c>
    </row>
    <row r="328" spans="1:15" ht="31.5">
      <c r="A328" s="73" t="s">
        <v>494</v>
      </c>
      <c r="B328" s="87">
        <v>922</v>
      </c>
      <c r="C328" s="115" t="s">
        <v>240</v>
      </c>
      <c r="D328" s="115" t="s">
        <v>242</v>
      </c>
      <c r="E328" s="89" t="s">
        <v>186</v>
      </c>
      <c r="F328" s="89" t="s">
        <v>491</v>
      </c>
      <c r="G328" s="94">
        <v>30</v>
      </c>
      <c r="H328" s="94"/>
      <c r="I328" s="175">
        <f t="shared" si="172"/>
        <v>0</v>
      </c>
      <c r="J328" s="175">
        <f t="shared" si="173"/>
        <v>-30</v>
      </c>
      <c r="K328" s="86"/>
      <c r="L328" s="86"/>
      <c r="M328" s="86"/>
      <c r="N328" s="86"/>
      <c r="O328" s="86"/>
    </row>
    <row r="329" spans="1:15" ht="110.25" customHeight="1">
      <c r="A329" s="73" t="s">
        <v>652</v>
      </c>
      <c r="B329" s="87">
        <v>922</v>
      </c>
      <c r="C329" s="115" t="s">
        <v>240</v>
      </c>
      <c r="D329" s="115" t="s">
        <v>242</v>
      </c>
      <c r="E329" s="89" t="s">
        <v>34</v>
      </c>
      <c r="F329" s="89"/>
      <c r="G329" s="94">
        <f t="shared" ref="G329:O329" si="215">SUM(G330)</f>
        <v>14</v>
      </c>
      <c r="H329" s="94">
        <f t="shared" si="215"/>
        <v>3.4790000000000001</v>
      </c>
      <c r="I329" s="175">
        <f t="shared" si="172"/>
        <v>24.85</v>
      </c>
      <c r="J329" s="175">
        <f t="shared" si="173"/>
        <v>-10.521000000000001</v>
      </c>
      <c r="K329" s="86">
        <f t="shared" si="215"/>
        <v>0</v>
      </c>
      <c r="L329" s="86">
        <f t="shared" si="215"/>
        <v>0</v>
      </c>
      <c r="M329" s="86">
        <f t="shared" si="215"/>
        <v>0</v>
      </c>
      <c r="N329" s="86">
        <f t="shared" si="215"/>
        <v>0</v>
      </c>
      <c r="O329" s="86">
        <f t="shared" si="215"/>
        <v>0</v>
      </c>
    </row>
    <row r="330" spans="1:15" ht="31.5" customHeight="1">
      <c r="A330" s="73" t="s">
        <v>494</v>
      </c>
      <c r="B330" s="87">
        <v>922</v>
      </c>
      <c r="C330" s="115" t="s">
        <v>240</v>
      </c>
      <c r="D330" s="115" t="s">
        <v>242</v>
      </c>
      <c r="E330" s="89" t="s">
        <v>34</v>
      </c>
      <c r="F330" s="89" t="s">
        <v>491</v>
      </c>
      <c r="G330" s="94">
        <v>14</v>
      </c>
      <c r="H330" s="94">
        <v>3.4790000000000001</v>
      </c>
      <c r="I330" s="175">
        <f t="shared" si="172"/>
        <v>24.85</v>
      </c>
      <c r="J330" s="175">
        <f t="shared" si="173"/>
        <v>-10.521000000000001</v>
      </c>
      <c r="K330" s="86"/>
      <c r="L330" s="86"/>
      <c r="M330" s="86"/>
      <c r="N330" s="86"/>
      <c r="O330" s="86"/>
    </row>
    <row r="331" spans="1:15" ht="94.5">
      <c r="A331" s="73" t="s">
        <v>653</v>
      </c>
      <c r="B331" s="87">
        <v>922</v>
      </c>
      <c r="C331" s="115" t="s">
        <v>240</v>
      </c>
      <c r="D331" s="115" t="s">
        <v>242</v>
      </c>
      <c r="E331" s="89" t="s">
        <v>38</v>
      </c>
      <c r="F331" s="89"/>
      <c r="G331" s="94">
        <f t="shared" ref="G331" si="216">SUM(G332+G333)</f>
        <v>80</v>
      </c>
      <c r="H331" s="94">
        <f t="shared" ref="H331:O331" si="217">SUM(H332+H333)</f>
        <v>51.423000000000002</v>
      </c>
      <c r="I331" s="175">
        <f t="shared" si="172"/>
        <v>64.278750000000002</v>
      </c>
      <c r="J331" s="175">
        <f t="shared" si="173"/>
        <v>-28.576999999999998</v>
      </c>
      <c r="K331" s="86">
        <f t="shared" si="217"/>
        <v>0</v>
      </c>
      <c r="L331" s="86">
        <f t="shared" si="217"/>
        <v>0</v>
      </c>
      <c r="M331" s="86">
        <f t="shared" si="217"/>
        <v>0</v>
      </c>
      <c r="N331" s="86">
        <f t="shared" si="217"/>
        <v>0</v>
      </c>
      <c r="O331" s="86">
        <f t="shared" si="217"/>
        <v>0</v>
      </c>
    </row>
    <row r="332" spans="1:15" ht="31.5">
      <c r="A332" s="73" t="s">
        <v>494</v>
      </c>
      <c r="B332" s="87">
        <v>922</v>
      </c>
      <c r="C332" s="115" t="s">
        <v>240</v>
      </c>
      <c r="D332" s="115" t="s">
        <v>242</v>
      </c>
      <c r="E332" s="89" t="s">
        <v>38</v>
      </c>
      <c r="F332" s="89" t="s">
        <v>491</v>
      </c>
      <c r="G332" s="94">
        <v>39</v>
      </c>
      <c r="H332" s="94">
        <v>10.423</v>
      </c>
      <c r="I332" s="175">
        <f t="shared" ref="I332:I395" si="218">SUM(H332/G332*100)</f>
        <v>26.725641025641028</v>
      </c>
      <c r="J332" s="175">
        <f t="shared" ref="J332:J395" si="219">SUM(H332-G332)</f>
        <v>-28.576999999999998</v>
      </c>
      <c r="K332" s="86"/>
      <c r="L332" s="86"/>
      <c r="M332" s="86"/>
      <c r="N332" s="86"/>
      <c r="O332" s="86"/>
    </row>
    <row r="333" spans="1:15" ht="15.75" customHeight="1">
      <c r="A333" s="73" t="s">
        <v>493</v>
      </c>
      <c r="B333" s="87">
        <v>922</v>
      </c>
      <c r="C333" s="115" t="s">
        <v>240</v>
      </c>
      <c r="D333" s="115" t="s">
        <v>242</v>
      </c>
      <c r="E333" s="89" t="s">
        <v>38</v>
      </c>
      <c r="F333" s="89" t="s">
        <v>268</v>
      </c>
      <c r="G333" s="94">
        <v>41</v>
      </c>
      <c r="H333" s="94">
        <v>41</v>
      </c>
      <c r="I333" s="175">
        <f t="shared" si="218"/>
        <v>100</v>
      </c>
      <c r="J333" s="175">
        <f t="shared" si="219"/>
        <v>0</v>
      </c>
      <c r="K333" s="86"/>
      <c r="L333" s="86"/>
      <c r="M333" s="86"/>
      <c r="N333" s="86"/>
      <c r="O333" s="86"/>
    </row>
    <row r="334" spans="1:15" ht="110.25" hidden="1" customHeight="1">
      <c r="A334" s="73" t="s">
        <v>654</v>
      </c>
      <c r="B334" s="87">
        <v>922</v>
      </c>
      <c r="C334" s="115" t="s">
        <v>240</v>
      </c>
      <c r="D334" s="115" t="s">
        <v>242</v>
      </c>
      <c r="E334" s="89" t="s">
        <v>95</v>
      </c>
      <c r="F334" s="89"/>
      <c r="G334" s="94">
        <f t="shared" ref="G334:O334" si="220">SUM(G335)</f>
        <v>0</v>
      </c>
      <c r="H334" s="94">
        <f t="shared" si="220"/>
        <v>0</v>
      </c>
      <c r="I334" s="175" t="e">
        <f t="shared" si="218"/>
        <v>#DIV/0!</v>
      </c>
      <c r="J334" s="175">
        <f t="shared" si="219"/>
        <v>0</v>
      </c>
      <c r="K334" s="86">
        <f t="shared" si="220"/>
        <v>0</v>
      </c>
      <c r="L334" s="86">
        <f t="shared" si="220"/>
        <v>0</v>
      </c>
      <c r="M334" s="86">
        <f t="shared" si="220"/>
        <v>0</v>
      </c>
      <c r="N334" s="86">
        <f t="shared" si="220"/>
        <v>0</v>
      </c>
      <c r="O334" s="86">
        <f t="shared" si="220"/>
        <v>0</v>
      </c>
    </row>
    <row r="335" spans="1:15" ht="31.5" hidden="1" customHeight="1">
      <c r="A335" s="73" t="s">
        <v>494</v>
      </c>
      <c r="B335" s="87">
        <v>922</v>
      </c>
      <c r="C335" s="115" t="s">
        <v>240</v>
      </c>
      <c r="D335" s="115" t="s">
        <v>242</v>
      </c>
      <c r="E335" s="89" t="s">
        <v>95</v>
      </c>
      <c r="F335" s="89" t="s">
        <v>491</v>
      </c>
      <c r="G335" s="94"/>
      <c r="H335" s="94"/>
      <c r="I335" s="175" t="e">
        <f t="shared" si="218"/>
        <v>#DIV/0!</v>
      </c>
      <c r="J335" s="175">
        <f t="shared" si="219"/>
        <v>0</v>
      </c>
      <c r="K335" s="86"/>
      <c r="L335" s="86"/>
      <c r="M335" s="86"/>
      <c r="N335" s="86"/>
      <c r="O335" s="86"/>
    </row>
    <row r="336" spans="1:15" ht="94.5" hidden="1" customHeight="1">
      <c r="A336" s="120" t="s">
        <v>617</v>
      </c>
      <c r="B336" s="87">
        <v>922</v>
      </c>
      <c r="C336" s="115" t="s">
        <v>240</v>
      </c>
      <c r="D336" s="115" t="s">
        <v>242</v>
      </c>
      <c r="E336" s="89" t="s">
        <v>461</v>
      </c>
      <c r="F336" s="89"/>
      <c r="G336" s="94">
        <f t="shared" ref="G336:O336" si="221">SUM(G337)</f>
        <v>0</v>
      </c>
      <c r="H336" s="94">
        <f t="shared" si="221"/>
        <v>0</v>
      </c>
      <c r="I336" s="175" t="e">
        <f t="shared" si="218"/>
        <v>#DIV/0!</v>
      </c>
      <c r="J336" s="175">
        <f t="shared" si="219"/>
        <v>0</v>
      </c>
      <c r="K336" s="86">
        <f t="shared" si="221"/>
        <v>0</v>
      </c>
      <c r="L336" s="86">
        <f t="shared" si="221"/>
        <v>0</v>
      </c>
      <c r="M336" s="86">
        <f t="shared" si="221"/>
        <v>0</v>
      </c>
      <c r="N336" s="86">
        <f t="shared" si="221"/>
        <v>0</v>
      </c>
      <c r="O336" s="86">
        <f t="shared" si="221"/>
        <v>0</v>
      </c>
    </row>
    <row r="337" spans="1:15" ht="31.5" hidden="1" customHeight="1">
      <c r="A337" s="73" t="s">
        <v>494</v>
      </c>
      <c r="B337" s="87">
        <v>922</v>
      </c>
      <c r="C337" s="115" t="s">
        <v>240</v>
      </c>
      <c r="D337" s="115" t="s">
        <v>242</v>
      </c>
      <c r="E337" s="89" t="s">
        <v>461</v>
      </c>
      <c r="F337" s="89" t="s">
        <v>491</v>
      </c>
      <c r="G337" s="94"/>
      <c r="H337" s="94"/>
      <c r="I337" s="175" t="e">
        <f t="shared" si="218"/>
        <v>#DIV/0!</v>
      </c>
      <c r="J337" s="175">
        <f t="shared" si="219"/>
        <v>0</v>
      </c>
      <c r="K337" s="86"/>
      <c r="L337" s="86"/>
      <c r="M337" s="86"/>
      <c r="N337" s="86"/>
      <c r="O337" s="86"/>
    </row>
    <row r="338" spans="1:15" ht="126">
      <c r="A338" s="72" t="s">
        <v>655</v>
      </c>
      <c r="B338" s="87">
        <v>922</v>
      </c>
      <c r="C338" s="115" t="s">
        <v>240</v>
      </c>
      <c r="D338" s="115" t="s">
        <v>242</v>
      </c>
      <c r="E338" s="89" t="s">
        <v>139</v>
      </c>
      <c r="F338" s="89"/>
      <c r="G338" s="94">
        <f t="shared" ref="G338:O338" si="222">SUM(G339)</f>
        <v>50</v>
      </c>
      <c r="H338" s="94">
        <f t="shared" si="222"/>
        <v>7.5959500000000002</v>
      </c>
      <c r="I338" s="175">
        <f t="shared" si="218"/>
        <v>15.1919</v>
      </c>
      <c r="J338" s="175">
        <f t="shared" si="219"/>
        <v>-42.404049999999998</v>
      </c>
      <c r="K338" s="86">
        <f t="shared" si="222"/>
        <v>0</v>
      </c>
      <c r="L338" s="86">
        <f t="shared" si="222"/>
        <v>0</v>
      </c>
      <c r="M338" s="86">
        <f t="shared" si="222"/>
        <v>0</v>
      </c>
      <c r="N338" s="86">
        <f t="shared" si="222"/>
        <v>0</v>
      </c>
      <c r="O338" s="86">
        <f t="shared" si="222"/>
        <v>0</v>
      </c>
    </row>
    <row r="339" spans="1:15" ht="31.5">
      <c r="A339" s="73" t="s">
        <v>494</v>
      </c>
      <c r="B339" s="87">
        <v>922</v>
      </c>
      <c r="C339" s="115" t="s">
        <v>240</v>
      </c>
      <c r="D339" s="115" t="s">
        <v>242</v>
      </c>
      <c r="E339" s="89" t="s">
        <v>139</v>
      </c>
      <c r="F339" s="89" t="s">
        <v>491</v>
      </c>
      <c r="G339" s="94">
        <v>50</v>
      </c>
      <c r="H339" s="94">
        <v>7.5959500000000002</v>
      </c>
      <c r="I339" s="175">
        <f t="shared" si="218"/>
        <v>15.1919</v>
      </c>
      <c r="J339" s="175">
        <f t="shared" si="219"/>
        <v>-42.404049999999998</v>
      </c>
      <c r="K339" s="86"/>
      <c r="L339" s="86"/>
      <c r="M339" s="86"/>
      <c r="N339" s="86"/>
      <c r="O339" s="86"/>
    </row>
    <row r="340" spans="1:15" ht="31.5">
      <c r="A340" s="72" t="s">
        <v>365</v>
      </c>
      <c r="B340" s="122">
        <v>922</v>
      </c>
      <c r="C340" s="123" t="s">
        <v>241</v>
      </c>
      <c r="D340" s="123"/>
      <c r="E340" s="88"/>
      <c r="F340" s="88"/>
      <c r="G340" s="94">
        <f t="shared" ref="G340" si="223">SUM(G341+G360)</f>
        <v>64821.364999999998</v>
      </c>
      <c r="H340" s="94">
        <f t="shared" ref="H340:O340" si="224">SUM(H341+H360)</f>
        <v>25020.643539999997</v>
      </c>
      <c r="I340" s="175">
        <f t="shared" si="218"/>
        <v>38.599377751455869</v>
      </c>
      <c r="J340" s="175">
        <f t="shared" si="219"/>
        <v>-39800.721460000001</v>
      </c>
      <c r="K340" s="86">
        <f t="shared" si="224"/>
        <v>0</v>
      </c>
      <c r="L340" s="86">
        <f t="shared" si="224"/>
        <v>0</v>
      </c>
      <c r="M340" s="86">
        <f t="shared" si="224"/>
        <v>0</v>
      </c>
      <c r="N340" s="86">
        <f t="shared" si="224"/>
        <v>0</v>
      </c>
      <c r="O340" s="86">
        <f t="shared" si="224"/>
        <v>0</v>
      </c>
    </row>
    <row r="341" spans="1:15">
      <c r="A341" s="72" t="s">
        <v>366</v>
      </c>
      <c r="B341" s="122">
        <v>922</v>
      </c>
      <c r="C341" s="123" t="s">
        <v>241</v>
      </c>
      <c r="D341" s="123" t="s">
        <v>235</v>
      </c>
      <c r="E341" s="88"/>
      <c r="F341" s="88"/>
      <c r="G341" s="94">
        <f t="shared" ref="G341" si="225">SUM(G342+G350+G358+G354+G352+G346+G348+G344)</f>
        <v>64821.364999999998</v>
      </c>
      <c r="H341" s="94">
        <f t="shared" ref="H341:M341" si="226">SUM(H342+H350+H358+H354+H352+H346+H348+H344)</f>
        <v>25020.643539999997</v>
      </c>
      <c r="I341" s="175">
        <f t="shared" si="218"/>
        <v>38.599377751455869</v>
      </c>
      <c r="J341" s="175">
        <f t="shared" si="219"/>
        <v>-39800.721460000001</v>
      </c>
      <c r="K341" s="86">
        <f t="shared" si="226"/>
        <v>0</v>
      </c>
      <c r="L341" s="86">
        <f t="shared" si="226"/>
        <v>0</v>
      </c>
      <c r="M341" s="86">
        <f t="shared" si="226"/>
        <v>0</v>
      </c>
      <c r="N341" s="94">
        <f t="shared" ref="N341:O341" si="227">SUM(N342+N350+N358+N354+N352+N346+N348)</f>
        <v>0</v>
      </c>
      <c r="O341" s="94">
        <f t="shared" si="227"/>
        <v>0</v>
      </c>
    </row>
    <row r="342" spans="1:15" ht="110.25">
      <c r="A342" s="74" t="s">
        <v>868</v>
      </c>
      <c r="B342" s="87">
        <v>922</v>
      </c>
      <c r="C342" s="88" t="s">
        <v>241</v>
      </c>
      <c r="D342" s="88" t="s">
        <v>235</v>
      </c>
      <c r="E342" s="89" t="s">
        <v>869</v>
      </c>
      <c r="F342" s="89"/>
      <c r="G342" s="94">
        <f t="shared" ref="G342:O344" si="228">SUM(G343)</f>
        <v>63421.364999999998</v>
      </c>
      <c r="H342" s="94">
        <f t="shared" si="228"/>
        <v>24786.153289999998</v>
      </c>
      <c r="I342" s="175">
        <f t="shared" si="218"/>
        <v>39.081708963533032</v>
      </c>
      <c r="J342" s="175">
        <f t="shared" si="219"/>
        <v>-38635.211710000003</v>
      </c>
      <c r="K342" s="94">
        <f t="shared" si="228"/>
        <v>0</v>
      </c>
      <c r="L342" s="94">
        <f t="shared" si="228"/>
        <v>0</v>
      </c>
      <c r="M342" s="94">
        <f t="shared" si="228"/>
        <v>0</v>
      </c>
      <c r="N342" s="94">
        <f t="shared" si="228"/>
        <v>0</v>
      </c>
      <c r="O342" s="94">
        <f t="shared" si="228"/>
        <v>0</v>
      </c>
    </row>
    <row r="343" spans="1:15" ht="31.5">
      <c r="A343" s="73" t="s">
        <v>494</v>
      </c>
      <c r="B343" s="87">
        <v>922</v>
      </c>
      <c r="C343" s="88" t="s">
        <v>241</v>
      </c>
      <c r="D343" s="88" t="s">
        <v>235</v>
      </c>
      <c r="E343" s="89" t="s">
        <v>869</v>
      </c>
      <c r="F343" s="89" t="s">
        <v>491</v>
      </c>
      <c r="G343" s="94">
        <v>63421.364999999998</v>
      </c>
      <c r="H343" s="94">
        <v>24786.153289999998</v>
      </c>
      <c r="I343" s="175">
        <f t="shared" si="218"/>
        <v>39.081708963533032</v>
      </c>
      <c r="J343" s="175">
        <f t="shared" si="219"/>
        <v>-38635.211710000003</v>
      </c>
      <c r="K343" s="86"/>
      <c r="L343" s="86"/>
      <c r="M343" s="86"/>
      <c r="N343" s="86"/>
      <c r="O343" s="86"/>
    </row>
    <row r="344" spans="1:15" ht="47.25">
      <c r="A344" s="73" t="s">
        <v>889</v>
      </c>
      <c r="B344" s="87">
        <v>922</v>
      </c>
      <c r="C344" s="88" t="s">
        <v>241</v>
      </c>
      <c r="D344" s="88" t="s">
        <v>235</v>
      </c>
      <c r="E344" s="89" t="s">
        <v>892</v>
      </c>
      <c r="F344" s="89"/>
      <c r="G344" s="94">
        <f t="shared" si="228"/>
        <v>600</v>
      </c>
      <c r="H344" s="94">
        <f t="shared" si="228"/>
        <v>234.49025</v>
      </c>
      <c r="I344" s="175">
        <f t="shared" si="218"/>
        <v>39.081708333333331</v>
      </c>
      <c r="J344" s="175">
        <f t="shared" si="219"/>
        <v>-365.50975</v>
      </c>
      <c r="K344" s="94">
        <f t="shared" si="228"/>
        <v>0</v>
      </c>
      <c r="L344" s="94">
        <f t="shared" si="228"/>
        <v>0</v>
      </c>
      <c r="M344" s="94">
        <f t="shared" si="228"/>
        <v>0</v>
      </c>
      <c r="N344" s="86"/>
      <c r="O344" s="86"/>
    </row>
    <row r="345" spans="1:15">
      <c r="A345" s="73" t="s">
        <v>147</v>
      </c>
      <c r="B345" s="87">
        <v>922</v>
      </c>
      <c r="C345" s="88" t="s">
        <v>241</v>
      </c>
      <c r="D345" s="88" t="s">
        <v>235</v>
      </c>
      <c r="E345" s="89" t="s">
        <v>892</v>
      </c>
      <c r="F345" s="89" t="s">
        <v>491</v>
      </c>
      <c r="G345" s="94">
        <v>600</v>
      </c>
      <c r="H345" s="94">
        <v>234.49025</v>
      </c>
      <c r="I345" s="175">
        <f t="shared" si="218"/>
        <v>39.081708333333331</v>
      </c>
      <c r="J345" s="175">
        <f t="shared" si="219"/>
        <v>-365.50975</v>
      </c>
      <c r="K345" s="86"/>
      <c r="L345" s="86"/>
      <c r="M345" s="86"/>
      <c r="N345" s="86"/>
      <c r="O345" s="86"/>
    </row>
    <row r="346" spans="1:15" ht="63">
      <c r="A346" s="74" t="s">
        <v>836</v>
      </c>
      <c r="B346" s="87">
        <v>922</v>
      </c>
      <c r="C346" s="88" t="s">
        <v>241</v>
      </c>
      <c r="D346" s="88" t="s">
        <v>235</v>
      </c>
      <c r="E346" s="89" t="s">
        <v>840</v>
      </c>
      <c r="F346" s="89"/>
      <c r="G346" s="94">
        <f t="shared" ref="G346:O346" si="229">SUM(G347)</f>
        <v>791.92</v>
      </c>
      <c r="H346" s="94">
        <f t="shared" si="229"/>
        <v>0</v>
      </c>
      <c r="I346" s="175">
        <f t="shared" si="218"/>
        <v>0</v>
      </c>
      <c r="J346" s="175">
        <f t="shared" si="219"/>
        <v>-791.92</v>
      </c>
      <c r="K346" s="86">
        <f t="shared" si="229"/>
        <v>0</v>
      </c>
      <c r="L346" s="86">
        <f t="shared" si="229"/>
        <v>0</v>
      </c>
      <c r="M346" s="86">
        <f t="shared" si="229"/>
        <v>0</v>
      </c>
      <c r="N346" s="86">
        <f t="shared" si="229"/>
        <v>0</v>
      </c>
      <c r="O346" s="86">
        <f t="shared" si="229"/>
        <v>0</v>
      </c>
    </row>
    <row r="347" spans="1:15">
      <c r="A347" s="74" t="s">
        <v>147</v>
      </c>
      <c r="B347" s="87">
        <v>922</v>
      </c>
      <c r="C347" s="88" t="s">
        <v>241</v>
      </c>
      <c r="D347" s="88" t="s">
        <v>235</v>
      </c>
      <c r="E347" s="89" t="s">
        <v>840</v>
      </c>
      <c r="F347" s="89" t="s">
        <v>491</v>
      </c>
      <c r="G347" s="94">
        <v>791.92</v>
      </c>
      <c r="H347" s="94"/>
      <c r="I347" s="175">
        <f t="shared" si="218"/>
        <v>0</v>
      </c>
      <c r="J347" s="175">
        <f t="shared" si="219"/>
        <v>-791.92</v>
      </c>
      <c r="K347" s="86"/>
      <c r="L347" s="86"/>
      <c r="M347" s="86"/>
      <c r="N347" s="86"/>
      <c r="O347" s="86"/>
    </row>
    <row r="348" spans="1:15" ht="63">
      <c r="A348" s="74" t="s">
        <v>838</v>
      </c>
      <c r="B348" s="87">
        <v>922</v>
      </c>
      <c r="C348" s="88" t="s">
        <v>241</v>
      </c>
      <c r="D348" s="88" t="s">
        <v>235</v>
      </c>
      <c r="E348" s="89" t="s">
        <v>841</v>
      </c>
      <c r="F348" s="89"/>
      <c r="G348" s="94">
        <f t="shared" ref="G348:O348" si="230">SUM(G349)</f>
        <v>8.08</v>
      </c>
      <c r="H348" s="94">
        <f t="shared" si="230"/>
        <v>0</v>
      </c>
      <c r="I348" s="175">
        <f t="shared" si="218"/>
        <v>0</v>
      </c>
      <c r="J348" s="175">
        <f t="shared" si="219"/>
        <v>-8.08</v>
      </c>
      <c r="K348" s="86">
        <f t="shared" si="230"/>
        <v>0</v>
      </c>
      <c r="L348" s="86">
        <f t="shared" si="230"/>
        <v>0</v>
      </c>
      <c r="M348" s="86">
        <f t="shared" si="230"/>
        <v>0</v>
      </c>
      <c r="N348" s="86">
        <f t="shared" si="230"/>
        <v>0</v>
      </c>
      <c r="O348" s="86">
        <f t="shared" si="230"/>
        <v>0</v>
      </c>
    </row>
    <row r="349" spans="1:15">
      <c r="A349" s="74" t="s">
        <v>147</v>
      </c>
      <c r="B349" s="87">
        <v>922</v>
      </c>
      <c r="C349" s="88" t="s">
        <v>241</v>
      </c>
      <c r="D349" s="88" t="s">
        <v>235</v>
      </c>
      <c r="E349" s="89" t="s">
        <v>841</v>
      </c>
      <c r="F349" s="89" t="s">
        <v>491</v>
      </c>
      <c r="G349" s="94">
        <v>8.08</v>
      </c>
      <c r="H349" s="94"/>
      <c r="I349" s="175">
        <f t="shared" si="218"/>
        <v>0</v>
      </c>
      <c r="J349" s="175">
        <f t="shared" si="219"/>
        <v>-8.08</v>
      </c>
      <c r="K349" s="86"/>
      <c r="L349" s="86"/>
      <c r="M349" s="86"/>
      <c r="N349" s="86"/>
      <c r="O349" s="86"/>
    </row>
    <row r="350" spans="1:15" ht="119.25" hidden="1" customHeight="1">
      <c r="A350" s="76" t="s">
        <v>656</v>
      </c>
      <c r="B350" s="122">
        <v>922</v>
      </c>
      <c r="C350" s="123" t="s">
        <v>241</v>
      </c>
      <c r="D350" s="123" t="s">
        <v>235</v>
      </c>
      <c r="E350" s="88" t="s">
        <v>477</v>
      </c>
      <c r="F350" s="88"/>
      <c r="G350" s="94">
        <f t="shared" ref="G350:O350" si="231">SUM(G351)</f>
        <v>0</v>
      </c>
      <c r="H350" s="94">
        <f t="shared" si="231"/>
        <v>0</v>
      </c>
      <c r="I350" s="175" t="e">
        <f t="shared" si="218"/>
        <v>#DIV/0!</v>
      </c>
      <c r="J350" s="175">
        <f t="shared" si="219"/>
        <v>0</v>
      </c>
      <c r="K350" s="86">
        <f t="shared" si="231"/>
        <v>0</v>
      </c>
      <c r="L350" s="86">
        <f t="shared" si="231"/>
        <v>0</v>
      </c>
      <c r="M350" s="86">
        <f t="shared" si="231"/>
        <v>0</v>
      </c>
      <c r="N350" s="86">
        <f t="shared" si="231"/>
        <v>0</v>
      </c>
      <c r="O350" s="86">
        <f t="shared" si="231"/>
        <v>0</v>
      </c>
    </row>
    <row r="351" spans="1:15" ht="31.5" hidden="1" customHeight="1">
      <c r="A351" s="73" t="s">
        <v>494</v>
      </c>
      <c r="B351" s="122">
        <v>922</v>
      </c>
      <c r="C351" s="123" t="s">
        <v>241</v>
      </c>
      <c r="D351" s="123" t="s">
        <v>235</v>
      </c>
      <c r="E351" s="88" t="s">
        <v>477</v>
      </c>
      <c r="F351" s="88" t="s">
        <v>491</v>
      </c>
      <c r="G351" s="94"/>
      <c r="H351" s="94"/>
      <c r="I351" s="175" t="e">
        <f t="shared" si="218"/>
        <v>#DIV/0!</v>
      </c>
      <c r="J351" s="175">
        <f t="shared" si="219"/>
        <v>0</v>
      </c>
      <c r="K351" s="86"/>
      <c r="L351" s="86"/>
      <c r="M351" s="86"/>
      <c r="N351" s="86"/>
      <c r="O351" s="86"/>
    </row>
    <row r="352" spans="1:15" ht="126" hidden="1" customHeight="1">
      <c r="A352" s="76" t="s">
        <v>657</v>
      </c>
      <c r="B352" s="122">
        <v>922</v>
      </c>
      <c r="C352" s="123" t="s">
        <v>241</v>
      </c>
      <c r="D352" s="123" t="s">
        <v>235</v>
      </c>
      <c r="E352" s="88" t="s">
        <v>260</v>
      </c>
      <c r="F352" s="88"/>
      <c r="G352" s="94">
        <f t="shared" ref="G352:O352" si="232">SUM(G353)</f>
        <v>0</v>
      </c>
      <c r="H352" s="94">
        <f t="shared" si="232"/>
        <v>0</v>
      </c>
      <c r="I352" s="175" t="e">
        <f t="shared" si="218"/>
        <v>#DIV/0!</v>
      </c>
      <c r="J352" s="175">
        <f t="shared" si="219"/>
        <v>0</v>
      </c>
      <c r="K352" s="86">
        <f t="shared" si="232"/>
        <v>0</v>
      </c>
      <c r="L352" s="86">
        <f t="shared" si="232"/>
        <v>0</v>
      </c>
      <c r="M352" s="86">
        <f t="shared" si="232"/>
        <v>0</v>
      </c>
      <c r="N352" s="86">
        <f t="shared" si="232"/>
        <v>0</v>
      </c>
      <c r="O352" s="86">
        <f t="shared" si="232"/>
        <v>0</v>
      </c>
    </row>
    <row r="353" spans="1:15" ht="31.5" hidden="1" customHeight="1">
      <c r="A353" s="73" t="s">
        <v>494</v>
      </c>
      <c r="B353" s="124" t="s">
        <v>52</v>
      </c>
      <c r="C353" s="123" t="s">
        <v>241</v>
      </c>
      <c r="D353" s="123" t="s">
        <v>235</v>
      </c>
      <c r="E353" s="88" t="s">
        <v>260</v>
      </c>
      <c r="F353" s="88" t="s">
        <v>491</v>
      </c>
      <c r="G353" s="94"/>
      <c r="H353" s="94"/>
      <c r="I353" s="175" t="e">
        <f t="shared" si="218"/>
        <v>#DIV/0!</v>
      </c>
      <c r="J353" s="175">
        <f t="shared" si="219"/>
        <v>0</v>
      </c>
      <c r="K353" s="86"/>
      <c r="L353" s="86"/>
      <c r="M353" s="86"/>
      <c r="N353" s="86"/>
      <c r="O353" s="86"/>
    </row>
    <row r="354" spans="1:15" ht="78.75" hidden="1" customHeight="1">
      <c r="A354" s="74" t="s">
        <v>45</v>
      </c>
      <c r="B354" s="122">
        <v>922</v>
      </c>
      <c r="C354" s="123" t="s">
        <v>241</v>
      </c>
      <c r="D354" s="123" t="s">
        <v>235</v>
      </c>
      <c r="E354" s="88" t="s">
        <v>453</v>
      </c>
      <c r="F354" s="88"/>
      <c r="G354" s="94">
        <f t="shared" ref="G354:O354" si="233">SUM(G355)</f>
        <v>0</v>
      </c>
      <c r="H354" s="94">
        <f t="shared" si="233"/>
        <v>0</v>
      </c>
      <c r="I354" s="175" t="e">
        <f t="shared" si="218"/>
        <v>#DIV/0!</v>
      </c>
      <c r="J354" s="175">
        <f t="shared" si="219"/>
        <v>0</v>
      </c>
      <c r="K354" s="86">
        <f t="shared" si="233"/>
        <v>0</v>
      </c>
      <c r="L354" s="86">
        <f t="shared" si="233"/>
        <v>0</v>
      </c>
      <c r="M354" s="86">
        <f t="shared" si="233"/>
        <v>0</v>
      </c>
      <c r="N354" s="86">
        <f t="shared" si="233"/>
        <v>0</v>
      </c>
      <c r="O354" s="86">
        <f t="shared" si="233"/>
        <v>0</v>
      </c>
    </row>
    <row r="355" spans="1:15" ht="15.75" hidden="1" customHeight="1">
      <c r="A355" s="118" t="s">
        <v>493</v>
      </c>
      <c r="B355" s="122">
        <v>922</v>
      </c>
      <c r="C355" s="123" t="s">
        <v>241</v>
      </c>
      <c r="D355" s="123" t="s">
        <v>235</v>
      </c>
      <c r="E355" s="88" t="s">
        <v>453</v>
      </c>
      <c r="F355" s="88" t="s">
        <v>268</v>
      </c>
      <c r="G355" s="94"/>
      <c r="H355" s="94"/>
      <c r="I355" s="175" t="e">
        <f t="shared" si="218"/>
        <v>#DIV/0!</v>
      </c>
      <c r="J355" s="175">
        <f t="shared" si="219"/>
        <v>0</v>
      </c>
      <c r="K355" s="86"/>
      <c r="L355" s="86"/>
      <c r="M355" s="86"/>
      <c r="N355" s="86"/>
      <c r="O355" s="86"/>
    </row>
    <row r="356" spans="1:15" ht="47.25" hidden="1" customHeight="1">
      <c r="A356" s="118" t="s">
        <v>46</v>
      </c>
      <c r="B356" s="122"/>
      <c r="C356" s="123"/>
      <c r="D356" s="123"/>
      <c r="E356" s="88"/>
      <c r="F356" s="88"/>
      <c r="G356" s="94"/>
      <c r="H356" s="94"/>
      <c r="I356" s="175" t="e">
        <f t="shared" si="218"/>
        <v>#DIV/0!</v>
      </c>
      <c r="J356" s="175">
        <f t="shared" si="219"/>
        <v>0</v>
      </c>
      <c r="K356" s="86"/>
      <c r="L356" s="86"/>
      <c r="M356" s="86"/>
      <c r="N356" s="86"/>
      <c r="O356" s="86"/>
    </row>
    <row r="357" spans="1:15" ht="15.75" hidden="1" customHeight="1">
      <c r="A357" s="118"/>
      <c r="B357" s="122"/>
      <c r="C357" s="123"/>
      <c r="D357" s="123"/>
      <c r="E357" s="88"/>
      <c r="F357" s="88"/>
      <c r="G357" s="94"/>
      <c r="H357" s="94"/>
      <c r="I357" s="175" t="e">
        <f t="shared" si="218"/>
        <v>#DIV/0!</v>
      </c>
      <c r="J357" s="175">
        <f t="shared" si="219"/>
        <v>0</v>
      </c>
      <c r="K357" s="86"/>
      <c r="L357" s="86"/>
      <c r="M357" s="86"/>
      <c r="N357" s="86"/>
      <c r="O357" s="86"/>
    </row>
    <row r="358" spans="1:15" ht="94.5" hidden="1" customHeight="1">
      <c r="A358" s="73" t="s">
        <v>301</v>
      </c>
      <c r="B358" s="122">
        <v>922</v>
      </c>
      <c r="C358" s="123" t="s">
        <v>241</v>
      </c>
      <c r="D358" s="123" t="s">
        <v>235</v>
      </c>
      <c r="E358" s="88" t="s">
        <v>313</v>
      </c>
      <c r="F358" s="88"/>
      <c r="G358" s="177">
        <f t="shared" ref="G358:O358" si="234">SUM(G359)</f>
        <v>0</v>
      </c>
      <c r="H358" s="177">
        <f t="shared" si="234"/>
        <v>0</v>
      </c>
      <c r="I358" s="175" t="e">
        <f t="shared" si="218"/>
        <v>#DIV/0!</v>
      </c>
      <c r="J358" s="175">
        <f t="shared" si="219"/>
        <v>0</v>
      </c>
      <c r="K358" s="93">
        <f t="shared" si="234"/>
        <v>0</v>
      </c>
      <c r="L358" s="93">
        <f t="shared" si="234"/>
        <v>0</v>
      </c>
      <c r="M358" s="93">
        <f t="shared" si="234"/>
        <v>0</v>
      </c>
      <c r="N358" s="93">
        <f t="shared" si="234"/>
        <v>0</v>
      </c>
      <c r="O358" s="93">
        <f t="shared" si="234"/>
        <v>0</v>
      </c>
    </row>
    <row r="359" spans="1:15" ht="21" hidden="1" customHeight="1">
      <c r="A359" s="73" t="s">
        <v>494</v>
      </c>
      <c r="B359" s="122">
        <v>922</v>
      </c>
      <c r="C359" s="123" t="s">
        <v>241</v>
      </c>
      <c r="D359" s="123" t="s">
        <v>235</v>
      </c>
      <c r="E359" s="88" t="s">
        <v>313</v>
      </c>
      <c r="F359" s="88" t="s">
        <v>491</v>
      </c>
      <c r="G359" s="94"/>
      <c r="H359" s="94"/>
      <c r="I359" s="175" t="e">
        <f t="shared" si="218"/>
        <v>#DIV/0!</v>
      </c>
      <c r="J359" s="175">
        <f t="shared" si="219"/>
        <v>0</v>
      </c>
      <c r="K359" s="86"/>
      <c r="L359" s="86"/>
      <c r="M359" s="86"/>
      <c r="N359" s="86"/>
      <c r="O359" s="86"/>
    </row>
    <row r="360" spans="1:15" ht="21" hidden="1" customHeight="1">
      <c r="A360" s="72" t="s">
        <v>297</v>
      </c>
      <c r="B360" s="122">
        <v>922</v>
      </c>
      <c r="C360" s="123" t="s">
        <v>241</v>
      </c>
      <c r="D360" s="123" t="s">
        <v>238</v>
      </c>
      <c r="E360" s="88"/>
      <c r="F360" s="88"/>
      <c r="G360" s="94">
        <f t="shared" ref="G360:O361" si="235">SUM(G361)</f>
        <v>0</v>
      </c>
      <c r="H360" s="94">
        <f t="shared" si="235"/>
        <v>0</v>
      </c>
      <c r="I360" s="175" t="e">
        <f t="shared" si="218"/>
        <v>#DIV/0!</v>
      </c>
      <c r="J360" s="175">
        <f t="shared" si="219"/>
        <v>0</v>
      </c>
      <c r="K360" s="86">
        <f t="shared" si="235"/>
        <v>0</v>
      </c>
      <c r="L360" s="86">
        <f t="shared" si="235"/>
        <v>0</v>
      </c>
      <c r="M360" s="86">
        <f t="shared" si="235"/>
        <v>0</v>
      </c>
      <c r="N360" s="86">
        <f t="shared" si="235"/>
        <v>0</v>
      </c>
      <c r="O360" s="86">
        <f t="shared" si="235"/>
        <v>0</v>
      </c>
    </row>
    <row r="361" spans="1:15" ht="102.75" hidden="1" customHeight="1">
      <c r="A361" s="74" t="s">
        <v>44</v>
      </c>
      <c r="B361" s="122">
        <v>922</v>
      </c>
      <c r="C361" s="88" t="s">
        <v>241</v>
      </c>
      <c r="D361" s="88" t="s">
        <v>238</v>
      </c>
      <c r="E361" s="88" t="s">
        <v>209</v>
      </c>
      <c r="F361" s="88"/>
      <c r="G361" s="94">
        <f t="shared" si="235"/>
        <v>0</v>
      </c>
      <c r="H361" s="94">
        <f t="shared" si="235"/>
        <v>0</v>
      </c>
      <c r="I361" s="175" t="e">
        <f t="shared" si="218"/>
        <v>#DIV/0!</v>
      </c>
      <c r="J361" s="175">
        <f t="shared" si="219"/>
        <v>0</v>
      </c>
      <c r="K361" s="86">
        <f t="shared" si="235"/>
        <v>0</v>
      </c>
      <c r="L361" s="86">
        <f t="shared" si="235"/>
        <v>0</v>
      </c>
      <c r="M361" s="86">
        <f t="shared" si="235"/>
        <v>0</v>
      </c>
      <c r="N361" s="86">
        <f t="shared" si="235"/>
        <v>0</v>
      </c>
      <c r="O361" s="86">
        <f t="shared" si="235"/>
        <v>0</v>
      </c>
    </row>
    <row r="362" spans="1:15" ht="23.25" hidden="1" customHeight="1">
      <c r="A362" s="73" t="s">
        <v>494</v>
      </c>
      <c r="B362" s="122">
        <v>922</v>
      </c>
      <c r="C362" s="88" t="s">
        <v>241</v>
      </c>
      <c r="D362" s="88" t="s">
        <v>238</v>
      </c>
      <c r="E362" s="88" t="s">
        <v>209</v>
      </c>
      <c r="F362" s="88" t="s">
        <v>491</v>
      </c>
      <c r="G362" s="94"/>
      <c r="H362" s="94"/>
      <c r="I362" s="175" t="e">
        <f t="shared" si="218"/>
        <v>#DIV/0!</v>
      </c>
      <c r="J362" s="175">
        <f t="shared" si="219"/>
        <v>0</v>
      </c>
      <c r="K362" s="86"/>
      <c r="L362" s="86"/>
      <c r="M362" s="86"/>
      <c r="N362" s="86"/>
      <c r="O362" s="86"/>
    </row>
    <row r="363" spans="1:15" ht="15.75" hidden="1" customHeight="1">
      <c r="A363" s="120" t="s">
        <v>331</v>
      </c>
      <c r="B363" s="87">
        <v>922</v>
      </c>
      <c r="C363" s="115" t="s">
        <v>242</v>
      </c>
      <c r="D363" s="115"/>
      <c r="E363" s="89"/>
      <c r="F363" s="89"/>
      <c r="G363" s="94">
        <f t="shared" ref="G363:O365" si="236">SUM(G364)</f>
        <v>0</v>
      </c>
      <c r="H363" s="94">
        <f t="shared" si="236"/>
        <v>0</v>
      </c>
      <c r="I363" s="175" t="e">
        <f t="shared" si="218"/>
        <v>#DIV/0!</v>
      </c>
      <c r="J363" s="175">
        <f t="shared" si="219"/>
        <v>0</v>
      </c>
      <c r="K363" s="86">
        <f t="shared" si="236"/>
        <v>0</v>
      </c>
      <c r="L363" s="86">
        <f t="shared" si="236"/>
        <v>0</v>
      </c>
      <c r="M363" s="86">
        <f t="shared" si="236"/>
        <v>0</v>
      </c>
      <c r="N363" s="86">
        <f t="shared" si="236"/>
        <v>0</v>
      </c>
      <c r="O363" s="86">
        <f t="shared" si="236"/>
        <v>0</v>
      </c>
    </row>
    <row r="364" spans="1:15" ht="15.75" hidden="1" customHeight="1">
      <c r="A364" s="74" t="s">
        <v>330</v>
      </c>
      <c r="B364" s="87">
        <v>922</v>
      </c>
      <c r="C364" s="115" t="s">
        <v>242</v>
      </c>
      <c r="D364" s="115" t="s">
        <v>242</v>
      </c>
      <c r="E364" s="89"/>
      <c r="F364" s="89"/>
      <c r="G364" s="94">
        <f t="shared" si="236"/>
        <v>0</v>
      </c>
      <c r="H364" s="94">
        <f t="shared" si="236"/>
        <v>0</v>
      </c>
      <c r="I364" s="175" t="e">
        <f t="shared" si="218"/>
        <v>#DIV/0!</v>
      </c>
      <c r="J364" s="175">
        <f t="shared" si="219"/>
        <v>0</v>
      </c>
      <c r="K364" s="86">
        <f t="shared" si="236"/>
        <v>0</v>
      </c>
      <c r="L364" s="86">
        <f t="shared" si="236"/>
        <v>0</v>
      </c>
      <c r="M364" s="86">
        <f t="shared" si="236"/>
        <v>0</v>
      </c>
      <c r="N364" s="86">
        <f t="shared" si="236"/>
        <v>0</v>
      </c>
      <c r="O364" s="86">
        <f t="shared" si="236"/>
        <v>0</v>
      </c>
    </row>
    <row r="365" spans="1:15" ht="141.75" hidden="1" customHeight="1">
      <c r="A365" s="74" t="s">
        <v>607</v>
      </c>
      <c r="B365" s="87">
        <v>922</v>
      </c>
      <c r="C365" s="115" t="s">
        <v>242</v>
      </c>
      <c r="D365" s="115" t="s">
        <v>242</v>
      </c>
      <c r="E365" s="115" t="s">
        <v>206</v>
      </c>
      <c r="F365" s="115"/>
      <c r="G365" s="94">
        <f t="shared" si="236"/>
        <v>0</v>
      </c>
      <c r="H365" s="94">
        <f t="shared" si="236"/>
        <v>0</v>
      </c>
      <c r="I365" s="175" t="e">
        <f t="shared" si="218"/>
        <v>#DIV/0!</v>
      </c>
      <c r="J365" s="175">
        <f t="shared" si="219"/>
        <v>0</v>
      </c>
      <c r="K365" s="86">
        <f t="shared" si="236"/>
        <v>0</v>
      </c>
      <c r="L365" s="86">
        <f t="shared" si="236"/>
        <v>0</v>
      </c>
      <c r="M365" s="86">
        <f t="shared" si="236"/>
        <v>0</v>
      </c>
      <c r="N365" s="86">
        <f t="shared" si="236"/>
        <v>0</v>
      </c>
      <c r="O365" s="86">
        <f t="shared" si="236"/>
        <v>0</v>
      </c>
    </row>
    <row r="366" spans="1:15" ht="31.5" hidden="1" customHeight="1">
      <c r="A366" s="73" t="s">
        <v>494</v>
      </c>
      <c r="B366" s="87">
        <v>922</v>
      </c>
      <c r="C366" s="115" t="s">
        <v>242</v>
      </c>
      <c r="D366" s="115" t="s">
        <v>242</v>
      </c>
      <c r="E366" s="115" t="s">
        <v>206</v>
      </c>
      <c r="F366" s="115" t="s">
        <v>491</v>
      </c>
      <c r="G366" s="94"/>
      <c r="H366" s="94"/>
      <c r="I366" s="175" t="e">
        <f t="shared" si="218"/>
        <v>#DIV/0!</v>
      </c>
      <c r="J366" s="175">
        <f t="shared" si="219"/>
        <v>0</v>
      </c>
      <c r="K366" s="86"/>
      <c r="L366" s="86"/>
      <c r="M366" s="86"/>
      <c r="N366" s="86"/>
      <c r="O366" s="86"/>
    </row>
    <row r="367" spans="1:15">
      <c r="A367" s="74" t="s">
        <v>223</v>
      </c>
      <c r="B367" s="87">
        <v>922</v>
      </c>
      <c r="C367" s="115" t="s">
        <v>243</v>
      </c>
      <c r="D367" s="115"/>
      <c r="E367" s="115"/>
      <c r="F367" s="115"/>
      <c r="G367" s="94">
        <f t="shared" ref="G367" si="237">SUM(G368+G373+G385)</f>
        <v>3731.2</v>
      </c>
      <c r="H367" s="94">
        <f t="shared" ref="H367:O367" si="238">SUM(H368+H373+H385)</f>
        <v>2539.0110700000005</v>
      </c>
      <c r="I367" s="175">
        <f t="shared" si="218"/>
        <v>68.048109723413404</v>
      </c>
      <c r="J367" s="175">
        <f t="shared" si="219"/>
        <v>-1192.1889299999993</v>
      </c>
      <c r="K367" s="86">
        <f t="shared" si="238"/>
        <v>0</v>
      </c>
      <c r="L367" s="86">
        <f t="shared" si="238"/>
        <v>0</v>
      </c>
      <c r="M367" s="86">
        <f t="shared" si="238"/>
        <v>0</v>
      </c>
      <c r="N367" s="86">
        <f t="shared" si="238"/>
        <v>0</v>
      </c>
      <c r="O367" s="86">
        <f t="shared" si="238"/>
        <v>0</v>
      </c>
    </row>
    <row r="368" spans="1:15">
      <c r="A368" s="74" t="s">
        <v>224</v>
      </c>
      <c r="B368" s="87">
        <v>922</v>
      </c>
      <c r="C368" s="115" t="s">
        <v>243</v>
      </c>
      <c r="D368" s="115" t="s">
        <v>235</v>
      </c>
      <c r="E368" s="115"/>
      <c r="F368" s="115"/>
      <c r="G368" s="94">
        <f t="shared" ref="G368" si="239">SUM(G369+G371)</f>
        <v>2010.2</v>
      </c>
      <c r="H368" s="94">
        <f t="shared" ref="H368:O368" si="240">SUM(H369+H371)</f>
        <v>1454.8867200000002</v>
      </c>
      <c r="I368" s="175">
        <f t="shared" si="218"/>
        <v>72.375222365933752</v>
      </c>
      <c r="J368" s="175">
        <f t="shared" si="219"/>
        <v>-555.31327999999985</v>
      </c>
      <c r="K368" s="86">
        <f t="shared" si="240"/>
        <v>0</v>
      </c>
      <c r="L368" s="86">
        <f t="shared" si="240"/>
        <v>0</v>
      </c>
      <c r="M368" s="86">
        <f t="shared" si="240"/>
        <v>0</v>
      </c>
      <c r="N368" s="86">
        <f t="shared" si="240"/>
        <v>0</v>
      </c>
      <c r="O368" s="86">
        <f t="shared" si="240"/>
        <v>0</v>
      </c>
    </row>
    <row r="369" spans="1:15" ht="135.75" customHeight="1">
      <c r="A369" s="125" t="s">
        <v>658</v>
      </c>
      <c r="B369" s="87">
        <v>922</v>
      </c>
      <c r="C369" s="115" t="s">
        <v>243</v>
      </c>
      <c r="D369" s="115" t="s">
        <v>235</v>
      </c>
      <c r="E369" s="115" t="s">
        <v>131</v>
      </c>
      <c r="F369" s="115"/>
      <c r="G369" s="94">
        <f t="shared" ref="G369:O369" si="241">SUM(G370)</f>
        <v>1967</v>
      </c>
      <c r="H369" s="94">
        <f t="shared" si="241"/>
        <v>1440.4867200000001</v>
      </c>
      <c r="I369" s="175">
        <f t="shared" si="218"/>
        <v>73.232675139806815</v>
      </c>
      <c r="J369" s="175">
        <f t="shared" si="219"/>
        <v>-526.5132799999999</v>
      </c>
      <c r="K369" s="86">
        <f t="shared" si="241"/>
        <v>0</v>
      </c>
      <c r="L369" s="86">
        <f t="shared" si="241"/>
        <v>0</v>
      </c>
      <c r="M369" s="86">
        <f t="shared" si="241"/>
        <v>0</v>
      </c>
      <c r="N369" s="86">
        <f t="shared" si="241"/>
        <v>0</v>
      </c>
      <c r="O369" s="86">
        <f t="shared" si="241"/>
        <v>0</v>
      </c>
    </row>
    <row r="370" spans="1:15">
      <c r="A370" s="118" t="s">
        <v>493</v>
      </c>
      <c r="B370" s="87">
        <v>922</v>
      </c>
      <c r="C370" s="115" t="s">
        <v>243</v>
      </c>
      <c r="D370" s="115" t="s">
        <v>235</v>
      </c>
      <c r="E370" s="115" t="s">
        <v>131</v>
      </c>
      <c r="F370" s="115" t="s">
        <v>268</v>
      </c>
      <c r="G370" s="94">
        <v>1967</v>
      </c>
      <c r="H370" s="94">
        <v>1440.4867200000001</v>
      </c>
      <c r="I370" s="175">
        <f t="shared" si="218"/>
        <v>73.232675139806815</v>
      </c>
      <c r="J370" s="175">
        <f t="shared" si="219"/>
        <v>-526.5132799999999</v>
      </c>
      <c r="K370" s="86"/>
      <c r="L370" s="86"/>
      <c r="M370" s="86"/>
      <c r="N370" s="86"/>
      <c r="O370" s="86"/>
    </row>
    <row r="371" spans="1:15" ht="220.5">
      <c r="A371" s="74" t="s">
        <v>659</v>
      </c>
      <c r="B371" s="87">
        <v>922</v>
      </c>
      <c r="C371" s="115" t="s">
        <v>243</v>
      </c>
      <c r="D371" s="115" t="s">
        <v>235</v>
      </c>
      <c r="E371" s="115" t="s">
        <v>179</v>
      </c>
      <c r="F371" s="115"/>
      <c r="G371" s="94">
        <f t="shared" ref="G371:O371" si="242">SUM(G372)</f>
        <v>43.2</v>
      </c>
      <c r="H371" s="94">
        <f t="shared" si="242"/>
        <v>14.4</v>
      </c>
      <c r="I371" s="175">
        <f t="shared" si="218"/>
        <v>33.333333333333329</v>
      </c>
      <c r="J371" s="175">
        <f t="shared" si="219"/>
        <v>-28.800000000000004</v>
      </c>
      <c r="K371" s="86">
        <f t="shared" si="242"/>
        <v>0</v>
      </c>
      <c r="L371" s="86">
        <f t="shared" si="242"/>
        <v>0</v>
      </c>
      <c r="M371" s="86">
        <f t="shared" si="242"/>
        <v>0</v>
      </c>
      <c r="N371" s="86">
        <f t="shared" si="242"/>
        <v>0</v>
      </c>
      <c r="O371" s="86">
        <f t="shared" si="242"/>
        <v>0</v>
      </c>
    </row>
    <row r="372" spans="1:15">
      <c r="A372" s="118" t="s">
        <v>493</v>
      </c>
      <c r="B372" s="87">
        <v>922</v>
      </c>
      <c r="C372" s="115" t="s">
        <v>243</v>
      </c>
      <c r="D372" s="115" t="s">
        <v>235</v>
      </c>
      <c r="E372" s="115" t="s">
        <v>179</v>
      </c>
      <c r="F372" s="115" t="s">
        <v>268</v>
      </c>
      <c r="G372" s="94">
        <v>43.2</v>
      </c>
      <c r="H372" s="94">
        <v>14.4</v>
      </c>
      <c r="I372" s="175">
        <f t="shared" si="218"/>
        <v>33.333333333333329</v>
      </c>
      <c r="J372" s="175">
        <f t="shared" si="219"/>
        <v>-28.800000000000004</v>
      </c>
      <c r="K372" s="86"/>
      <c r="L372" s="86"/>
      <c r="M372" s="86"/>
      <c r="N372" s="86"/>
      <c r="O372" s="86"/>
    </row>
    <row r="373" spans="1:15" ht="15.75" hidden="1" customHeight="1">
      <c r="A373" s="74" t="s">
        <v>253</v>
      </c>
      <c r="B373" s="87">
        <v>922</v>
      </c>
      <c r="C373" s="115" t="s">
        <v>243</v>
      </c>
      <c r="D373" s="115" t="s">
        <v>237</v>
      </c>
      <c r="E373" s="115"/>
      <c r="F373" s="115"/>
      <c r="G373" s="94">
        <f t="shared" ref="G373" si="243">SUM(G374+G378+G376+G383)</f>
        <v>0</v>
      </c>
      <c r="H373" s="94">
        <f t="shared" ref="H373:O373" si="244">SUM(H374+H378+H376+H383)</f>
        <v>0</v>
      </c>
      <c r="I373" s="175" t="e">
        <f t="shared" si="218"/>
        <v>#DIV/0!</v>
      </c>
      <c r="J373" s="175">
        <f t="shared" si="219"/>
        <v>0</v>
      </c>
      <c r="K373" s="86">
        <f t="shared" si="244"/>
        <v>0</v>
      </c>
      <c r="L373" s="86">
        <f t="shared" si="244"/>
        <v>0</v>
      </c>
      <c r="M373" s="86">
        <f t="shared" si="244"/>
        <v>0</v>
      </c>
      <c r="N373" s="86">
        <f t="shared" si="244"/>
        <v>0</v>
      </c>
      <c r="O373" s="86">
        <f t="shared" si="244"/>
        <v>0</v>
      </c>
    </row>
    <row r="374" spans="1:15" ht="126" hidden="1" customHeight="1">
      <c r="A374" s="74" t="s">
        <v>660</v>
      </c>
      <c r="B374" s="87">
        <v>922</v>
      </c>
      <c r="C374" s="115" t="s">
        <v>243</v>
      </c>
      <c r="D374" s="115" t="s">
        <v>237</v>
      </c>
      <c r="E374" s="115" t="s">
        <v>470</v>
      </c>
      <c r="F374" s="115"/>
      <c r="G374" s="94">
        <f t="shared" ref="G374:O374" si="245">SUM(G375)</f>
        <v>0</v>
      </c>
      <c r="H374" s="94">
        <f t="shared" si="245"/>
        <v>0</v>
      </c>
      <c r="I374" s="175" t="e">
        <f t="shared" si="218"/>
        <v>#DIV/0!</v>
      </c>
      <c r="J374" s="175">
        <f t="shared" si="219"/>
        <v>0</v>
      </c>
      <c r="K374" s="86">
        <f t="shared" si="245"/>
        <v>0</v>
      </c>
      <c r="L374" s="86">
        <f t="shared" si="245"/>
        <v>0</v>
      </c>
      <c r="M374" s="86">
        <f t="shared" si="245"/>
        <v>0</v>
      </c>
      <c r="N374" s="86">
        <f t="shared" si="245"/>
        <v>0</v>
      </c>
      <c r="O374" s="86">
        <f t="shared" si="245"/>
        <v>0</v>
      </c>
    </row>
    <row r="375" spans="1:15" ht="15.75" hidden="1" customHeight="1">
      <c r="A375" s="118" t="s">
        <v>493</v>
      </c>
      <c r="B375" s="87">
        <v>922</v>
      </c>
      <c r="C375" s="115" t="s">
        <v>243</v>
      </c>
      <c r="D375" s="115" t="s">
        <v>237</v>
      </c>
      <c r="E375" s="115" t="s">
        <v>470</v>
      </c>
      <c r="F375" s="115" t="s">
        <v>268</v>
      </c>
      <c r="G375" s="94"/>
      <c r="H375" s="94"/>
      <c r="I375" s="175" t="e">
        <f t="shared" si="218"/>
        <v>#DIV/0!</v>
      </c>
      <c r="J375" s="175">
        <f t="shared" si="219"/>
        <v>0</v>
      </c>
      <c r="K375" s="86"/>
      <c r="L375" s="86"/>
      <c r="M375" s="86"/>
      <c r="N375" s="86"/>
      <c r="O375" s="86"/>
    </row>
    <row r="376" spans="1:15" ht="15.75" hidden="1" customHeight="1">
      <c r="A376" s="118" t="s">
        <v>295</v>
      </c>
      <c r="B376" s="87">
        <v>922</v>
      </c>
      <c r="C376" s="115" t="s">
        <v>243</v>
      </c>
      <c r="D376" s="115" t="s">
        <v>237</v>
      </c>
      <c r="E376" s="115" t="s">
        <v>488</v>
      </c>
      <c r="F376" s="115"/>
      <c r="G376" s="94">
        <f t="shared" ref="G376:O376" si="246">SUM(G377)</f>
        <v>0</v>
      </c>
      <c r="H376" s="94">
        <f t="shared" si="246"/>
        <v>0</v>
      </c>
      <c r="I376" s="175" t="e">
        <f t="shared" si="218"/>
        <v>#DIV/0!</v>
      </c>
      <c r="J376" s="175">
        <f t="shared" si="219"/>
        <v>0</v>
      </c>
      <c r="K376" s="86">
        <f t="shared" si="246"/>
        <v>0</v>
      </c>
      <c r="L376" s="86">
        <f t="shared" si="246"/>
        <v>0</v>
      </c>
      <c r="M376" s="86">
        <f t="shared" si="246"/>
        <v>0</v>
      </c>
      <c r="N376" s="86">
        <f t="shared" si="246"/>
        <v>0</v>
      </c>
      <c r="O376" s="86">
        <f t="shared" si="246"/>
        <v>0</v>
      </c>
    </row>
    <row r="377" spans="1:15" ht="31.5" hidden="1" customHeight="1">
      <c r="A377" s="118" t="s">
        <v>144</v>
      </c>
      <c r="B377" s="87">
        <v>922</v>
      </c>
      <c r="C377" s="115" t="s">
        <v>243</v>
      </c>
      <c r="D377" s="115" t="s">
        <v>237</v>
      </c>
      <c r="E377" s="115" t="s">
        <v>488</v>
      </c>
      <c r="F377" s="115" t="s">
        <v>280</v>
      </c>
      <c r="G377" s="94"/>
      <c r="H377" s="94"/>
      <c r="I377" s="175" t="e">
        <f t="shared" si="218"/>
        <v>#DIV/0!</v>
      </c>
      <c r="J377" s="175">
        <f t="shared" si="219"/>
        <v>0</v>
      </c>
      <c r="K377" s="86"/>
      <c r="L377" s="86"/>
      <c r="M377" s="86"/>
      <c r="N377" s="86"/>
      <c r="O377" s="86"/>
    </row>
    <row r="378" spans="1:15" ht="15.75" hidden="1" customHeight="1">
      <c r="A378" s="118"/>
      <c r="B378" s="87">
        <v>922</v>
      </c>
      <c r="C378" s="115" t="s">
        <v>243</v>
      </c>
      <c r="D378" s="115" t="s">
        <v>237</v>
      </c>
      <c r="E378" s="115" t="s">
        <v>425</v>
      </c>
      <c r="F378" s="115"/>
      <c r="G378" s="94">
        <f t="shared" ref="G378" si="247">SUM(G379+G381)</f>
        <v>0</v>
      </c>
      <c r="H378" s="94">
        <f t="shared" ref="H378:O378" si="248">SUM(H379+H381)</f>
        <v>0</v>
      </c>
      <c r="I378" s="175" t="e">
        <f t="shared" si="218"/>
        <v>#DIV/0!</v>
      </c>
      <c r="J378" s="175">
        <f t="shared" si="219"/>
        <v>0</v>
      </c>
      <c r="K378" s="86">
        <f t="shared" si="248"/>
        <v>0</v>
      </c>
      <c r="L378" s="86">
        <f t="shared" si="248"/>
        <v>0</v>
      </c>
      <c r="M378" s="86">
        <f t="shared" si="248"/>
        <v>0</v>
      </c>
      <c r="N378" s="86">
        <f t="shared" si="248"/>
        <v>0</v>
      </c>
      <c r="O378" s="86">
        <f t="shared" si="248"/>
        <v>0</v>
      </c>
    </row>
    <row r="379" spans="1:15" ht="126" hidden="1" customHeight="1">
      <c r="A379" s="118" t="s">
        <v>191</v>
      </c>
      <c r="B379" s="87">
        <v>922</v>
      </c>
      <c r="C379" s="115" t="s">
        <v>243</v>
      </c>
      <c r="D379" s="115" t="s">
        <v>237</v>
      </c>
      <c r="E379" s="115" t="s">
        <v>192</v>
      </c>
      <c r="F379" s="115"/>
      <c r="G379" s="94">
        <f t="shared" ref="G379:O379" si="249">SUM(G380)</f>
        <v>0</v>
      </c>
      <c r="H379" s="94">
        <f t="shared" si="249"/>
        <v>0</v>
      </c>
      <c r="I379" s="175" t="e">
        <f t="shared" si="218"/>
        <v>#DIV/0!</v>
      </c>
      <c r="J379" s="175">
        <f t="shared" si="219"/>
        <v>0</v>
      </c>
      <c r="K379" s="86">
        <f t="shared" si="249"/>
        <v>0</v>
      </c>
      <c r="L379" s="86">
        <f t="shared" si="249"/>
        <v>0</v>
      </c>
      <c r="M379" s="86">
        <f t="shared" si="249"/>
        <v>0</v>
      </c>
      <c r="N379" s="86">
        <f t="shared" si="249"/>
        <v>0</v>
      </c>
      <c r="O379" s="86">
        <f t="shared" si="249"/>
        <v>0</v>
      </c>
    </row>
    <row r="380" spans="1:15" ht="15.75" hidden="1" customHeight="1">
      <c r="A380" s="118" t="s">
        <v>493</v>
      </c>
      <c r="B380" s="87">
        <v>922</v>
      </c>
      <c r="C380" s="115" t="s">
        <v>243</v>
      </c>
      <c r="D380" s="115" t="s">
        <v>237</v>
      </c>
      <c r="E380" s="115" t="s">
        <v>192</v>
      </c>
      <c r="F380" s="115" t="s">
        <v>268</v>
      </c>
      <c r="G380" s="94"/>
      <c r="H380" s="94"/>
      <c r="I380" s="175" t="e">
        <f t="shared" si="218"/>
        <v>#DIV/0!</v>
      </c>
      <c r="J380" s="175">
        <f t="shared" si="219"/>
        <v>0</v>
      </c>
      <c r="K380" s="86"/>
      <c r="L380" s="86"/>
      <c r="M380" s="86"/>
      <c r="N380" s="86"/>
      <c r="O380" s="86"/>
    </row>
    <row r="381" spans="1:15" ht="89.25" hidden="1" customHeight="1">
      <c r="A381" s="118" t="s">
        <v>343</v>
      </c>
      <c r="B381" s="87">
        <v>922</v>
      </c>
      <c r="C381" s="115" t="s">
        <v>243</v>
      </c>
      <c r="D381" s="115" t="s">
        <v>237</v>
      </c>
      <c r="E381" s="88" t="s">
        <v>342</v>
      </c>
      <c r="F381" s="115"/>
      <c r="G381" s="94">
        <f t="shared" ref="G381:O381" si="250">SUM(G382)</f>
        <v>0</v>
      </c>
      <c r="H381" s="94">
        <f t="shared" si="250"/>
        <v>0</v>
      </c>
      <c r="I381" s="175" t="e">
        <f t="shared" si="218"/>
        <v>#DIV/0!</v>
      </c>
      <c r="J381" s="175">
        <f t="shared" si="219"/>
        <v>0</v>
      </c>
      <c r="K381" s="86">
        <f t="shared" si="250"/>
        <v>0</v>
      </c>
      <c r="L381" s="86">
        <f t="shared" si="250"/>
        <v>0</v>
      </c>
      <c r="M381" s="86">
        <f t="shared" si="250"/>
        <v>0</v>
      </c>
      <c r="N381" s="86">
        <f t="shared" si="250"/>
        <v>0</v>
      </c>
      <c r="O381" s="86">
        <f t="shared" si="250"/>
        <v>0</v>
      </c>
    </row>
    <row r="382" spans="1:15" ht="15.75" hidden="1" customHeight="1">
      <c r="A382" s="118" t="s">
        <v>493</v>
      </c>
      <c r="B382" s="87">
        <v>922</v>
      </c>
      <c r="C382" s="115" t="s">
        <v>243</v>
      </c>
      <c r="D382" s="115" t="s">
        <v>237</v>
      </c>
      <c r="E382" s="88" t="s">
        <v>342</v>
      </c>
      <c r="F382" s="115" t="s">
        <v>268</v>
      </c>
      <c r="G382" s="94"/>
      <c r="H382" s="94"/>
      <c r="I382" s="175" t="e">
        <f t="shared" si="218"/>
        <v>#DIV/0!</v>
      </c>
      <c r="J382" s="175">
        <f t="shared" si="219"/>
        <v>0</v>
      </c>
      <c r="K382" s="86"/>
      <c r="L382" s="86"/>
      <c r="M382" s="86"/>
      <c r="N382" s="86"/>
      <c r="O382" s="86"/>
    </row>
    <row r="383" spans="1:15" ht="141.75" hidden="1" customHeight="1">
      <c r="A383" s="118" t="s">
        <v>608</v>
      </c>
      <c r="B383" s="87">
        <v>922</v>
      </c>
      <c r="C383" s="115" t="s">
        <v>243</v>
      </c>
      <c r="D383" s="115" t="s">
        <v>237</v>
      </c>
      <c r="E383" s="115" t="s">
        <v>443</v>
      </c>
      <c r="F383" s="115"/>
      <c r="G383" s="94">
        <f t="shared" ref="G383:O383" si="251">SUM(G384)</f>
        <v>0</v>
      </c>
      <c r="H383" s="94">
        <f t="shared" si="251"/>
        <v>0</v>
      </c>
      <c r="I383" s="175" t="e">
        <f t="shared" si="218"/>
        <v>#DIV/0!</v>
      </c>
      <c r="J383" s="175">
        <f t="shared" si="219"/>
        <v>0</v>
      </c>
      <c r="K383" s="86">
        <f t="shared" si="251"/>
        <v>0</v>
      </c>
      <c r="L383" s="86">
        <f t="shared" si="251"/>
        <v>0</v>
      </c>
      <c r="M383" s="86">
        <f t="shared" si="251"/>
        <v>0</v>
      </c>
      <c r="N383" s="86">
        <f t="shared" si="251"/>
        <v>0</v>
      </c>
      <c r="O383" s="86">
        <f t="shared" si="251"/>
        <v>0</v>
      </c>
    </row>
    <row r="384" spans="1:15" ht="31.5" hidden="1" customHeight="1">
      <c r="A384" s="73" t="s">
        <v>494</v>
      </c>
      <c r="B384" s="87">
        <v>922</v>
      </c>
      <c r="C384" s="115" t="s">
        <v>243</v>
      </c>
      <c r="D384" s="115" t="s">
        <v>237</v>
      </c>
      <c r="E384" s="115" t="s">
        <v>443</v>
      </c>
      <c r="F384" s="115" t="s">
        <v>491</v>
      </c>
      <c r="G384" s="94"/>
      <c r="H384" s="94"/>
      <c r="I384" s="175" t="e">
        <f t="shared" si="218"/>
        <v>#DIV/0!</v>
      </c>
      <c r="J384" s="175">
        <f t="shared" si="219"/>
        <v>0</v>
      </c>
      <c r="K384" s="86"/>
      <c r="L384" s="86"/>
      <c r="M384" s="86"/>
      <c r="N384" s="86"/>
      <c r="O384" s="86"/>
    </row>
    <row r="385" spans="1:15">
      <c r="A385" s="118" t="s">
        <v>252</v>
      </c>
      <c r="B385" s="87">
        <v>922</v>
      </c>
      <c r="C385" s="115" t="s">
        <v>243</v>
      </c>
      <c r="D385" s="115" t="s">
        <v>238</v>
      </c>
      <c r="E385" s="115"/>
      <c r="F385" s="115"/>
      <c r="G385" s="94">
        <f t="shared" ref="G385" si="252">SUM(G386+G388+G390+G392)</f>
        <v>1721</v>
      </c>
      <c r="H385" s="94">
        <f t="shared" ref="H385:O385" si="253">SUM(H386+H388+H390+H392)</f>
        <v>1084.12435</v>
      </c>
      <c r="I385" s="175">
        <f t="shared" si="218"/>
        <v>62.993861127251606</v>
      </c>
      <c r="J385" s="175">
        <f t="shared" si="219"/>
        <v>-636.87564999999995</v>
      </c>
      <c r="K385" s="86">
        <f t="shared" si="253"/>
        <v>0</v>
      </c>
      <c r="L385" s="86">
        <f t="shared" si="253"/>
        <v>0</v>
      </c>
      <c r="M385" s="86">
        <f t="shared" si="253"/>
        <v>0</v>
      </c>
      <c r="N385" s="86">
        <f t="shared" si="253"/>
        <v>0</v>
      </c>
      <c r="O385" s="86">
        <f t="shared" si="253"/>
        <v>0</v>
      </c>
    </row>
    <row r="386" spans="1:15" ht="110.25" hidden="1" customHeight="1">
      <c r="A386" s="74" t="s">
        <v>661</v>
      </c>
      <c r="B386" s="87">
        <v>922</v>
      </c>
      <c r="C386" s="115" t="s">
        <v>243</v>
      </c>
      <c r="D386" s="115" t="s">
        <v>238</v>
      </c>
      <c r="E386" s="115" t="s">
        <v>506</v>
      </c>
      <c r="F386" s="115"/>
      <c r="G386" s="94">
        <f t="shared" ref="G386:O386" si="254">SUM(G387)</f>
        <v>0</v>
      </c>
      <c r="H386" s="94">
        <f t="shared" si="254"/>
        <v>0</v>
      </c>
      <c r="I386" s="175" t="e">
        <f t="shared" si="218"/>
        <v>#DIV/0!</v>
      </c>
      <c r="J386" s="175">
        <f t="shared" si="219"/>
        <v>0</v>
      </c>
      <c r="K386" s="86">
        <f t="shared" si="254"/>
        <v>0</v>
      </c>
      <c r="L386" s="86">
        <f t="shared" si="254"/>
        <v>0</v>
      </c>
      <c r="M386" s="86">
        <f t="shared" si="254"/>
        <v>0</v>
      </c>
      <c r="N386" s="86">
        <f t="shared" si="254"/>
        <v>0</v>
      </c>
      <c r="O386" s="86">
        <f t="shared" si="254"/>
        <v>0</v>
      </c>
    </row>
    <row r="387" spans="1:15" ht="15.75" hidden="1" customHeight="1">
      <c r="A387" s="118" t="s">
        <v>493</v>
      </c>
      <c r="B387" s="87">
        <v>922</v>
      </c>
      <c r="C387" s="115" t="s">
        <v>243</v>
      </c>
      <c r="D387" s="115" t="s">
        <v>238</v>
      </c>
      <c r="E387" s="115" t="s">
        <v>506</v>
      </c>
      <c r="F387" s="115" t="s">
        <v>268</v>
      </c>
      <c r="G387" s="94"/>
      <c r="H387" s="94"/>
      <c r="I387" s="175" t="e">
        <f t="shared" si="218"/>
        <v>#DIV/0!</v>
      </c>
      <c r="J387" s="175">
        <f t="shared" si="219"/>
        <v>0</v>
      </c>
      <c r="K387" s="86"/>
      <c r="L387" s="86"/>
      <c r="M387" s="86"/>
      <c r="N387" s="86"/>
      <c r="O387" s="86"/>
    </row>
    <row r="388" spans="1:15" ht="157.5">
      <c r="A388" s="74" t="s">
        <v>662</v>
      </c>
      <c r="B388" s="87">
        <v>922</v>
      </c>
      <c r="C388" s="115" t="s">
        <v>243</v>
      </c>
      <c r="D388" s="115" t="s">
        <v>238</v>
      </c>
      <c r="E388" s="115" t="s">
        <v>262</v>
      </c>
      <c r="F388" s="115"/>
      <c r="G388" s="94">
        <f t="shared" ref="G388:O388" si="255">SUM(G389)</f>
        <v>1721</v>
      </c>
      <c r="H388" s="94">
        <f t="shared" si="255"/>
        <v>1084.12435</v>
      </c>
      <c r="I388" s="175">
        <f t="shared" si="218"/>
        <v>62.993861127251606</v>
      </c>
      <c r="J388" s="175">
        <f t="shared" si="219"/>
        <v>-636.87564999999995</v>
      </c>
      <c r="K388" s="86">
        <f t="shared" si="255"/>
        <v>0</v>
      </c>
      <c r="L388" s="86">
        <f t="shared" si="255"/>
        <v>0</v>
      </c>
      <c r="M388" s="86">
        <f t="shared" si="255"/>
        <v>0</v>
      </c>
      <c r="N388" s="86">
        <f t="shared" si="255"/>
        <v>0</v>
      </c>
      <c r="O388" s="86">
        <f t="shared" si="255"/>
        <v>0</v>
      </c>
    </row>
    <row r="389" spans="1:15">
      <c r="A389" s="118" t="s">
        <v>493</v>
      </c>
      <c r="B389" s="87">
        <v>922</v>
      </c>
      <c r="C389" s="115" t="s">
        <v>243</v>
      </c>
      <c r="D389" s="115" t="s">
        <v>238</v>
      </c>
      <c r="E389" s="115" t="s">
        <v>262</v>
      </c>
      <c r="F389" s="115" t="s">
        <v>268</v>
      </c>
      <c r="G389" s="94">
        <v>1721</v>
      </c>
      <c r="H389" s="94">
        <v>1084.12435</v>
      </c>
      <c r="I389" s="175">
        <f t="shared" si="218"/>
        <v>62.993861127251606</v>
      </c>
      <c r="J389" s="175">
        <f t="shared" si="219"/>
        <v>-636.87564999999995</v>
      </c>
      <c r="K389" s="86"/>
      <c r="L389" s="86"/>
      <c r="M389" s="86"/>
      <c r="N389" s="86"/>
      <c r="O389" s="86"/>
    </row>
    <row r="390" spans="1:15" ht="157.5" hidden="1" customHeight="1">
      <c r="A390" s="74" t="s">
        <v>663</v>
      </c>
      <c r="B390" s="87">
        <v>922</v>
      </c>
      <c r="C390" s="115" t="s">
        <v>243</v>
      </c>
      <c r="D390" s="115" t="s">
        <v>238</v>
      </c>
      <c r="E390" s="115" t="s">
        <v>430</v>
      </c>
      <c r="F390" s="115"/>
      <c r="G390" s="94">
        <f t="shared" ref="G390:O390" si="256">SUM(G391)</f>
        <v>0</v>
      </c>
      <c r="H390" s="94">
        <f t="shared" si="256"/>
        <v>0</v>
      </c>
      <c r="I390" s="175" t="e">
        <f t="shared" si="218"/>
        <v>#DIV/0!</v>
      </c>
      <c r="J390" s="175">
        <f t="shared" si="219"/>
        <v>0</v>
      </c>
      <c r="K390" s="86">
        <f t="shared" si="256"/>
        <v>0</v>
      </c>
      <c r="L390" s="86">
        <f t="shared" si="256"/>
        <v>0</v>
      </c>
      <c r="M390" s="86">
        <f t="shared" si="256"/>
        <v>0</v>
      </c>
      <c r="N390" s="86">
        <f t="shared" si="256"/>
        <v>0</v>
      </c>
      <c r="O390" s="86">
        <f t="shared" si="256"/>
        <v>0</v>
      </c>
    </row>
    <row r="391" spans="1:15" ht="15.75" hidden="1" customHeight="1">
      <c r="A391" s="74" t="s">
        <v>9</v>
      </c>
      <c r="B391" s="87">
        <v>922</v>
      </c>
      <c r="C391" s="115" t="s">
        <v>243</v>
      </c>
      <c r="D391" s="115" t="s">
        <v>238</v>
      </c>
      <c r="E391" s="115" t="s">
        <v>430</v>
      </c>
      <c r="F391" s="115" t="s">
        <v>495</v>
      </c>
      <c r="G391" s="94"/>
      <c r="H391" s="94"/>
      <c r="I391" s="175" t="e">
        <f t="shared" si="218"/>
        <v>#DIV/0!</v>
      </c>
      <c r="J391" s="175">
        <f t="shared" si="219"/>
        <v>0</v>
      </c>
      <c r="K391" s="86"/>
      <c r="L391" s="86"/>
      <c r="M391" s="86"/>
      <c r="N391" s="86"/>
      <c r="O391" s="86"/>
    </row>
    <row r="392" spans="1:15" ht="157.5" hidden="1" customHeight="1">
      <c r="A392" s="74" t="s">
        <v>664</v>
      </c>
      <c r="B392" s="87">
        <v>922</v>
      </c>
      <c r="C392" s="115" t="s">
        <v>243</v>
      </c>
      <c r="D392" s="115" t="s">
        <v>238</v>
      </c>
      <c r="E392" s="115" t="s">
        <v>881</v>
      </c>
      <c r="F392" s="115"/>
      <c r="G392" s="94">
        <f t="shared" ref="G392:O392" si="257">SUM(G393)</f>
        <v>0</v>
      </c>
      <c r="H392" s="94">
        <f t="shared" si="257"/>
        <v>0</v>
      </c>
      <c r="I392" s="175" t="e">
        <f t="shared" si="218"/>
        <v>#DIV/0!</v>
      </c>
      <c r="J392" s="175">
        <f t="shared" si="219"/>
        <v>0</v>
      </c>
      <c r="K392" s="86">
        <f t="shared" si="257"/>
        <v>0</v>
      </c>
      <c r="L392" s="86">
        <f t="shared" si="257"/>
        <v>0</v>
      </c>
      <c r="M392" s="86">
        <f t="shared" si="257"/>
        <v>0</v>
      </c>
      <c r="N392" s="86">
        <f t="shared" si="257"/>
        <v>0</v>
      </c>
      <c r="O392" s="86">
        <f t="shared" si="257"/>
        <v>0</v>
      </c>
    </row>
    <row r="393" spans="1:15" ht="15.75" hidden="1" customHeight="1">
      <c r="A393" s="74" t="s">
        <v>9</v>
      </c>
      <c r="B393" s="87">
        <v>922</v>
      </c>
      <c r="C393" s="115" t="s">
        <v>243</v>
      </c>
      <c r="D393" s="115" t="s">
        <v>238</v>
      </c>
      <c r="E393" s="115" t="s">
        <v>881</v>
      </c>
      <c r="F393" s="115" t="s">
        <v>495</v>
      </c>
      <c r="G393" s="94"/>
      <c r="H393" s="94"/>
      <c r="I393" s="175" t="e">
        <f t="shared" si="218"/>
        <v>#DIV/0!</v>
      </c>
      <c r="J393" s="175">
        <f t="shared" si="219"/>
        <v>0</v>
      </c>
      <c r="K393" s="86"/>
      <c r="L393" s="86"/>
      <c r="M393" s="86"/>
      <c r="N393" s="86"/>
      <c r="O393" s="86"/>
    </row>
    <row r="394" spans="1:15">
      <c r="A394" s="120" t="s">
        <v>332</v>
      </c>
      <c r="B394" s="87">
        <v>922</v>
      </c>
      <c r="C394" s="115" t="s">
        <v>244</v>
      </c>
      <c r="D394" s="115"/>
      <c r="E394" s="89"/>
      <c r="F394" s="89"/>
      <c r="G394" s="94">
        <f t="shared" ref="G394:O394" si="258">SUM(G395)</f>
        <v>664.9</v>
      </c>
      <c r="H394" s="94">
        <f t="shared" si="258"/>
        <v>457.596</v>
      </c>
      <c r="I394" s="175">
        <f t="shared" si="218"/>
        <v>68.821777710933972</v>
      </c>
      <c r="J394" s="175">
        <f t="shared" si="219"/>
        <v>-207.30399999999997</v>
      </c>
      <c r="K394" s="86">
        <f t="shared" si="258"/>
        <v>0</v>
      </c>
      <c r="L394" s="86">
        <f t="shared" si="258"/>
        <v>0</v>
      </c>
      <c r="M394" s="86">
        <f t="shared" si="258"/>
        <v>0</v>
      </c>
      <c r="N394" s="86">
        <f t="shared" si="258"/>
        <v>0</v>
      </c>
      <c r="O394" s="86">
        <f t="shared" si="258"/>
        <v>0</v>
      </c>
    </row>
    <row r="395" spans="1:15">
      <c r="A395" s="120" t="s">
        <v>333</v>
      </c>
      <c r="B395" s="87">
        <v>922</v>
      </c>
      <c r="C395" s="115" t="s">
        <v>244</v>
      </c>
      <c r="D395" s="115" t="s">
        <v>235</v>
      </c>
      <c r="E395" s="89"/>
      <c r="F395" s="89"/>
      <c r="G395" s="94">
        <f t="shared" ref="G395" si="259">SUM(G396+G399+G403+G401)</f>
        <v>664.9</v>
      </c>
      <c r="H395" s="94">
        <f t="shared" ref="H395:O395" si="260">SUM(H396+H399+H403+H401)</f>
        <v>457.596</v>
      </c>
      <c r="I395" s="175">
        <f t="shared" si="218"/>
        <v>68.821777710933972</v>
      </c>
      <c r="J395" s="175">
        <f t="shared" si="219"/>
        <v>-207.30399999999997</v>
      </c>
      <c r="K395" s="86">
        <f t="shared" si="260"/>
        <v>0</v>
      </c>
      <c r="L395" s="86">
        <f t="shared" si="260"/>
        <v>0</v>
      </c>
      <c r="M395" s="86">
        <f t="shared" si="260"/>
        <v>0</v>
      </c>
      <c r="N395" s="86">
        <f t="shared" si="260"/>
        <v>0</v>
      </c>
      <c r="O395" s="86">
        <f t="shared" si="260"/>
        <v>0</v>
      </c>
    </row>
    <row r="396" spans="1:15" ht="110.25">
      <c r="A396" s="118" t="s">
        <v>665</v>
      </c>
      <c r="B396" s="87">
        <v>922</v>
      </c>
      <c r="C396" s="115" t="s">
        <v>244</v>
      </c>
      <c r="D396" s="115" t="s">
        <v>235</v>
      </c>
      <c r="E396" s="89" t="s">
        <v>42</v>
      </c>
      <c r="F396" s="89"/>
      <c r="G396" s="94">
        <f t="shared" ref="G396" si="261">SUM(G397:G398)</f>
        <v>478</v>
      </c>
      <c r="H396" s="94">
        <f t="shared" ref="H396:O396" si="262">SUM(H397:H398)</f>
        <v>457.596</v>
      </c>
      <c r="I396" s="175">
        <f t="shared" ref="I396:I459" si="263">SUM(H396/G396*100)</f>
        <v>95.731380753138069</v>
      </c>
      <c r="J396" s="175">
        <f t="shared" ref="J396:J459" si="264">SUM(H396-G396)</f>
        <v>-20.403999999999996</v>
      </c>
      <c r="K396" s="86">
        <f t="shared" si="262"/>
        <v>0</v>
      </c>
      <c r="L396" s="86">
        <f t="shared" si="262"/>
        <v>0</v>
      </c>
      <c r="M396" s="86">
        <f t="shared" si="262"/>
        <v>0</v>
      </c>
      <c r="N396" s="86">
        <f t="shared" si="262"/>
        <v>0</v>
      </c>
      <c r="O396" s="86">
        <f t="shared" si="262"/>
        <v>0</v>
      </c>
    </row>
    <row r="397" spans="1:15" ht="31.5">
      <c r="A397" s="73" t="s">
        <v>494</v>
      </c>
      <c r="B397" s="87">
        <v>922</v>
      </c>
      <c r="C397" s="115" t="s">
        <v>244</v>
      </c>
      <c r="D397" s="115" t="s">
        <v>235</v>
      </c>
      <c r="E397" s="89" t="s">
        <v>42</v>
      </c>
      <c r="F397" s="115" t="s">
        <v>491</v>
      </c>
      <c r="G397" s="94">
        <v>478</v>
      </c>
      <c r="H397" s="94">
        <v>457.596</v>
      </c>
      <c r="I397" s="175">
        <f t="shared" si="263"/>
        <v>95.731380753138069</v>
      </c>
      <c r="J397" s="175">
        <f t="shared" si="264"/>
        <v>-20.403999999999996</v>
      </c>
      <c r="K397" s="86"/>
      <c r="L397" s="86"/>
      <c r="M397" s="86"/>
      <c r="N397" s="86"/>
      <c r="O397" s="86"/>
    </row>
    <row r="398" spans="1:15" ht="15.75" hidden="1" customHeight="1">
      <c r="A398" s="73" t="s">
        <v>492</v>
      </c>
      <c r="B398" s="87">
        <v>922</v>
      </c>
      <c r="C398" s="115" t="s">
        <v>244</v>
      </c>
      <c r="D398" s="115" t="s">
        <v>235</v>
      </c>
      <c r="E398" s="89" t="s">
        <v>42</v>
      </c>
      <c r="F398" s="115" t="s">
        <v>384</v>
      </c>
      <c r="G398" s="94"/>
      <c r="H398" s="94"/>
      <c r="I398" s="175" t="e">
        <f t="shared" si="263"/>
        <v>#DIV/0!</v>
      </c>
      <c r="J398" s="175">
        <f t="shared" si="264"/>
        <v>0</v>
      </c>
      <c r="K398" s="86"/>
      <c r="L398" s="86"/>
      <c r="M398" s="86"/>
      <c r="N398" s="86"/>
      <c r="O398" s="86"/>
    </row>
    <row r="399" spans="1:15" ht="141.75">
      <c r="A399" s="74" t="s">
        <v>666</v>
      </c>
      <c r="B399" s="87">
        <v>922</v>
      </c>
      <c r="C399" s="115" t="s">
        <v>244</v>
      </c>
      <c r="D399" s="115" t="s">
        <v>235</v>
      </c>
      <c r="E399" s="115" t="s">
        <v>466</v>
      </c>
      <c r="F399" s="115"/>
      <c r="G399" s="94">
        <f t="shared" ref="G399:O399" si="265">SUM(G400)</f>
        <v>185</v>
      </c>
      <c r="H399" s="94">
        <f t="shared" si="265"/>
        <v>0</v>
      </c>
      <c r="I399" s="175">
        <f t="shared" si="263"/>
        <v>0</v>
      </c>
      <c r="J399" s="175">
        <f t="shared" si="264"/>
        <v>-185</v>
      </c>
      <c r="K399" s="86">
        <f t="shared" si="265"/>
        <v>0</v>
      </c>
      <c r="L399" s="86">
        <f t="shared" si="265"/>
        <v>0</v>
      </c>
      <c r="M399" s="86">
        <f t="shared" si="265"/>
        <v>0</v>
      </c>
      <c r="N399" s="86">
        <f t="shared" si="265"/>
        <v>0</v>
      </c>
      <c r="O399" s="86">
        <f t="shared" si="265"/>
        <v>0</v>
      </c>
    </row>
    <row r="400" spans="1:15" ht="31.5">
      <c r="A400" s="73" t="s">
        <v>494</v>
      </c>
      <c r="B400" s="87">
        <v>922</v>
      </c>
      <c r="C400" s="115" t="s">
        <v>244</v>
      </c>
      <c r="D400" s="115" t="s">
        <v>235</v>
      </c>
      <c r="E400" s="115" t="s">
        <v>466</v>
      </c>
      <c r="F400" s="115" t="s">
        <v>491</v>
      </c>
      <c r="G400" s="94">
        <v>185</v>
      </c>
      <c r="H400" s="94"/>
      <c r="I400" s="175">
        <f t="shared" si="263"/>
        <v>0</v>
      </c>
      <c r="J400" s="175">
        <f t="shared" si="264"/>
        <v>-185</v>
      </c>
      <c r="K400" s="86"/>
      <c r="L400" s="86"/>
      <c r="M400" s="86"/>
      <c r="N400" s="86"/>
      <c r="O400" s="86"/>
    </row>
    <row r="401" spans="1:15" ht="157.5">
      <c r="A401" s="73" t="s">
        <v>667</v>
      </c>
      <c r="B401" s="87">
        <v>922</v>
      </c>
      <c r="C401" s="115" t="s">
        <v>244</v>
      </c>
      <c r="D401" s="115" t="s">
        <v>235</v>
      </c>
      <c r="E401" s="88" t="s">
        <v>176</v>
      </c>
      <c r="F401" s="88"/>
      <c r="G401" s="94">
        <f t="shared" ref="G401:O401" si="266">SUM(G402)</f>
        <v>1.9</v>
      </c>
      <c r="H401" s="94">
        <f t="shared" si="266"/>
        <v>0</v>
      </c>
      <c r="I401" s="175">
        <f t="shared" si="263"/>
        <v>0</v>
      </c>
      <c r="J401" s="175">
        <f t="shared" si="264"/>
        <v>-1.9</v>
      </c>
      <c r="K401" s="86">
        <f t="shared" si="266"/>
        <v>0</v>
      </c>
      <c r="L401" s="86">
        <f t="shared" si="266"/>
        <v>0</v>
      </c>
      <c r="M401" s="86">
        <f t="shared" si="266"/>
        <v>0</v>
      </c>
      <c r="N401" s="86">
        <f t="shared" si="266"/>
        <v>0</v>
      </c>
      <c r="O401" s="86">
        <f t="shared" si="266"/>
        <v>0</v>
      </c>
    </row>
    <row r="402" spans="1:15">
      <c r="A402" s="73" t="s">
        <v>147</v>
      </c>
      <c r="B402" s="87">
        <v>922</v>
      </c>
      <c r="C402" s="115" t="s">
        <v>244</v>
      </c>
      <c r="D402" s="115" t="s">
        <v>235</v>
      </c>
      <c r="E402" s="88" t="s">
        <v>176</v>
      </c>
      <c r="F402" s="88" t="s">
        <v>491</v>
      </c>
      <c r="G402" s="94">
        <v>1.9</v>
      </c>
      <c r="H402" s="94"/>
      <c r="I402" s="175">
        <f t="shared" si="263"/>
        <v>0</v>
      </c>
      <c r="J402" s="175">
        <f t="shared" si="264"/>
        <v>-1.9</v>
      </c>
      <c r="K402" s="86"/>
      <c r="L402" s="86"/>
      <c r="M402" s="86"/>
      <c r="N402" s="86"/>
      <c r="O402" s="86"/>
    </row>
    <row r="403" spans="1:15" ht="15.75" hidden="1" customHeight="1">
      <c r="A403" s="74" t="s">
        <v>26</v>
      </c>
      <c r="B403" s="87">
        <v>922</v>
      </c>
      <c r="C403" s="88" t="s">
        <v>244</v>
      </c>
      <c r="D403" s="88" t="s">
        <v>235</v>
      </c>
      <c r="E403" s="89" t="s">
        <v>208</v>
      </c>
      <c r="F403" s="89"/>
      <c r="G403" s="94">
        <f t="shared" ref="G403:O404" si="267">SUM(G404)</f>
        <v>0</v>
      </c>
      <c r="H403" s="94">
        <f t="shared" si="267"/>
        <v>0</v>
      </c>
      <c r="I403" s="175" t="e">
        <f t="shared" si="263"/>
        <v>#DIV/0!</v>
      </c>
      <c r="J403" s="175">
        <f t="shared" si="264"/>
        <v>0</v>
      </c>
      <c r="K403" s="86">
        <f t="shared" si="267"/>
        <v>0</v>
      </c>
      <c r="L403" s="86">
        <f t="shared" si="267"/>
        <v>0</v>
      </c>
      <c r="M403" s="86">
        <f t="shared" si="267"/>
        <v>0</v>
      </c>
      <c r="N403" s="86">
        <f t="shared" si="267"/>
        <v>0</v>
      </c>
      <c r="O403" s="86">
        <f t="shared" si="267"/>
        <v>0</v>
      </c>
    </row>
    <row r="404" spans="1:15" ht="94.5" hidden="1" customHeight="1">
      <c r="A404" s="74" t="s">
        <v>48</v>
      </c>
      <c r="B404" s="87">
        <v>922</v>
      </c>
      <c r="C404" s="115" t="s">
        <v>244</v>
      </c>
      <c r="D404" s="115" t="s">
        <v>235</v>
      </c>
      <c r="E404" s="89" t="s">
        <v>49</v>
      </c>
      <c r="F404" s="89"/>
      <c r="G404" s="94">
        <f t="shared" si="267"/>
        <v>0</v>
      </c>
      <c r="H404" s="94">
        <f t="shared" si="267"/>
        <v>0</v>
      </c>
      <c r="I404" s="175" t="e">
        <f t="shared" si="263"/>
        <v>#DIV/0!</v>
      </c>
      <c r="J404" s="175">
        <f t="shared" si="264"/>
        <v>0</v>
      </c>
      <c r="K404" s="86">
        <f t="shared" si="267"/>
        <v>0</v>
      </c>
      <c r="L404" s="86">
        <f t="shared" si="267"/>
        <v>0</v>
      </c>
      <c r="M404" s="86">
        <f t="shared" si="267"/>
        <v>0</v>
      </c>
      <c r="N404" s="86">
        <f t="shared" si="267"/>
        <v>0</v>
      </c>
      <c r="O404" s="86">
        <f t="shared" si="267"/>
        <v>0</v>
      </c>
    </row>
    <row r="405" spans="1:15" ht="31.5" hidden="1" customHeight="1">
      <c r="A405" s="73" t="s">
        <v>494</v>
      </c>
      <c r="B405" s="87">
        <v>922</v>
      </c>
      <c r="C405" s="115" t="s">
        <v>244</v>
      </c>
      <c r="D405" s="115" t="s">
        <v>235</v>
      </c>
      <c r="E405" s="89" t="s">
        <v>49</v>
      </c>
      <c r="F405" s="89" t="s">
        <v>491</v>
      </c>
      <c r="G405" s="94"/>
      <c r="H405" s="94"/>
      <c r="I405" s="175" t="e">
        <f t="shared" si="263"/>
        <v>#DIV/0!</v>
      </c>
      <c r="J405" s="175">
        <f t="shared" si="264"/>
        <v>0</v>
      </c>
      <c r="K405" s="86"/>
      <c r="L405" s="86"/>
      <c r="M405" s="86"/>
      <c r="N405" s="86"/>
      <c r="O405" s="86"/>
    </row>
    <row r="406" spans="1:15" ht="31.5">
      <c r="A406" s="75" t="s">
        <v>478</v>
      </c>
      <c r="B406" s="126">
        <v>928</v>
      </c>
      <c r="C406" s="115"/>
      <c r="D406" s="115"/>
      <c r="E406" s="115"/>
      <c r="F406" s="115"/>
      <c r="G406" s="94">
        <f t="shared" ref="G406:O407" si="268">SUM(G407)</f>
        <v>774</v>
      </c>
      <c r="H406" s="94">
        <f t="shared" si="268"/>
        <v>575.57706999999994</v>
      </c>
      <c r="I406" s="175">
        <f t="shared" si="263"/>
        <v>74.363962532299738</v>
      </c>
      <c r="J406" s="175">
        <f t="shared" si="264"/>
        <v>-198.42293000000006</v>
      </c>
      <c r="K406" s="86">
        <f t="shared" si="268"/>
        <v>0</v>
      </c>
      <c r="L406" s="86">
        <f t="shared" si="268"/>
        <v>0</v>
      </c>
      <c r="M406" s="86">
        <f t="shared" si="268"/>
        <v>0</v>
      </c>
      <c r="N406" s="86">
        <f t="shared" si="268"/>
        <v>0</v>
      </c>
      <c r="O406" s="86">
        <f t="shared" si="268"/>
        <v>0</v>
      </c>
    </row>
    <row r="407" spans="1:15" ht="47.25">
      <c r="A407" s="74" t="s">
        <v>486</v>
      </c>
      <c r="B407" s="87">
        <v>928</v>
      </c>
      <c r="C407" s="115" t="s">
        <v>235</v>
      </c>
      <c r="D407" s="115" t="s">
        <v>487</v>
      </c>
      <c r="E407" s="115"/>
      <c r="F407" s="115"/>
      <c r="G407" s="94">
        <f t="shared" si="268"/>
        <v>774</v>
      </c>
      <c r="H407" s="94">
        <f t="shared" si="268"/>
        <v>575.57706999999994</v>
      </c>
      <c r="I407" s="175">
        <f t="shared" si="263"/>
        <v>74.363962532299738</v>
      </c>
      <c r="J407" s="175">
        <f t="shared" si="264"/>
        <v>-198.42293000000006</v>
      </c>
      <c r="K407" s="86">
        <f t="shared" si="268"/>
        <v>0</v>
      </c>
      <c r="L407" s="86">
        <f t="shared" si="268"/>
        <v>0</v>
      </c>
      <c r="M407" s="86">
        <f t="shared" si="268"/>
        <v>0</v>
      </c>
      <c r="N407" s="86">
        <f t="shared" si="268"/>
        <v>0</v>
      </c>
      <c r="O407" s="86">
        <f t="shared" si="268"/>
        <v>0</v>
      </c>
    </row>
    <row r="408" spans="1:15" ht="78.75">
      <c r="A408" s="74" t="s">
        <v>282</v>
      </c>
      <c r="B408" s="87">
        <v>928</v>
      </c>
      <c r="C408" s="115" t="s">
        <v>235</v>
      </c>
      <c r="D408" s="115" t="s">
        <v>487</v>
      </c>
      <c r="E408" s="115" t="s">
        <v>283</v>
      </c>
      <c r="F408" s="115"/>
      <c r="G408" s="94">
        <f t="shared" ref="G408" si="269">SUM(G409+G410)</f>
        <v>774</v>
      </c>
      <c r="H408" s="94">
        <f t="shared" ref="H408:O408" si="270">SUM(H409+H410)</f>
        <v>575.57706999999994</v>
      </c>
      <c r="I408" s="175">
        <f t="shared" si="263"/>
        <v>74.363962532299738</v>
      </c>
      <c r="J408" s="175">
        <f t="shared" si="264"/>
        <v>-198.42293000000006</v>
      </c>
      <c r="K408" s="86">
        <f t="shared" si="270"/>
        <v>0</v>
      </c>
      <c r="L408" s="86">
        <f t="shared" si="270"/>
        <v>0</v>
      </c>
      <c r="M408" s="86">
        <f t="shared" si="270"/>
        <v>0</v>
      </c>
      <c r="N408" s="86">
        <f t="shared" si="270"/>
        <v>0</v>
      </c>
      <c r="O408" s="86">
        <f t="shared" si="270"/>
        <v>0</v>
      </c>
    </row>
    <row r="409" spans="1:15" ht="63">
      <c r="A409" s="74" t="s">
        <v>489</v>
      </c>
      <c r="B409" s="87">
        <v>928</v>
      </c>
      <c r="C409" s="115" t="s">
        <v>235</v>
      </c>
      <c r="D409" s="115" t="s">
        <v>487</v>
      </c>
      <c r="E409" s="115" t="s">
        <v>283</v>
      </c>
      <c r="F409" s="115" t="s">
        <v>383</v>
      </c>
      <c r="G409" s="94">
        <v>679.4</v>
      </c>
      <c r="H409" s="94">
        <v>517.55706999999995</v>
      </c>
      <c r="I409" s="175">
        <f t="shared" si="263"/>
        <v>76.178550191345295</v>
      </c>
      <c r="J409" s="175">
        <f t="shared" si="264"/>
        <v>-161.84293000000002</v>
      </c>
      <c r="K409" s="86"/>
      <c r="L409" s="86"/>
      <c r="M409" s="86"/>
      <c r="N409" s="86"/>
      <c r="O409" s="86"/>
    </row>
    <row r="410" spans="1:15" ht="31.5">
      <c r="A410" s="74" t="s">
        <v>494</v>
      </c>
      <c r="B410" s="87">
        <v>928</v>
      </c>
      <c r="C410" s="115" t="s">
        <v>235</v>
      </c>
      <c r="D410" s="115" t="s">
        <v>487</v>
      </c>
      <c r="E410" s="115" t="s">
        <v>283</v>
      </c>
      <c r="F410" s="115" t="s">
        <v>491</v>
      </c>
      <c r="G410" s="94">
        <v>94.6</v>
      </c>
      <c r="H410" s="94">
        <v>58.02</v>
      </c>
      <c r="I410" s="175">
        <f t="shared" si="263"/>
        <v>61.331923890063436</v>
      </c>
      <c r="J410" s="175">
        <f t="shared" si="264"/>
        <v>-36.579999999999991</v>
      </c>
      <c r="K410" s="86"/>
      <c r="L410" s="86"/>
      <c r="M410" s="86"/>
      <c r="N410" s="86"/>
      <c r="O410" s="86"/>
    </row>
    <row r="411" spans="1:15" ht="42.75" customHeight="1">
      <c r="A411" s="75" t="s">
        <v>393</v>
      </c>
      <c r="B411" s="127">
        <v>872</v>
      </c>
      <c r="C411" s="128"/>
      <c r="D411" s="128"/>
      <c r="E411" s="128"/>
      <c r="F411" s="128"/>
      <c r="G411" s="94">
        <f t="shared" ref="G411" si="271">SUM(G412+G626+G670+G698+G729+G844)</f>
        <v>150135.06058000002</v>
      </c>
      <c r="H411" s="94">
        <f t="shared" ref="H411:O411" si="272">SUM(H412+H626+H670+H698+H729+H844)</f>
        <v>102663.44680999998</v>
      </c>
      <c r="I411" s="175">
        <f t="shared" si="263"/>
        <v>68.380727601795172</v>
      </c>
      <c r="J411" s="175">
        <f t="shared" si="264"/>
        <v>-47471.61377000004</v>
      </c>
      <c r="K411" s="86" t="e">
        <f t="shared" si="272"/>
        <v>#REF!</v>
      </c>
      <c r="L411" s="86" t="e">
        <f t="shared" si="272"/>
        <v>#REF!</v>
      </c>
      <c r="M411" s="86" t="e">
        <f t="shared" si="272"/>
        <v>#REF!</v>
      </c>
      <c r="N411" s="86" t="e">
        <f t="shared" si="272"/>
        <v>#REF!</v>
      </c>
      <c r="O411" s="86" t="e">
        <f t="shared" si="272"/>
        <v>#REF!</v>
      </c>
    </row>
    <row r="412" spans="1:15" ht="54.75" customHeight="1">
      <c r="A412" s="75" t="s">
        <v>393</v>
      </c>
      <c r="B412" s="129">
        <v>872</v>
      </c>
      <c r="C412" s="130"/>
      <c r="D412" s="130"/>
      <c r="E412" s="130"/>
      <c r="F412" s="130"/>
      <c r="G412" s="94">
        <f t="shared" ref="G412" si="273">SUM(G413+G461+G504+G586+G601+G606+G465+G555+G559+G477+G580)</f>
        <v>20907.02058</v>
      </c>
      <c r="H412" s="94">
        <f t="shared" ref="H412:O412" si="274">SUM(H413+H461+H504+H586+H601+H606+H465+H555+H559+H477+H580)</f>
        <v>10772.29075</v>
      </c>
      <c r="I412" s="175">
        <f t="shared" si="263"/>
        <v>51.524753174562562</v>
      </c>
      <c r="J412" s="175">
        <f t="shared" si="264"/>
        <v>-10134.72983</v>
      </c>
      <c r="K412" s="86" t="e">
        <f t="shared" si="274"/>
        <v>#REF!</v>
      </c>
      <c r="L412" s="86" t="e">
        <f t="shared" si="274"/>
        <v>#REF!</v>
      </c>
      <c r="M412" s="86" t="e">
        <f t="shared" si="274"/>
        <v>#REF!</v>
      </c>
      <c r="N412" s="86" t="e">
        <f t="shared" si="274"/>
        <v>#REF!</v>
      </c>
      <c r="O412" s="86" t="e">
        <f t="shared" si="274"/>
        <v>#REF!</v>
      </c>
    </row>
    <row r="413" spans="1:15">
      <c r="A413" s="72" t="s">
        <v>373</v>
      </c>
      <c r="B413" s="87">
        <v>872</v>
      </c>
      <c r="C413" s="115" t="s">
        <v>235</v>
      </c>
      <c r="D413" s="115"/>
      <c r="E413" s="116"/>
      <c r="F413" s="116"/>
      <c r="G413" s="94">
        <f t="shared" ref="G413" si="275">SUM(G414+G420+G434+G441)</f>
        <v>7256.6930599999996</v>
      </c>
      <c r="H413" s="94">
        <f t="shared" ref="H413:O413" si="276">SUM(H414+H420+H434+H441)</f>
        <v>4618.7628500000001</v>
      </c>
      <c r="I413" s="175">
        <f t="shared" si="263"/>
        <v>63.648314897860658</v>
      </c>
      <c r="J413" s="175">
        <f t="shared" si="264"/>
        <v>-2637.9302099999995</v>
      </c>
      <c r="K413" s="86">
        <f t="shared" si="276"/>
        <v>0</v>
      </c>
      <c r="L413" s="86">
        <f t="shared" si="276"/>
        <v>0</v>
      </c>
      <c r="M413" s="86">
        <f t="shared" si="276"/>
        <v>0</v>
      </c>
      <c r="N413" s="86">
        <f t="shared" si="276"/>
        <v>0</v>
      </c>
      <c r="O413" s="86">
        <f t="shared" si="276"/>
        <v>0</v>
      </c>
    </row>
    <row r="414" spans="1:15" ht="47.25">
      <c r="A414" s="74" t="s">
        <v>50</v>
      </c>
      <c r="B414" s="87">
        <v>872</v>
      </c>
      <c r="C414" s="115" t="s">
        <v>235</v>
      </c>
      <c r="D414" s="115" t="s">
        <v>238</v>
      </c>
      <c r="E414" s="115"/>
      <c r="F414" s="115"/>
      <c r="G414" s="94">
        <f t="shared" ref="G414:O414" si="277">SUM(G415)</f>
        <v>3.84</v>
      </c>
      <c r="H414" s="94">
        <f t="shared" si="277"/>
        <v>1.92</v>
      </c>
      <c r="I414" s="175">
        <f t="shared" si="263"/>
        <v>50</v>
      </c>
      <c r="J414" s="175">
        <f t="shared" si="264"/>
        <v>-1.92</v>
      </c>
      <c r="K414" s="86">
        <f t="shared" si="277"/>
        <v>0</v>
      </c>
      <c r="L414" s="86">
        <f t="shared" si="277"/>
        <v>0</v>
      </c>
      <c r="M414" s="86">
        <f t="shared" si="277"/>
        <v>0</v>
      </c>
      <c r="N414" s="86">
        <f t="shared" si="277"/>
        <v>0</v>
      </c>
      <c r="O414" s="86">
        <f t="shared" si="277"/>
        <v>0</v>
      </c>
    </row>
    <row r="415" spans="1:15" ht="157.5">
      <c r="A415" s="74" t="s">
        <v>599</v>
      </c>
      <c r="B415" s="87">
        <v>872</v>
      </c>
      <c r="C415" s="115" t="s">
        <v>235</v>
      </c>
      <c r="D415" s="115" t="s">
        <v>238</v>
      </c>
      <c r="E415" s="115" t="s">
        <v>317</v>
      </c>
      <c r="F415" s="115"/>
      <c r="G415" s="94">
        <f t="shared" ref="G415" si="278">SUM(G416:G419)</f>
        <v>3.84</v>
      </c>
      <c r="H415" s="94">
        <f t="shared" ref="H415:O415" si="279">SUM(H416:H419)</f>
        <v>1.92</v>
      </c>
      <c r="I415" s="175">
        <f t="shared" si="263"/>
        <v>50</v>
      </c>
      <c r="J415" s="175">
        <f t="shared" si="264"/>
        <v>-1.92</v>
      </c>
      <c r="K415" s="86">
        <f t="shared" si="279"/>
        <v>0</v>
      </c>
      <c r="L415" s="86">
        <f t="shared" si="279"/>
        <v>0</v>
      </c>
      <c r="M415" s="86">
        <f t="shared" si="279"/>
        <v>0</v>
      </c>
      <c r="N415" s="86">
        <f t="shared" si="279"/>
        <v>0</v>
      </c>
      <c r="O415" s="86">
        <f t="shared" si="279"/>
        <v>0</v>
      </c>
    </row>
    <row r="416" spans="1:15" ht="63" hidden="1">
      <c r="A416" s="74" t="s">
        <v>489</v>
      </c>
      <c r="B416" s="87">
        <v>872</v>
      </c>
      <c r="C416" s="115" t="s">
        <v>235</v>
      </c>
      <c r="D416" s="115" t="s">
        <v>238</v>
      </c>
      <c r="E416" s="115" t="s">
        <v>317</v>
      </c>
      <c r="F416" s="115" t="s">
        <v>383</v>
      </c>
      <c r="G416" s="94"/>
      <c r="H416" s="94"/>
      <c r="I416" s="175" t="e">
        <f t="shared" si="263"/>
        <v>#DIV/0!</v>
      </c>
      <c r="J416" s="175">
        <f t="shared" si="264"/>
        <v>0</v>
      </c>
      <c r="K416" s="86"/>
      <c r="L416" s="86"/>
      <c r="M416" s="86"/>
      <c r="N416" s="86"/>
      <c r="O416" s="86"/>
    </row>
    <row r="417" spans="1:15">
      <c r="A417" s="74" t="s">
        <v>490</v>
      </c>
      <c r="B417" s="87">
        <v>872</v>
      </c>
      <c r="C417" s="115" t="s">
        <v>235</v>
      </c>
      <c r="D417" s="115" t="s">
        <v>238</v>
      </c>
      <c r="E417" s="115" t="s">
        <v>317</v>
      </c>
      <c r="F417" s="115" t="s">
        <v>491</v>
      </c>
      <c r="G417" s="94">
        <v>3.84</v>
      </c>
      <c r="H417" s="94">
        <v>1.92</v>
      </c>
      <c r="I417" s="175">
        <f t="shared" si="263"/>
        <v>50</v>
      </c>
      <c r="J417" s="175">
        <f t="shared" si="264"/>
        <v>-1.92</v>
      </c>
      <c r="K417" s="131"/>
      <c r="L417" s="132"/>
      <c r="M417" s="86"/>
      <c r="N417" s="86"/>
      <c r="O417" s="132"/>
    </row>
    <row r="418" spans="1:15" hidden="1">
      <c r="A418" s="74" t="s">
        <v>493</v>
      </c>
      <c r="B418" s="87">
        <v>872</v>
      </c>
      <c r="C418" s="115" t="s">
        <v>235</v>
      </c>
      <c r="D418" s="115" t="s">
        <v>238</v>
      </c>
      <c r="E418" s="115" t="s">
        <v>317</v>
      </c>
      <c r="F418" s="115" t="s">
        <v>268</v>
      </c>
      <c r="G418" s="94"/>
      <c r="H418" s="94"/>
      <c r="I418" s="175" t="e">
        <f t="shared" si="263"/>
        <v>#DIV/0!</v>
      </c>
      <c r="J418" s="175">
        <f t="shared" si="264"/>
        <v>0</v>
      </c>
      <c r="K418" s="84"/>
      <c r="L418" s="84"/>
      <c r="M418" s="84"/>
      <c r="N418" s="84"/>
      <c r="O418" s="84"/>
    </row>
    <row r="419" spans="1:15" hidden="1">
      <c r="A419" s="74" t="s">
        <v>492</v>
      </c>
      <c r="B419" s="87">
        <v>872</v>
      </c>
      <c r="C419" s="115" t="s">
        <v>235</v>
      </c>
      <c r="D419" s="115" t="s">
        <v>238</v>
      </c>
      <c r="E419" s="115" t="s">
        <v>317</v>
      </c>
      <c r="F419" s="115" t="s">
        <v>384</v>
      </c>
      <c r="G419" s="94"/>
      <c r="H419" s="94"/>
      <c r="I419" s="175" t="e">
        <f t="shared" si="263"/>
        <v>#DIV/0!</v>
      </c>
      <c r="J419" s="175">
        <f t="shared" si="264"/>
        <v>0</v>
      </c>
      <c r="K419" s="84"/>
      <c r="L419" s="84"/>
      <c r="M419" s="84"/>
      <c r="N419" s="84"/>
      <c r="O419" s="84"/>
    </row>
    <row r="420" spans="1:15" ht="47.25">
      <c r="A420" s="74" t="s">
        <v>486</v>
      </c>
      <c r="B420" s="87">
        <v>872</v>
      </c>
      <c r="C420" s="115" t="s">
        <v>235</v>
      </c>
      <c r="D420" s="115" t="s">
        <v>487</v>
      </c>
      <c r="E420" s="115"/>
      <c r="F420" s="115"/>
      <c r="G420" s="94">
        <f t="shared" ref="G420" si="280">SUM(G421+G427+G432+G430+G425)</f>
        <v>5778.8530599999995</v>
      </c>
      <c r="H420" s="94">
        <f t="shared" ref="H420:O420" si="281">SUM(H421+H427+H432+H430+H425)</f>
        <v>3852.84285</v>
      </c>
      <c r="I420" s="175">
        <f t="shared" si="263"/>
        <v>66.671410572256363</v>
      </c>
      <c r="J420" s="175">
        <f t="shared" si="264"/>
        <v>-1926.0102099999995</v>
      </c>
      <c r="K420" s="86">
        <f t="shared" si="281"/>
        <v>0</v>
      </c>
      <c r="L420" s="86">
        <f t="shared" si="281"/>
        <v>0</v>
      </c>
      <c r="M420" s="86">
        <f t="shared" si="281"/>
        <v>0</v>
      </c>
      <c r="N420" s="86">
        <f t="shared" si="281"/>
        <v>0</v>
      </c>
      <c r="O420" s="86">
        <f t="shared" si="281"/>
        <v>0</v>
      </c>
    </row>
    <row r="421" spans="1:15" ht="141.75">
      <c r="A421" s="74" t="s">
        <v>668</v>
      </c>
      <c r="B421" s="87">
        <v>872</v>
      </c>
      <c r="C421" s="115" t="s">
        <v>235</v>
      </c>
      <c r="D421" s="115" t="s">
        <v>487</v>
      </c>
      <c r="E421" s="115" t="s">
        <v>115</v>
      </c>
      <c r="F421" s="115"/>
      <c r="G421" s="94">
        <f t="shared" ref="G421" si="282">SUM(G422:G424)</f>
        <v>5487.16</v>
      </c>
      <c r="H421" s="94">
        <f t="shared" ref="H421:O421" si="283">SUM(H422:H424)</f>
        <v>3852.84285</v>
      </c>
      <c r="I421" s="175">
        <f t="shared" si="263"/>
        <v>70.21560971431488</v>
      </c>
      <c r="J421" s="175">
        <f t="shared" si="264"/>
        <v>-1634.3171499999999</v>
      </c>
      <c r="K421" s="86">
        <f t="shared" si="283"/>
        <v>0</v>
      </c>
      <c r="L421" s="86">
        <f t="shared" si="283"/>
        <v>0</v>
      </c>
      <c r="M421" s="86">
        <f t="shared" si="283"/>
        <v>0</v>
      </c>
      <c r="N421" s="86">
        <f t="shared" si="283"/>
        <v>0</v>
      </c>
      <c r="O421" s="86">
        <f t="shared" si="283"/>
        <v>0</v>
      </c>
    </row>
    <row r="422" spans="1:15" ht="63">
      <c r="A422" s="74" t="s">
        <v>489</v>
      </c>
      <c r="B422" s="87">
        <v>872</v>
      </c>
      <c r="C422" s="115" t="s">
        <v>235</v>
      </c>
      <c r="D422" s="115" t="s">
        <v>487</v>
      </c>
      <c r="E422" s="115" t="s">
        <v>115</v>
      </c>
      <c r="F422" s="115" t="s">
        <v>383</v>
      </c>
      <c r="G422" s="94">
        <v>4869.21</v>
      </c>
      <c r="H422" s="94">
        <v>3687.9162299999998</v>
      </c>
      <c r="I422" s="175">
        <f t="shared" si="263"/>
        <v>75.739518936336694</v>
      </c>
      <c r="J422" s="175">
        <f t="shared" si="264"/>
        <v>-1181.2937700000002</v>
      </c>
      <c r="K422" s="86"/>
      <c r="L422" s="86"/>
      <c r="M422" s="86"/>
      <c r="N422" s="86"/>
      <c r="O422" s="86"/>
    </row>
    <row r="423" spans="1:15" ht="31.5">
      <c r="A423" s="73" t="s">
        <v>494</v>
      </c>
      <c r="B423" s="87">
        <v>872</v>
      </c>
      <c r="C423" s="115" t="s">
        <v>235</v>
      </c>
      <c r="D423" s="115" t="s">
        <v>487</v>
      </c>
      <c r="E423" s="115" t="s">
        <v>115</v>
      </c>
      <c r="F423" s="115" t="s">
        <v>491</v>
      </c>
      <c r="G423" s="94">
        <v>617.95000000000005</v>
      </c>
      <c r="H423" s="94">
        <v>164.92662000000001</v>
      </c>
      <c r="I423" s="175">
        <f t="shared" si="263"/>
        <v>26.689314669471642</v>
      </c>
      <c r="J423" s="175">
        <f t="shared" si="264"/>
        <v>-453.02338000000003</v>
      </c>
      <c r="K423" s="86"/>
      <c r="L423" s="86"/>
      <c r="M423" s="86"/>
      <c r="N423" s="86"/>
      <c r="O423" s="86"/>
    </row>
    <row r="424" spans="1:15" hidden="1">
      <c r="A424" s="74" t="s">
        <v>275</v>
      </c>
      <c r="B424" s="87">
        <v>872</v>
      </c>
      <c r="C424" s="115" t="s">
        <v>235</v>
      </c>
      <c r="D424" s="115" t="s">
        <v>487</v>
      </c>
      <c r="E424" s="115" t="s">
        <v>115</v>
      </c>
      <c r="F424" s="115" t="s">
        <v>384</v>
      </c>
      <c r="G424" s="94"/>
      <c r="H424" s="94"/>
      <c r="I424" s="175" t="e">
        <f t="shared" si="263"/>
        <v>#DIV/0!</v>
      </c>
      <c r="J424" s="175">
        <f t="shared" si="264"/>
        <v>0</v>
      </c>
      <c r="K424" s="86"/>
      <c r="L424" s="86"/>
      <c r="M424" s="86"/>
      <c r="N424" s="86"/>
      <c r="O424" s="86"/>
    </row>
    <row r="425" spans="1:15" ht="173.25">
      <c r="A425" s="73" t="s">
        <v>669</v>
      </c>
      <c r="B425" s="87">
        <v>872</v>
      </c>
      <c r="C425" s="115" t="s">
        <v>235</v>
      </c>
      <c r="D425" s="115" t="s">
        <v>487</v>
      </c>
      <c r="E425" s="115" t="s">
        <v>116</v>
      </c>
      <c r="F425" s="115"/>
      <c r="G425" s="94">
        <f t="shared" ref="G425:O425" si="284">SUM(G426)</f>
        <v>73.693060000000003</v>
      </c>
      <c r="H425" s="94">
        <f t="shared" si="284"/>
        <v>0</v>
      </c>
      <c r="I425" s="175">
        <f t="shared" si="263"/>
        <v>0</v>
      </c>
      <c r="J425" s="175">
        <f t="shared" si="264"/>
        <v>-73.693060000000003</v>
      </c>
      <c r="K425" s="86">
        <f t="shared" si="284"/>
        <v>0</v>
      </c>
      <c r="L425" s="86">
        <f t="shared" si="284"/>
        <v>0</v>
      </c>
      <c r="M425" s="86">
        <f t="shared" si="284"/>
        <v>0</v>
      </c>
      <c r="N425" s="86">
        <f t="shared" si="284"/>
        <v>0</v>
      </c>
      <c r="O425" s="86">
        <f t="shared" si="284"/>
        <v>0</v>
      </c>
    </row>
    <row r="426" spans="1:15">
      <c r="A426" s="73" t="s">
        <v>147</v>
      </c>
      <c r="B426" s="87">
        <v>872</v>
      </c>
      <c r="C426" s="115" t="s">
        <v>235</v>
      </c>
      <c r="D426" s="115" t="s">
        <v>487</v>
      </c>
      <c r="E426" s="115" t="s">
        <v>116</v>
      </c>
      <c r="F426" s="115" t="s">
        <v>491</v>
      </c>
      <c r="G426" s="94">
        <v>73.693060000000003</v>
      </c>
      <c r="H426" s="94"/>
      <c r="I426" s="175">
        <f t="shared" si="263"/>
        <v>0</v>
      </c>
      <c r="J426" s="175">
        <f t="shared" si="264"/>
        <v>-73.693060000000003</v>
      </c>
      <c r="K426" s="86"/>
      <c r="L426" s="86"/>
      <c r="M426" s="86"/>
      <c r="N426" s="86"/>
      <c r="O426" s="86"/>
    </row>
    <row r="427" spans="1:15" ht="63">
      <c r="A427" s="74" t="s">
        <v>549</v>
      </c>
      <c r="B427" s="87">
        <v>872</v>
      </c>
      <c r="C427" s="115" t="s">
        <v>235</v>
      </c>
      <c r="D427" s="115" t="s">
        <v>487</v>
      </c>
      <c r="E427" s="115" t="s">
        <v>465</v>
      </c>
      <c r="F427" s="115"/>
      <c r="G427" s="94">
        <f t="shared" ref="G427" si="285">SUM(G428:G429)</f>
        <v>218</v>
      </c>
      <c r="H427" s="94">
        <f t="shared" ref="H427:O427" si="286">SUM(H428:H429)</f>
        <v>0</v>
      </c>
      <c r="I427" s="175">
        <f t="shared" si="263"/>
        <v>0</v>
      </c>
      <c r="J427" s="175">
        <f t="shared" si="264"/>
        <v>-218</v>
      </c>
      <c r="K427" s="86">
        <f t="shared" si="286"/>
        <v>0</v>
      </c>
      <c r="L427" s="86">
        <f t="shared" si="286"/>
        <v>0</v>
      </c>
      <c r="M427" s="86">
        <f t="shared" si="286"/>
        <v>0</v>
      </c>
      <c r="N427" s="86">
        <f t="shared" si="286"/>
        <v>0</v>
      </c>
      <c r="O427" s="86">
        <f t="shared" si="286"/>
        <v>0</v>
      </c>
    </row>
    <row r="428" spans="1:15" ht="63">
      <c r="A428" s="74" t="s">
        <v>489</v>
      </c>
      <c r="B428" s="87">
        <v>872</v>
      </c>
      <c r="C428" s="115" t="s">
        <v>235</v>
      </c>
      <c r="D428" s="115" t="s">
        <v>487</v>
      </c>
      <c r="E428" s="115" t="s">
        <v>465</v>
      </c>
      <c r="F428" s="115" t="s">
        <v>383</v>
      </c>
      <c r="G428" s="94">
        <v>218</v>
      </c>
      <c r="H428" s="94">
        <v>0</v>
      </c>
      <c r="I428" s="175">
        <f t="shared" si="263"/>
        <v>0</v>
      </c>
      <c r="J428" s="175">
        <f t="shared" si="264"/>
        <v>-218</v>
      </c>
      <c r="K428" s="86"/>
      <c r="L428" s="86"/>
      <c r="M428" s="86"/>
      <c r="N428" s="86"/>
      <c r="O428" s="86"/>
    </row>
    <row r="429" spans="1:15" ht="31.5" hidden="1">
      <c r="A429" s="74" t="s">
        <v>494</v>
      </c>
      <c r="B429" s="87">
        <v>872</v>
      </c>
      <c r="C429" s="115" t="s">
        <v>235</v>
      </c>
      <c r="D429" s="115" t="s">
        <v>487</v>
      </c>
      <c r="E429" s="115" t="s">
        <v>465</v>
      </c>
      <c r="F429" s="115" t="s">
        <v>491</v>
      </c>
      <c r="G429" s="94"/>
      <c r="H429" s="94"/>
      <c r="I429" s="175" t="e">
        <f t="shared" si="263"/>
        <v>#DIV/0!</v>
      </c>
      <c r="J429" s="175">
        <f t="shared" si="264"/>
        <v>0</v>
      </c>
      <c r="K429" s="86"/>
      <c r="L429" s="86"/>
      <c r="M429" s="86"/>
      <c r="N429" s="86"/>
      <c r="O429" s="86"/>
    </row>
    <row r="430" spans="1:15" ht="31.5" hidden="1">
      <c r="A430" s="133" t="s">
        <v>294</v>
      </c>
      <c r="B430" s="87">
        <v>872</v>
      </c>
      <c r="C430" s="115" t="s">
        <v>235</v>
      </c>
      <c r="D430" s="115" t="s">
        <v>487</v>
      </c>
      <c r="E430" s="115" t="s">
        <v>334</v>
      </c>
      <c r="F430" s="115"/>
      <c r="G430" s="94">
        <f t="shared" ref="G430:O430" si="287">SUM(G431)</f>
        <v>0</v>
      </c>
      <c r="H430" s="94">
        <f t="shared" si="287"/>
        <v>0</v>
      </c>
      <c r="I430" s="175" t="e">
        <f t="shared" si="263"/>
        <v>#DIV/0!</v>
      </c>
      <c r="J430" s="175">
        <f t="shared" si="264"/>
        <v>0</v>
      </c>
      <c r="K430" s="86">
        <f t="shared" si="287"/>
        <v>0</v>
      </c>
      <c r="L430" s="86">
        <f t="shared" si="287"/>
        <v>0</v>
      </c>
      <c r="M430" s="86">
        <f t="shared" si="287"/>
        <v>0</v>
      </c>
      <c r="N430" s="86">
        <f t="shared" si="287"/>
        <v>0</v>
      </c>
      <c r="O430" s="86">
        <f t="shared" si="287"/>
        <v>0</v>
      </c>
    </row>
    <row r="431" spans="1:15" ht="63" hidden="1">
      <c r="A431" s="74" t="s">
        <v>489</v>
      </c>
      <c r="B431" s="87">
        <v>872</v>
      </c>
      <c r="C431" s="115" t="s">
        <v>235</v>
      </c>
      <c r="D431" s="115" t="s">
        <v>487</v>
      </c>
      <c r="E431" s="115" t="s">
        <v>334</v>
      </c>
      <c r="F431" s="115" t="s">
        <v>269</v>
      </c>
      <c r="G431" s="94"/>
      <c r="H431" s="94"/>
      <c r="I431" s="175" t="e">
        <f t="shared" si="263"/>
        <v>#DIV/0!</v>
      </c>
      <c r="J431" s="175">
        <f t="shared" si="264"/>
        <v>0</v>
      </c>
      <c r="K431" s="86"/>
      <c r="L431" s="86"/>
      <c r="M431" s="86"/>
      <c r="N431" s="86"/>
      <c r="O431" s="86"/>
    </row>
    <row r="432" spans="1:15" hidden="1">
      <c r="A432" s="74" t="s">
        <v>226</v>
      </c>
      <c r="B432" s="87">
        <v>872</v>
      </c>
      <c r="C432" s="115" t="s">
        <v>235</v>
      </c>
      <c r="D432" s="115" t="s">
        <v>487</v>
      </c>
      <c r="E432" s="115" t="s">
        <v>57</v>
      </c>
      <c r="F432" s="115"/>
      <c r="G432" s="94">
        <f t="shared" ref="G432:O432" si="288">SUM(G433)</f>
        <v>0</v>
      </c>
      <c r="H432" s="94">
        <f t="shared" si="288"/>
        <v>0</v>
      </c>
      <c r="I432" s="175" t="e">
        <f t="shared" si="263"/>
        <v>#DIV/0!</v>
      </c>
      <c r="J432" s="175">
        <f t="shared" si="264"/>
        <v>0</v>
      </c>
      <c r="K432" s="86">
        <f t="shared" si="288"/>
        <v>0</v>
      </c>
      <c r="L432" s="86">
        <f t="shared" si="288"/>
        <v>0</v>
      </c>
      <c r="M432" s="86">
        <f t="shared" si="288"/>
        <v>0</v>
      </c>
      <c r="N432" s="86">
        <f t="shared" si="288"/>
        <v>0</v>
      </c>
      <c r="O432" s="86">
        <f t="shared" si="288"/>
        <v>0</v>
      </c>
    </row>
    <row r="433" spans="1:15" ht="63" hidden="1">
      <c r="A433" s="74" t="s">
        <v>489</v>
      </c>
      <c r="B433" s="87">
        <v>872</v>
      </c>
      <c r="C433" s="115" t="s">
        <v>235</v>
      </c>
      <c r="D433" s="115" t="s">
        <v>487</v>
      </c>
      <c r="E433" s="115" t="s">
        <v>57</v>
      </c>
      <c r="F433" s="115" t="s">
        <v>269</v>
      </c>
      <c r="G433" s="94"/>
      <c r="H433" s="94"/>
      <c r="I433" s="175" t="e">
        <f t="shared" si="263"/>
        <v>#DIV/0!</v>
      </c>
      <c r="J433" s="175">
        <f t="shared" si="264"/>
        <v>0</v>
      </c>
      <c r="K433" s="86"/>
      <c r="L433" s="86"/>
      <c r="M433" s="86"/>
      <c r="N433" s="86"/>
      <c r="O433" s="86"/>
    </row>
    <row r="434" spans="1:15" hidden="1">
      <c r="A434" s="73" t="s">
        <v>385</v>
      </c>
      <c r="B434" s="87">
        <v>872</v>
      </c>
      <c r="C434" s="115" t="s">
        <v>235</v>
      </c>
      <c r="D434" s="115" t="s">
        <v>240</v>
      </c>
      <c r="E434" s="115"/>
      <c r="F434" s="115"/>
      <c r="G434" s="94">
        <f t="shared" ref="G434" si="289">SUM(G435+G437+G439)</f>
        <v>0</v>
      </c>
      <c r="H434" s="94">
        <f t="shared" ref="H434:O434" si="290">SUM(H435+H437+H439)</f>
        <v>0</v>
      </c>
      <c r="I434" s="175" t="e">
        <f t="shared" si="263"/>
        <v>#DIV/0!</v>
      </c>
      <c r="J434" s="175">
        <f t="shared" si="264"/>
        <v>0</v>
      </c>
      <c r="K434" s="86">
        <f t="shared" si="290"/>
        <v>0</v>
      </c>
      <c r="L434" s="86">
        <f t="shared" si="290"/>
        <v>0</v>
      </c>
      <c r="M434" s="86">
        <f t="shared" si="290"/>
        <v>0</v>
      </c>
      <c r="N434" s="86">
        <f t="shared" si="290"/>
        <v>0</v>
      </c>
      <c r="O434" s="86">
        <f t="shared" si="290"/>
        <v>0</v>
      </c>
    </row>
    <row r="435" spans="1:15" ht="63" hidden="1">
      <c r="A435" s="74" t="s">
        <v>166</v>
      </c>
      <c r="B435" s="87">
        <v>872</v>
      </c>
      <c r="C435" s="115" t="s">
        <v>235</v>
      </c>
      <c r="D435" s="115" t="s">
        <v>240</v>
      </c>
      <c r="E435" s="115" t="s">
        <v>71</v>
      </c>
      <c r="F435" s="115"/>
      <c r="G435" s="94">
        <f t="shared" ref="G435:O439" si="291">SUM(G436)</f>
        <v>0</v>
      </c>
      <c r="H435" s="94">
        <f t="shared" si="291"/>
        <v>0</v>
      </c>
      <c r="I435" s="175" t="e">
        <f t="shared" si="263"/>
        <v>#DIV/0!</v>
      </c>
      <c r="J435" s="175">
        <f t="shared" si="264"/>
        <v>0</v>
      </c>
      <c r="K435" s="86">
        <f t="shared" si="291"/>
        <v>0</v>
      </c>
      <c r="L435" s="86">
        <f t="shared" si="291"/>
        <v>0</v>
      </c>
      <c r="M435" s="86">
        <f t="shared" si="291"/>
        <v>0</v>
      </c>
      <c r="N435" s="86">
        <f t="shared" si="291"/>
        <v>0</v>
      </c>
      <c r="O435" s="86">
        <f t="shared" si="291"/>
        <v>0</v>
      </c>
    </row>
    <row r="436" spans="1:15" ht="31.5" hidden="1">
      <c r="A436" s="74" t="s">
        <v>494</v>
      </c>
      <c r="B436" s="87">
        <v>872</v>
      </c>
      <c r="C436" s="115" t="s">
        <v>235</v>
      </c>
      <c r="D436" s="115" t="s">
        <v>240</v>
      </c>
      <c r="E436" s="115" t="s">
        <v>71</v>
      </c>
      <c r="F436" s="115" t="s">
        <v>491</v>
      </c>
      <c r="G436" s="94"/>
      <c r="H436" s="94"/>
      <c r="I436" s="175" t="e">
        <f t="shared" si="263"/>
        <v>#DIV/0!</v>
      </c>
      <c r="J436" s="175">
        <f t="shared" si="264"/>
        <v>0</v>
      </c>
      <c r="K436" s="86"/>
      <c r="L436" s="86"/>
      <c r="M436" s="86"/>
      <c r="N436" s="86"/>
      <c r="O436" s="86"/>
    </row>
    <row r="437" spans="1:15" ht="47.25" hidden="1">
      <c r="A437" s="74" t="s">
        <v>534</v>
      </c>
      <c r="B437" s="87">
        <v>872</v>
      </c>
      <c r="C437" s="115" t="s">
        <v>235</v>
      </c>
      <c r="D437" s="115" t="s">
        <v>240</v>
      </c>
      <c r="E437" s="115" t="s">
        <v>535</v>
      </c>
      <c r="F437" s="115"/>
      <c r="G437" s="94">
        <f t="shared" si="291"/>
        <v>0</v>
      </c>
      <c r="H437" s="94">
        <f t="shared" si="291"/>
        <v>0</v>
      </c>
      <c r="I437" s="175" t="e">
        <f t="shared" si="263"/>
        <v>#DIV/0!</v>
      </c>
      <c r="J437" s="175">
        <f t="shared" si="264"/>
        <v>0</v>
      </c>
      <c r="K437" s="86">
        <f t="shared" si="291"/>
        <v>0</v>
      </c>
      <c r="L437" s="86">
        <f t="shared" si="291"/>
        <v>0</v>
      </c>
      <c r="M437" s="86">
        <f t="shared" si="291"/>
        <v>0</v>
      </c>
      <c r="N437" s="86">
        <f t="shared" si="291"/>
        <v>0</v>
      </c>
      <c r="O437" s="86">
        <f t="shared" si="291"/>
        <v>0</v>
      </c>
    </row>
    <row r="438" spans="1:15" hidden="1">
      <c r="A438" s="74" t="s">
        <v>358</v>
      </c>
      <c r="B438" s="87">
        <v>872</v>
      </c>
      <c r="C438" s="115" t="s">
        <v>235</v>
      </c>
      <c r="D438" s="115" t="s">
        <v>240</v>
      </c>
      <c r="E438" s="115" t="s">
        <v>535</v>
      </c>
      <c r="F438" s="115" t="s">
        <v>225</v>
      </c>
      <c r="G438" s="94"/>
      <c r="H438" s="94"/>
      <c r="I438" s="175" t="e">
        <f t="shared" si="263"/>
        <v>#DIV/0!</v>
      </c>
      <c r="J438" s="175">
        <f t="shared" si="264"/>
        <v>0</v>
      </c>
      <c r="K438" s="86"/>
      <c r="L438" s="86"/>
      <c r="M438" s="86"/>
      <c r="N438" s="86"/>
      <c r="O438" s="86"/>
    </row>
    <row r="439" spans="1:15" ht="78.75" hidden="1">
      <c r="A439" s="73" t="s">
        <v>780</v>
      </c>
      <c r="B439" s="87">
        <v>872</v>
      </c>
      <c r="C439" s="115" t="s">
        <v>235</v>
      </c>
      <c r="D439" s="115" t="s">
        <v>240</v>
      </c>
      <c r="E439" s="115" t="s">
        <v>781</v>
      </c>
      <c r="F439" s="115"/>
      <c r="G439" s="94">
        <f t="shared" si="291"/>
        <v>0</v>
      </c>
      <c r="H439" s="94">
        <f t="shared" si="291"/>
        <v>0</v>
      </c>
      <c r="I439" s="175" t="e">
        <f t="shared" si="263"/>
        <v>#DIV/0!</v>
      </c>
      <c r="J439" s="175">
        <f t="shared" si="264"/>
        <v>0</v>
      </c>
      <c r="K439" s="86">
        <f t="shared" si="291"/>
        <v>0</v>
      </c>
      <c r="L439" s="86">
        <f t="shared" si="291"/>
        <v>0</v>
      </c>
      <c r="M439" s="86">
        <f t="shared" si="291"/>
        <v>0</v>
      </c>
      <c r="N439" s="86">
        <f t="shared" si="291"/>
        <v>0</v>
      </c>
      <c r="O439" s="86">
        <f t="shared" si="291"/>
        <v>0</v>
      </c>
    </row>
    <row r="440" spans="1:15" hidden="1">
      <c r="A440" s="73" t="s">
        <v>147</v>
      </c>
      <c r="B440" s="87">
        <v>872</v>
      </c>
      <c r="C440" s="115" t="s">
        <v>235</v>
      </c>
      <c r="D440" s="115" t="s">
        <v>240</v>
      </c>
      <c r="E440" s="115" t="s">
        <v>781</v>
      </c>
      <c r="F440" s="115" t="s">
        <v>491</v>
      </c>
      <c r="G440" s="94"/>
      <c r="H440" s="94"/>
      <c r="I440" s="175" t="e">
        <f t="shared" si="263"/>
        <v>#DIV/0!</v>
      </c>
      <c r="J440" s="175">
        <f t="shared" si="264"/>
        <v>0</v>
      </c>
      <c r="K440" s="86"/>
      <c r="L440" s="86"/>
      <c r="M440" s="86"/>
      <c r="N440" s="86"/>
      <c r="O440" s="86"/>
    </row>
    <row r="441" spans="1:15">
      <c r="A441" s="73" t="s">
        <v>25</v>
      </c>
      <c r="B441" s="87">
        <v>872</v>
      </c>
      <c r="C441" s="115" t="s">
        <v>235</v>
      </c>
      <c r="D441" s="115" t="s">
        <v>360</v>
      </c>
      <c r="E441" s="115"/>
      <c r="F441" s="115"/>
      <c r="G441" s="94">
        <f t="shared" ref="G441" si="292">SUM(G442+G446+G448+G450+G453+G455+G457+G444+G459)</f>
        <v>1474</v>
      </c>
      <c r="H441" s="94">
        <f t="shared" ref="H441:O441" si="293">SUM(H442+H446+H448+H450+H453+H455+H457+H444+H459)</f>
        <v>764</v>
      </c>
      <c r="I441" s="175">
        <f t="shared" si="263"/>
        <v>51.831750339213023</v>
      </c>
      <c r="J441" s="175">
        <f t="shared" si="264"/>
        <v>-710</v>
      </c>
      <c r="K441" s="86">
        <f t="shared" si="293"/>
        <v>0</v>
      </c>
      <c r="L441" s="86">
        <f t="shared" si="293"/>
        <v>0</v>
      </c>
      <c r="M441" s="86">
        <f t="shared" si="293"/>
        <v>0</v>
      </c>
      <c r="N441" s="86">
        <f t="shared" si="293"/>
        <v>0</v>
      </c>
      <c r="O441" s="86">
        <f t="shared" si="293"/>
        <v>0</v>
      </c>
    </row>
    <row r="442" spans="1:15" ht="141.75" hidden="1">
      <c r="A442" s="74" t="s">
        <v>607</v>
      </c>
      <c r="B442" s="87">
        <v>872</v>
      </c>
      <c r="C442" s="115" t="s">
        <v>235</v>
      </c>
      <c r="D442" s="115" t="s">
        <v>360</v>
      </c>
      <c r="E442" s="115" t="s">
        <v>435</v>
      </c>
      <c r="F442" s="115"/>
      <c r="G442" s="94">
        <f t="shared" ref="G442:O442" si="294">SUM(G443)</f>
        <v>0</v>
      </c>
      <c r="H442" s="94">
        <f t="shared" si="294"/>
        <v>0</v>
      </c>
      <c r="I442" s="175" t="e">
        <f t="shared" si="263"/>
        <v>#DIV/0!</v>
      </c>
      <c r="J442" s="175">
        <f t="shared" si="264"/>
        <v>0</v>
      </c>
      <c r="K442" s="86">
        <f t="shared" si="294"/>
        <v>0</v>
      </c>
      <c r="L442" s="86">
        <f t="shared" si="294"/>
        <v>0</v>
      </c>
      <c r="M442" s="86">
        <f t="shared" si="294"/>
        <v>0</v>
      </c>
      <c r="N442" s="86">
        <f t="shared" si="294"/>
        <v>0</v>
      </c>
      <c r="O442" s="86">
        <f t="shared" si="294"/>
        <v>0</v>
      </c>
    </row>
    <row r="443" spans="1:15" hidden="1">
      <c r="A443" s="74" t="s">
        <v>358</v>
      </c>
      <c r="B443" s="87">
        <v>872</v>
      </c>
      <c r="C443" s="115" t="s">
        <v>235</v>
      </c>
      <c r="D443" s="115" t="s">
        <v>360</v>
      </c>
      <c r="E443" s="115" t="s">
        <v>435</v>
      </c>
      <c r="F443" s="115" t="s">
        <v>225</v>
      </c>
      <c r="G443" s="94"/>
      <c r="H443" s="94"/>
      <c r="I443" s="175" t="e">
        <f t="shared" si="263"/>
        <v>#DIV/0!</v>
      </c>
      <c r="J443" s="175">
        <f t="shared" si="264"/>
        <v>0</v>
      </c>
      <c r="K443" s="86"/>
      <c r="L443" s="86"/>
      <c r="M443" s="86"/>
      <c r="N443" s="86"/>
      <c r="O443" s="86"/>
    </row>
    <row r="444" spans="1:15" ht="157.5" hidden="1">
      <c r="A444" s="76" t="s">
        <v>605</v>
      </c>
      <c r="B444" s="87">
        <v>872</v>
      </c>
      <c r="C444" s="115" t="s">
        <v>235</v>
      </c>
      <c r="D444" s="115" t="s">
        <v>360</v>
      </c>
      <c r="E444" s="115" t="s">
        <v>132</v>
      </c>
      <c r="F444" s="115"/>
      <c r="G444" s="94">
        <f t="shared" ref="G444:O444" si="295">SUM(G445)</f>
        <v>0</v>
      </c>
      <c r="H444" s="94">
        <f t="shared" si="295"/>
        <v>0</v>
      </c>
      <c r="I444" s="175" t="e">
        <f t="shared" si="263"/>
        <v>#DIV/0!</v>
      </c>
      <c r="J444" s="175">
        <f t="shared" si="264"/>
        <v>0</v>
      </c>
      <c r="K444" s="86">
        <f t="shared" si="295"/>
        <v>0</v>
      </c>
      <c r="L444" s="86">
        <f t="shared" si="295"/>
        <v>0</v>
      </c>
      <c r="M444" s="86">
        <f t="shared" si="295"/>
        <v>0</v>
      </c>
      <c r="N444" s="86">
        <f t="shared" si="295"/>
        <v>0</v>
      </c>
      <c r="O444" s="86">
        <f t="shared" si="295"/>
        <v>0</v>
      </c>
    </row>
    <row r="445" spans="1:15" ht="31.5" hidden="1">
      <c r="A445" s="74" t="s">
        <v>272</v>
      </c>
      <c r="B445" s="87">
        <v>872</v>
      </c>
      <c r="C445" s="115" t="s">
        <v>235</v>
      </c>
      <c r="D445" s="115" t="s">
        <v>360</v>
      </c>
      <c r="E445" s="115" t="s">
        <v>132</v>
      </c>
      <c r="F445" s="115" t="s">
        <v>491</v>
      </c>
      <c r="G445" s="94"/>
      <c r="H445" s="94"/>
      <c r="I445" s="175" t="e">
        <f t="shared" si="263"/>
        <v>#DIV/0!</v>
      </c>
      <c r="J445" s="175">
        <f t="shared" si="264"/>
        <v>0</v>
      </c>
      <c r="K445" s="86"/>
      <c r="L445" s="86"/>
      <c r="M445" s="86"/>
      <c r="N445" s="86"/>
      <c r="O445" s="86"/>
    </row>
    <row r="446" spans="1:15" ht="220.5" hidden="1">
      <c r="A446" s="73" t="s">
        <v>609</v>
      </c>
      <c r="B446" s="87">
        <v>872</v>
      </c>
      <c r="C446" s="115" t="s">
        <v>235</v>
      </c>
      <c r="D446" s="115" t="s">
        <v>360</v>
      </c>
      <c r="E446" s="115" t="s">
        <v>182</v>
      </c>
      <c r="F446" s="115"/>
      <c r="G446" s="94">
        <f t="shared" ref="G446:O446" si="296">SUM(G447)</f>
        <v>0</v>
      </c>
      <c r="H446" s="94">
        <f t="shared" si="296"/>
        <v>0</v>
      </c>
      <c r="I446" s="175" t="e">
        <f t="shared" si="263"/>
        <v>#DIV/0!</v>
      </c>
      <c r="J446" s="175">
        <f t="shared" si="264"/>
        <v>0</v>
      </c>
      <c r="K446" s="86">
        <f t="shared" si="296"/>
        <v>0</v>
      </c>
      <c r="L446" s="86">
        <f t="shared" si="296"/>
        <v>0</v>
      </c>
      <c r="M446" s="86">
        <f t="shared" si="296"/>
        <v>0</v>
      </c>
      <c r="N446" s="86">
        <f t="shared" si="296"/>
        <v>0</v>
      </c>
      <c r="O446" s="86">
        <f t="shared" si="296"/>
        <v>0</v>
      </c>
    </row>
    <row r="447" spans="1:15" hidden="1">
      <c r="A447" s="73" t="s">
        <v>147</v>
      </c>
      <c r="B447" s="87">
        <v>872</v>
      </c>
      <c r="C447" s="115" t="s">
        <v>235</v>
      </c>
      <c r="D447" s="115" t="s">
        <v>360</v>
      </c>
      <c r="E447" s="115" t="s">
        <v>182</v>
      </c>
      <c r="F447" s="115" t="s">
        <v>491</v>
      </c>
      <c r="G447" s="94"/>
      <c r="H447" s="94"/>
      <c r="I447" s="175" t="e">
        <f t="shared" si="263"/>
        <v>#DIV/0!</v>
      </c>
      <c r="J447" s="175">
        <f t="shared" si="264"/>
        <v>0</v>
      </c>
      <c r="K447" s="86"/>
      <c r="L447" s="86"/>
      <c r="M447" s="86"/>
      <c r="N447" s="86"/>
      <c r="O447" s="86"/>
    </row>
    <row r="448" spans="1:15" ht="63" hidden="1">
      <c r="A448" s="76" t="s">
        <v>541</v>
      </c>
      <c r="B448" s="87">
        <v>872</v>
      </c>
      <c r="C448" s="115" t="s">
        <v>235</v>
      </c>
      <c r="D448" s="115" t="s">
        <v>360</v>
      </c>
      <c r="E448" s="115" t="s">
        <v>540</v>
      </c>
      <c r="F448" s="115"/>
      <c r="G448" s="94">
        <f t="shared" ref="G448:O448" si="297">SUM(G449)</f>
        <v>0</v>
      </c>
      <c r="H448" s="94">
        <f t="shared" si="297"/>
        <v>0</v>
      </c>
      <c r="I448" s="175" t="e">
        <f t="shared" si="263"/>
        <v>#DIV/0!</v>
      </c>
      <c r="J448" s="175">
        <f t="shared" si="264"/>
        <v>0</v>
      </c>
      <c r="K448" s="86">
        <f t="shared" si="297"/>
        <v>0</v>
      </c>
      <c r="L448" s="86">
        <f t="shared" si="297"/>
        <v>0</v>
      </c>
      <c r="M448" s="86">
        <f t="shared" si="297"/>
        <v>0</v>
      </c>
      <c r="N448" s="86">
        <f t="shared" si="297"/>
        <v>0</v>
      </c>
      <c r="O448" s="86">
        <f t="shared" si="297"/>
        <v>0</v>
      </c>
    </row>
    <row r="449" spans="1:15" hidden="1">
      <c r="A449" s="74" t="s">
        <v>358</v>
      </c>
      <c r="B449" s="87">
        <v>872</v>
      </c>
      <c r="C449" s="115" t="s">
        <v>235</v>
      </c>
      <c r="D449" s="115" t="s">
        <v>360</v>
      </c>
      <c r="E449" s="115" t="s">
        <v>540</v>
      </c>
      <c r="F449" s="115" t="s">
        <v>225</v>
      </c>
      <c r="G449" s="94"/>
      <c r="H449" s="94"/>
      <c r="I449" s="175" t="e">
        <f t="shared" si="263"/>
        <v>#DIV/0!</v>
      </c>
      <c r="J449" s="175">
        <f t="shared" si="264"/>
        <v>0</v>
      </c>
      <c r="K449" s="86"/>
      <c r="L449" s="86"/>
      <c r="M449" s="86"/>
      <c r="N449" s="86"/>
      <c r="O449" s="86"/>
    </row>
    <row r="450" spans="1:15" ht="157.5">
      <c r="A450" s="73" t="s">
        <v>613</v>
      </c>
      <c r="B450" s="87">
        <v>872</v>
      </c>
      <c r="C450" s="88" t="s">
        <v>235</v>
      </c>
      <c r="D450" s="88" t="s">
        <v>360</v>
      </c>
      <c r="E450" s="89" t="s">
        <v>574</v>
      </c>
      <c r="F450" s="89"/>
      <c r="G450" s="94">
        <f t="shared" ref="G450" si="298">SUM(G451+G452)</f>
        <v>355</v>
      </c>
      <c r="H450" s="94">
        <f t="shared" ref="H450:O450" si="299">SUM(H451+H452)</f>
        <v>0</v>
      </c>
      <c r="I450" s="175">
        <f t="shared" si="263"/>
        <v>0</v>
      </c>
      <c r="J450" s="175">
        <f t="shared" si="264"/>
        <v>-355</v>
      </c>
      <c r="K450" s="94">
        <f t="shared" si="299"/>
        <v>0</v>
      </c>
      <c r="L450" s="94">
        <f t="shared" si="299"/>
        <v>0</v>
      </c>
      <c r="M450" s="94">
        <f t="shared" si="299"/>
        <v>0</v>
      </c>
      <c r="N450" s="94">
        <f t="shared" si="299"/>
        <v>0</v>
      </c>
      <c r="O450" s="94">
        <f t="shared" si="299"/>
        <v>0</v>
      </c>
    </row>
    <row r="451" spans="1:15" hidden="1">
      <c r="A451" s="73" t="s">
        <v>147</v>
      </c>
      <c r="B451" s="87">
        <v>872</v>
      </c>
      <c r="C451" s="88" t="s">
        <v>235</v>
      </c>
      <c r="D451" s="88" t="s">
        <v>360</v>
      </c>
      <c r="E451" s="89" t="s">
        <v>574</v>
      </c>
      <c r="F451" s="89" t="s">
        <v>491</v>
      </c>
      <c r="G451" s="94"/>
      <c r="H451" s="94"/>
      <c r="I451" s="175" t="e">
        <f t="shared" si="263"/>
        <v>#DIV/0!</v>
      </c>
      <c r="J451" s="175">
        <f t="shared" si="264"/>
        <v>0</v>
      </c>
      <c r="K451" s="86"/>
      <c r="L451" s="86"/>
      <c r="M451" s="86"/>
      <c r="N451" s="86"/>
      <c r="O451" s="86"/>
    </row>
    <row r="452" spans="1:15">
      <c r="A452" s="74" t="s">
        <v>358</v>
      </c>
      <c r="B452" s="87">
        <v>872</v>
      </c>
      <c r="C452" s="88" t="s">
        <v>235</v>
      </c>
      <c r="D452" s="88" t="s">
        <v>360</v>
      </c>
      <c r="E452" s="89" t="s">
        <v>574</v>
      </c>
      <c r="F452" s="89" t="s">
        <v>225</v>
      </c>
      <c r="G452" s="94">
        <v>355</v>
      </c>
      <c r="H452" s="94">
        <v>0</v>
      </c>
      <c r="I452" s="175">
        <f t="shared" si="263"/>
        <v>0</v>
      </c>
      <c r="J452" s="175">
        <f t="shared" si="264"/>
        <v>-355</v>
      </c>
      <c r="K452" s="86"/>
      <c r="L452" s="86"/>
      <c r="M452" s="86"/>
      <c r="N452" s="86"/>
      <c r="O452" s="86"/>
    </row>
    <row r="453" spans="1:15" ht="173.25">
      <c r="A453" s="73" t="s">
        <v>806</v>
      </c>
      <c r="B453" s="87">
        <v>872</v>
      </c>
      <c r="C453" s="88" t="s">
        <v>235</v>
      </c>
      <c r="D453" s="88" t="s">
        <v>360</v>
      </c>
      <c r="E453" s="89" t="s">
        <v>575</v>
      </c>
      <c r="F453" s="89"/>
      <c r="G453" s="94">
        <f t="shared" ref="G453:O453" si="300">SUM(G454)</f>
        <v>355</v>
      </c>
      <c r="H453" s="94">
        <f t="shared" si="300"/>
        <v>0</v>
      </c>
      <c r="I453" s="175">
        <f t="shared" si="263"/>
        <v>0</v>
      </c>
      <c r="J453" s="175">
        <f t="shared" si="264"/>
        <v>-355</v>
      </c>
      <c r="K453" s="86">
        <f t="shared" si="300"/>
        <v>0</v>
      </c>
      <c r="L453" s="86">
        <f t="shared" si="300"/>
        <v>0</v>
      </c>
      <c r="M453" s="86">
        <f t="shared" si="300"/>
        <v>0</v>
      </c>
      <c r="N453" s="86">
        <f t="shared" si="300"/>
        <v>0</v>
      </c>
      <c r="O453" s="86">
        <f t="shared" si="300"/>
        <v>0</v>
      </c>
    </row>
    <row r="454" spans="1:15">
      <c r="A454" s="74" t="s">
        <v>358</v>
      </c>
      <c r="B454" s="87">
        <v>872</v>
      </c>
      <c r="C454" s="88" t="s">
        <v>235</v>
      </c>
      <c r="D454" s="88" t="s">
        <v>360</v>
      </c>
      <c r="E454" s="89" t="s">
        <v>575</v>
      </c>
      <c r="F454" s="89" t="s">
        <v>225</v>
      </c>
      <c r="G454" s="94">
        <v>355</v>
      </c>
      <c r="H454" s="94">
        <v>0</v>
      </c>
      <c r="I454" s="175">
        <f t="shared" si="263"/>
        <v>0</v>
      </c>
      <c r="J454" s="175">
        <f t="shared" si="264"/>
        <v>-355</v>
      </c>
      <c r="K454" s="86"/>
      <c r="L454" s="86"/>
      <c r="M454" s="86"/>
      <c r="N454" s="86"/>
      <c r="O454" s="95"/>
    </row>
    <row r="455" spans="1:15" ht="31.5" hidden="1">
      <c r="A455" s="74" t="s">
        <v>531</v>
      </c>
      <c r="B455" s="87">
        <v>872</v>
      </c>
      <c r="C455" s="115" t="s">
        <v>235</v>
      </c>
      <c r="D455" s="115" t="s">
        <v>360</v>
      </c>
      <c r="E455" s="115" t="s">
        <v>530</v>
      </c>
      <c r="F455" s="115"/>
      <c r="G455" s="94">
        <f t="shared" ref="G455:O459" si="301">SUM(G456)</f>
        <v>0</v>
      </c>
      <c r="H455" s="94">
        <f t="shared" si="301"/>
        <v>0</v>
      </c>
      <c r="I455" s="175" t="e">
        <f t="shared" si="263"/>
        <v>#DIV/0!</v>
      </c>
      <c r="J455" s="175">
        <f t="shared" si="264"/>
        <v>0</v>
      </c>
      <c r="K455" s="86">
        <f t="shared" si="301"/>
        <v>0</v>
      </c>
      <c r="L455" s="86">
        <f t="shared" si="301"/>
        <v>0</v>
      </c>
      <c r="M455" s="86">
        <f t="shared" si="301"/>
        <v>0</v>
      </c>
      <c r="N455" s="86">
        <f t="shared" si="301"/>
        <v>0</v>
      </c>
      <c r="O455" s="86">
        <f t="shared" si="301"/>
        <v>0</v>
      </c>
    </row>
    <row r="456" spans="1:15" ht="31.5" hidden="1">
      <c r="A456" s="73" t="s">
        <v>494</v>
      </c>
      <c r="B456" s="87">
        <v>872</v>
      </c>
      <c r="C456" s="115" t="s">
        <v>235</v>
      </c>
      <c r="D456" s="115" t="s">
        <v>360</v>
      </c>
      <c r="E456" s="115" t="s">
        <v>530</v>
      </c>
      <c r="F456" s="115" t="s">
        <v>491</v>
      </c>
      <c r="G456" s="94"/>
      <c r="H456" s="94"/>
      <c r="I456" s="175" t="e">
        <f t="shared" si="263"/>
        <v>#DIV/0!</v>
      </c>
      <c r="J456" s="175">
        <f t="shared" si="264"/>
        <v>0</v>
      </c>
      <c r="K456" s="86"/>
      <c r="L456" s="86"/>
      <c r="M456" s="86"/>
      <c r="N456" s="86"/>
      <c r="O456" s="86"/>
    </row>
    <row r="457" spans="1:15" ht="47.25" hidden="1">
      <c r="A457" s="74" t="s">
        <v>583</v>
      </c>
      <c r="B457" s="87">
        <v>872</v>
      </c>
      <c r="C457" s="115" t="s">
        <v>235</v>
      </c>
      <c r="D457" s="115" t="s">
        <v>360</v>
      </c>
      <c r="E457" s="115" t="s">
        <v>582</v>
      </c>
      <c r="F457" s="115"/>
      <c r="G457" s="94">
        <f t="shared" si="301"/>
        <v>0</v>
      </c>
      <c r="H457" s="94">
        <f t="shared" si="301"/>
        <v>0</v>
      </c>
      <c r="I457" s="175" t="e">
        <f t="shared" si="263"/>
        <v>#DIV/0!</v>
      </c>
      <c r="J457" s="175">
        <f t="shared" si="264"/>
        <v>0</v>
      </c>
      <c r="K457" s="86">
        <f t="shared" si="301"/>
        <v>0</v>
      </c>
      <c r="L457" s="86">
        <f t="shared" si="301"/>
        <v>0</v>
      </c>
      <c r="M457" s="86">
        <f t="shared" si="301"/>
        <v>0</v>
      </c>
      <c r="N457" s="86">
        <f t="shared" si="301"/>
        <v>0</v>
      </c>
      <c r="O457" s="86">
        <f t="shared" si="301"/>
        <v>0</v>
      </c>
    </row>
    <row r="458" spans="1:15" hidden="1">
      <c r="A458" s="74" t="s">
        <v>492</v>
      </c>
      <c r="B458" s="87">
        <v>872</v>
      </c>
      <c r="C458" s="115" t="s">
        <v>235</v>
      </c>
      <c r="D458" s="115" t="s">
        <v>360</v>
      </c>
      <c r="E458" s="115" t="s">
        <v>582</v>
      </c>
      <c r="F458" s="115" t="s">
        <v>384</v>
      </c>
      <c r="G458" s="94"/>
      <c r="H458" s="94"/>
      <c r="I458" s="175" t="e">
        <f t="shared" si="263"/>
        <v>#DIV/0!</v>
      </c>
      <c r="J458" s="175">
        <f t="shared" si="264"/>
        <v>0</v>
      </c>
      <c r="K458" s="86"/>
      <c r="L458" s="86"/>
      <c r="M458" s="86"/>
      <c r="N458" s="86"/>
      <c r="O458" s="86"/>
    </row>
    <row r="459" spans="1:15" ht="31.5">
      <c r="A459" s="74" t="s">
        <v>821</v>
      </c>
      <c r="B459" s="87">
        <v>872</v>
      </c>
      <c r="C459" s="115" t="s">
        <v>235</v>
      </c>
      <c r="D459" s="115" t="s">
        <v>360</v>
      </c>
      <c r="E459" s="115" t="s">
        <v>822</v>
      </c>
      <c r="F459" s="115"/>
      <c r="G459" s="94">
        <f t="shared" si="301"/>
        <v>764</v>
      </c>
      <c r="H459" s="94">
        <f t="shared" si="301"/>
        <v>764</v>
      </c>
      <c r="I459" s="175">
        <f t="shared" si="263"/>
        <v>100</v>
      </c>
      <c r="J459" s="175">
        <f t="shared" si="264"/>
        <v>0</v>
      </c>
      <c r="K459" s="86">
        <f t="shared" si="301"/>
        <v>0</v>
      </c>
      <c r="L459" s="86">
        <f t="shared" si="301"/>
        <v>0</v>
      </c>
      <c r="M459" s="86">
        <f t="shared" si="301"/>
        <v>0</v>
      </c>
      <c r="N459" s="86">
        <f t="shared" si="301"/>
        <v>0</v>
      </c>
      <c r="O459" s="86">
        <f t="shared" si="301"/>
        <v>0</v>
      </c>
    </row>
    <row r="460" spans="1:15">
      <c r="A460" s="74" t="s">
        <v>492</v>
      </c>
      <c r="B460" s="87">
        <v>872</v>
      </c>
      <c r="C460" s="115" t="s">
        <v>235</v>
      </c>
      <c r="D460" s="115" t="s">
        <v>360</v>
      </c>
      <c r="E460" s="115" t="s">
        <v>822</v>
      </c>
      <c r="F460" s="115" t="s">
        <v>384</v>
      </c>
      <c r="G460" s="94">
        <v>764</v>
      </c>
      <c r="H460" s="94">
        <v>764</v>
      </c>
      <c r="I460" s="175">
        <f t="shared" ref="I460:I523" si="302">SUM(H460/G460*100)</f>
        <v>100</v>
      </c>
      <c r="J460" s="175">
        <f t="shared" ref="J460:J523" si="303">SUM(H460-G460)</f>
        <v>0</v>
      </c>
      <c r="K460" s="86"/>
      <c r="L460" s="86"/>
      <c r="M460" s="86"/>
      <c r="N460" s="86"/>
      <c r="O460" s="86"/>
    </row>
    <row r="461" spans="1:15">
      <c r="A461" s="74" t="s">
        <v>328</v>
      </c>
      <c r="B461" s="87">
        <v>872</v>
      </c>
      <c r="C461" s="115" t="s">
        <v>236</v>
      </c>
      <c r="D461" s="115"/>
      <c r="E461" s="115"/>
      <c r="F461" s="115"/>
      <c r="G461" s="94">
        <f t="shared" ref="G461:O463" si="304">SUM(G462)</f>
        <v>491.09300000000002</v>
      </c>
      <c r="H461" s="94">
        <f t="shared" si="304"/>
        <v>267.83199999999999</v>
      </c>
      <c r="I461" s="175">
        <f t="shared" si="302"/>
        <v>54.537938842541024</v>
      </c>
      <c r="J461" s="175">
        <f t="shared" si="303"/>
        <v>-223.26100000000002</v>
      </c>
      <c r="K461" s="86">
        <f t="shared" si="304"/>
        <v>0</v>
      </c>
      <c r="L461" s="86">
        <f t="shared" si="304"/>
        <v>0</v>
      </c>
      <c r="M461" s="86">
        <f t="shared" si="304"/>
        <v>0</v>
      </c>
      <c r="N461" s="86">
        <f t="shared" si="304"/>
        <v>0</v>
      </c>
      <c r="O461" s="86">
        <f t="shared" si="304"/>
        <v>0</v>
      </c>
    </row>
    <row r="462" spans="1:15">
      <c r="A462" s="74" t="s">
        <v>329</v>
      </c>
      <c r="B462" s="87">
        <v>872</v>
      </c>
      <c r="C462" s="115" t="s">
        <v>236</v>
      </c>
      <c r="D462" s="115" t="s">
        <v>237</v>
      </c>
      <c r="E462" s="115"/>
      <c r="F462" s="115"/>
      <c r="G462" s="94">
        <f t="shared" si="304"/>
        <v>491.09300000000002</v>
      </c>
      <c r="H462" s="94">
        <f t="shared" si="304"/>
        <v>267.83199999999999</v>
      </c>
      <c r="I462" s="175">
        <f t="shared" si="302"/>
        <v>54.537938842541024</v>
      </c>
      <c r="J462" s="175">
        <f t="shared" si="303"/>
        <v>-223.26100000000002</v>
      </c>
      <c r="K462" s="86">
        <f t="shared" si="304"/>
        <v>0</v>
      </c>
      <c r="L462" s="86">
        <f t="shared" si="304"/>
        <v>0</v>
      </c>
      <c r="M462" s="86">
        <f t="shared" si="304"/>
        <v>0</v>
      </c>
      <c r="N462" s="86">
        <f t="shared" si="304"/>
        <v>0</v>
      </c>
      <c r="O462" s="86">
        <f t="shared" si="304"/>
        <v>0</v>
      </c>
    </row>
    <row r="463" spans="1:15" ht="157.5">
      <c r="A463" s="74" t="s">
        <v>670</v>
      </c>
      <c r="B463" s="87">
        <v>872</v>
      </c>
      <c r="C463" s="115" t="s">
        <v>236</v>
      </c>
      <c r="D463" s="115" t="s">
        <v>237</v>
      </c>
      <c r="E463" s="115" t="s">
        <v>119</v>
      </c>
      <c r="F463" s="115"/>
      <c r="G463" s="94">
        <f t="shared" si="304"/>
        <v>491.09300000000002</v>
      </c>
      <c r="H463" s="94">
        <f t="shared" si="304"/>
        <v>267.83199999999999</v>
      </c>
      <c r="I463" s="175">
        <f t="shared" si="302"/>
        <v>54.537938842541024</v>
      </c>
      <c r="J463" s="175">
        <f t="shared" si="303"/>
        <v>-223.26100000000002</v>
      </c>
      <c r="K463" s="86">
        <f t="shared" si="304"/>
        <v>0</v>
      </c>
      <c r="L463" s="86">
        <f t="shared" si="304"/>
        <v>0</v>
      </c>
      <c r="M463" s="86">
        <f t="shared" si="304"/>
        <v>0</v>
      </c>
      <c r="N463" s="86">
        <f t="shared" si="304"/>
        <v>0</v>
      </c>
      <c r="O463" s="86">
        <f t="shared" si="304"/>
        <v>0</v>
      </c>
    </row>
    <row r="464" spans="1:15">
      <c r="A464" s="74" t="s">
        <v>358</v>
      </c>
      <c r="B464" s="87">
        <v>872</v>
      </c>
      <c r="C464" s="115" t="s">
        <v>236</v>
      </c>
      <c r="D464" s="115" t="s">
        <v>237</v>
      </c>
      <c r="E464" s="115" t="s">
        <v>119</v>
      </c>
      <c r="F464" s="115" t="s">
        <v>225</v>
      </c>
      <c r="G464" s="94">
        <v>491.09300000000002</v>
      </c>
      <c r="H464" s="94">
        <v>267.83199999999999</v>
      </c>
      <c r="I464" s="175">
        <f t="shared" si="302"/>
        <v>54.537938842541024</v>
      </c>
      <c r="J464" s="175">
        <f t="shared" si="303"/>
        <v>-223.26100000000002</v>
      </c>
      <c r="K464" s="86"/>
      <c r="L464" s="86"/>
      <c r="M464" s="86"/>
      <c r="N464" s="86"/>
      <c r="O464" s="86"/>
    </row>
    <row r="465" spans="1:15" ht="31.5">
      <c r="A465" s="73" t="s">
        <v>53</v>
      </c>
      <c r="B465" s="119" t="s">
        <v>455</v>
      </c>
      <c r="C465" s="115" t="s">
        <v>237</v>
      </c>
      <c r="D465" s="115"/>
      <c r="E465" s="115"/>
      <c r="F465" s="115"/>
      <c r="G465" s="94">
        <f t="shared" ref="G465" si="305">SUM(G466+G474)</f>
        <v>72</v>
      </c>
      <c r="H465" s="94">
        <f t="shared" ref="H465:O465" si="306">SUM(H466+H474)</f>
        <v>0</v>
      </c>
      <c r="I465" s="175">
        <f t="shared" si="302"/>
        <v>0</v>
      </c>
      <c r="J465" s="175">
        <f t="shared" si="303"/>
        <v>-72</v>
      </c>
      <c r="K465" s="86">
        <f t="shared" si="306"/>
        <v>0</v>
      </c>
      <c r="L465" s="86">
        <f t="shared" si="306"/>
        <v>0</v>
      </c>
      <c r="M465" s="86">
        <f t="shared" si="306"/>
        <v>0</v>
      </c>
      <c r="N465" s="86">
        <f t="shared" si="306"/>
        <v>0</v>
      </c>
      <c r="O465" s="86">
        <f t="shared" si="306"/>
        <v>0</v>
      </c>
    </row>
    <row r="466" spans="1:15" ht="47.25" hidden="1">
      <c r="A466" s="73" t="s">
        <v>51</v>
      </c>
      <c r="B466" s="87">
        <v>872</v>
      </c>
      <c r="C466" s="115" t="s">
        <v>237</v>
      </c>
      <c r="D466" s="115" t="s">
        <v>242</v>
      </c>
      <c r="E466" s="115"/>
      <c r="F466" s="115"/>
      <c r="G466" s="94">
        <f t="shared" ref="G466" si="307">SUM(G469+G471+G467)</f>
        <v>0</v>
      </c>
      <c r="H466" s="94">
        <f t="shared" ref="H466:O466" si="308">SUM(H469+H471+H467)</f>
        <v>0</v>
      </c>
      <c r="I466" s="175" t="e">
        <f t="shared" si="302"/>
        <v>#DIV/0!</v>
      </c>
      <c r="J466" s="175">
        <f t="shared" si="303"/>
        <v>0</v>
      </c>
      <c r="K466" s="94">
        <f t="shared" si="308"/>
        <v>0</v>
      </c>
      <c r="L466" s="94">
        <f t="shared" si="308"/>
        <v>0</v>
      </c>
      <c r="M466" s="94">
        <f t="shared" si="308"/>
        <v>0</v>
      </c>
      <c r="N466" s="94">
        <f t="shared" si="308"/>
        <v>0</v>
      </c>
      <c r="O466" s="94">
        <f t="shared" si="308"/>
        <v>0</v>
      </c>
    </row>
    <row r="467" spans="1:15" ht="126" hidden="1">
      <c r="A467" s="74" t="s">
        <v>671</v>
      </c>
      <c r="B467" s="87">
        <v>872</v>
      </c>
      <c r="C467" s="115" t="s">
        <v>237</v>
      </c>
      <c r="D467" s="115" t="s">
        <v>242</v>
      </c>
      <c r="E467" s="115" t="s">
        <v>137</v>
      </c>
      <c r="F467" s="115"/>
      <c r="G467" s="94">
        <f t="shared" ref="G467" si="309">SUM(G468:G469)</f>
        <v>0</v>
      </c>
      <c r="H467" s="94">
        <f t="shared" ref="H467:O467" si="310">SUM(H468:H469)</f>
        <v>0</v>
      </c>
      <c r="I467" s="175" t="e">
        <f t="shared" si="302"/>
        <v>#DIV/0!</v>
      </c>
      <c r="J467" s="175">
        <f t="shared" si="303"/>
        <v>0</v>
      </c>
      <c r="K467" s="86">
        <f t="shared" si="310"/>
        <v>0</v>
      </c>
      <c r="L467" s="86">
        <f t="shared" si="310"/>
        <v>0</v>
      </c>
      <c r="M467" s="86">
        <f t="shared" si="310"/>
        <v>0</v>
      </c>
      <c r="N467" s="86">
        <f t="shared" si="310"/>
        <v>0</v>
      </c>
      <c r="O467" s="86">
        <f t="shared" si="310"/>
        <v>0</v>
      </c>
    </row>
    <row r="468" spans="1:15" ht="63" hidden="1">
      <c r="A468" s="73" t="s">
        <v>489</v>
      </c>
      <c r="B468" s="87">
        <v>872</v>
      </c>
      <c r="C468" s="115" t="s">
        <v>237</v>
      </c>
      <c r="D468" s="115" t="s">
        <v>242</v>
      </c>
      <c r="E468" s="115" t="s">
        <v>137</v>
      </c>
      <c r="F468" s="115" t="s">
        <v>383</v>
      </c>
      <c r="G468" s="94"/>
      <c r="H468" s="94"/>
      <c r="I468" s="175" t="e">
        <f t="shared" si="302"/>
        <v>#DIV/0!</v>
      </c>
      <c r="J468" s="175">
        <f t="shared" si="303"/>
        <v>0</v>
      </c>
      <c r="K468" s="86"/>
      <c r="L468" s="86"/>
      <c r="M468" s="86"/>
      <c r="N468" s="86"/>
      <c r="O468" s="86"/>
    </row>
    <row r="469" spans="1:15" ht="94.5" hidden="1">
      <c r="A469" s="74" t="s">
        <v>82</v>
      </c>
      <c r="B469" s="87">
        <v>872</v>
      </c>
      <c r="C469" s="115" t="s">
        <v>237</v>
      </c>
      <c r="D469" s="115" t="s">
        <v>242</v>
      </c>
      <c r="E469" s="115" t="s">
        <v>83</v>
      </c>
      <c r="F469" s="115"/>
      <c r="G469" s="94">
        <f t="shared" ref="G469:O469" si="311">SUM(G470)</f>
        <v>0</v>
      </c>
      <c r="H469" s="94">
        <f t="shared" si="311"/>
        <v>0</v>
      </c>
      <c r="I469" s="175" t="e">
        <f t="shared" si="302"/>
        <v>#DIV/0!</v>
      </c>
      <c r="J469" s="175">
        <f t="shared" si="303"/>
        <v>0</v>
      </c>
      <c r="K469" s="86">
        <f t="shared" si="311"/>
        <v>0</v>
      </c>
      <c r="L469" s="86">
        <f t="shared" si="311"/>
        <v>0</v>
      </c>
      <c r="M469" s="86">
        <f t="shared" si="311"/>
        <v>0</v>
      </c>
      <c r="N469" s="86">
        <f t="shared" si="311"/>
        <v>0</v>
      </c>
      <c r="O469" s="86">
        <f t="shared" si="311"/>
        <v>0</v>
      </c>
    </row>
    <row r="470" spans="1:15" ht="23.25" hidden="1" customHeight="1">
      <c r="A470" s="73" t="s">
        <v>494</v>
      </c>
      <c r="B470" s="87">
        <v>872</v>
      </c>
      <c r="C470" s="115" t="s">
        <v>237</v>
      </c>
      <c r="D470" s="115" t="s">
        <v>242</v>
      </c>
      <c r="E470" s="115" t="s">
        <v>83</v>
      </c>
      <c r="F470" s="115" t="s">
        <v>491</v>
      </c>
      <c r="G470" s="94"/>
      <c r="H470" s="94"/>
      <c r="I470" s="175" t="e">
        <f t="shared" si="302"/>
        <v>#DIV/0!</v>
      </c>
      <c r="J470" s="175">
        <f t="shared" si="303"/>
        <v>0</v>
      </c>
      <c r="K470" s="86"/>
      <c r="L470" s="86"/>
      <c r="M470" s="86"/>
      <c r="N470" s="86"/>
      <c r="O470" s="86"/>
    </row>
    <row r="471" spans="1:15" ht="105.75" hidden="1" customHeight="1">
      <c r="A471" s="73" t="s">
        <v>519</v>
      </c>
      <c r="B471" s="87">
        <v>872</v>
      </c>
      <c r="C471" s="115" t="s">
        <v>237</v>
      </c>
      <c r="D471" s="115" t="s">
        <v>242</v>
      </c>
      <c r="E471" s="115" t="s">
        <v>520</v>
      </c>
      <c r="F471" s="115"/>
      <c r="G471" s="94">
        <f t="shared" ref="G471" si="312">SUM(G472:G473)</f>
        <v>0</v>
      </c>
      <c r="H471" s="94">
        <f t="shared" ref="H471:O471" si="313">SUM(H472:H473)</f>
        <v>0</v>
      </c>
      <c r="I471" s="175" t="e">
        <f t="shared" si="302"/>
        <v>#DIV/0!</v>
      </c>
      <c r="J471" s="175">
        <f t="shared" si="303"/>
        <v>0</v>
      </c>
      <c r="K471" s="86">
        <f t="shared" si="313"/>
        <v>0</v>
      </c>
      <c r="L471" s="86">
        <f t="shared" si="313"/>
        <v>0</v>
      </c>
      <c r="M471" s="86">
        <f t="shared" si="313"/>
        <v>0</v>
      </c>
      <c r="N471" s="86">
        <f t="shared" si="313"/>
        <v>0</v>
      </c>
      <c r="O471" s="86">
        <f t="shared" si="313"/>
        <v>0</v>
      </c>
    </row>
    <row r="472" spans="1:15" ht="23.25" hidden="1" customHeight="1">
      <c r="A472" s="73" t="s">
        <v>494</v>
      </c>
      <c r="B472" s="87">
        <v>872</v>
      </c>
      <c r="C472" s="115" t="s">
        <v>237</v>
      </c>
      <c r="D472" s="115" t="s">
        <v>242</v>
      </c>
      <c r="E472" s="115" t="s">
        <v>520</v>
      </c>
      <c r="F472" s="115" t="s">
        <v>491</v>
      </c>
      <c r="G472" s="94"/>
      <c r="H472" s="94"/>
      <c r="I472" s="175" t="e">
        <f t="shared" si="302"/>
        <v>#DIV/0!</v>
      </c>
      <c r="J472" s="175">
        <f t="shared" si="303"/>
        <v>0</v>
      </c>
      <c r="K472" s="86"/>
      <c r="L472" s="86"/>
      <c r="M472" s="86"/>
      <c r="N472" s="86"/>
      <c r="O472" s="86"/>
    </row>
    <row r="473" spans="1:15" ht="23.25" hidden="1" customHeight="1">
      <c r="A473" s="74" t="s">
        <v>358</v>
      </c>
      <c r="B473" s="87">
        <v>872</v>
      </c>
      <c r="C473" s="115" t="s">
        <v>237</v>
      </c>
      <c r="D473" s="115" t="s">
        <v>242</v>
      </c>
      <c r="E473" s="115" t="s">
        <v>520</v>
      </c>
      <c r="F473" s="115" t="s">
        <v>225</v>
      </c>
      <c r="G473" s="94"/>
      <c r="H473" s="94"/>
      <c r="I473" s="175" t="e">
        <f t="shared" si="302"/>
        <v>#DIV/0!</v>
      </c>
      <c r="J473" s="175">
        <f t="shared" si="303"/>
        <v>0</v>
      </c>
      <c r="K473" s="86"/>
      <c r="L473" s="86"/>
      <c r="M473" s="86"/>
      <c r="N473" s="86"/>
      <c r="O473" s="86"/>
    </row>
    <row r="474" spans="1:15">
      <c r="A474" s="73" t="s">
        <v>189</v>
      </c>
      <c r="B474" s="87">
        <v>872</v>
      </c>
      <c r="C474" s="115" t="s">
        <v>237</v>
      </c>
      <c r="D474" s="115" t="s">
        <v>243</v>
      </c>
      <c r="E474" s="115"/>
      <c r="F474" s="115"/>
      <c r="G474" s="177">
        <f t="shared" ref="G474:O475" si="314">SUM(G475)</f>
        <v>72</v>
      </c>
      <c r="H474" s="177">
        <f t="shared" si="314"/>
        <v>0</v>
      </c>
      <c r="I474" s="175">
        <f t="shared" si="302"/>
        <v>0</v>
      </c>
      <c r="J474" s="175">
        <f t="shared" si="303"/>
        <v>-72</v>
      </c>
      <c r="K474" s="93">
        <f t="shared" si="314"/>
        <v>0</v>
      </c>
      <c r="L474" s="93">
        <f t="shared" si="314"/>
        <v>0</v>
      </c>
      <c r="M474" s="93">
        <f t="shared" si="314"/>
        <v>0</v>
      </c>
      <c r="N474" s="93">
        <f t="shared" si="314"/>
        <v>0</v>
      </c>
      <c r="O474" s="93">
        <f t="shared" si="314"/>
        <v>0</v>
      </c>
    </row>
    <row r="475" spans="1:15" ht="110.25">
      <c r="A475" s="73" t="s">
        <v>672</v>
      </c>
      <c r="B475" s="87">
        <v>872</v>
      </c>
      <c r="C475" s="115" t="s">
        <v>237</v>
      </c>
      <c r="D475" s="115" t="s">
        <v>243</v>
      </c>
      <c r="E475" s="115" t="s">
        <v>47</v>
      </c>
      <c r="F475" s="115"/>
      <c r="G475" s="177">
        <f t="shared" si="314"/>
        <v>72</v>
      </c>
      <c r="H475" s="177">
        <f t="shared" si="314"/>
        <v>0</v>
      </c>
      <c r="I475" s="175">
        <f t="shared" si="302"/>
        <v>0</v>
      </c>
      <c r="J475" s="175">
        <f t="shared" si="303"/>
        <v>-72</v>
      </c>
      <c r="K475" s="93">
        <f t="shared" si="314"/>
        <v>0</v>
      </c>
      <c r="L475" s="93">
        <f t="shared" si="314"/>
        <v>0</v>
      </c>
      <c r="M475" s="93">
        <f t="shared" si="314"/>
        <v>0</v>
      </c>
      <c r="N475" s="93">
        <f t="shared" si="314"/>
        <v>0</v>
      </c>
      <c r="O475" s="93">
        <f t="shared" si="314"/>
        <v>0</v>
      </c>
    </row>
    <row r="476" spans="1:15" ht="21" customHeight="1">
      <c r="A476" s="74" t="s">
        <v>358</v>
      </c>
      <c r="B476" s="87">
        <v>872</v>
      </c>
      <c r="C476" s="115" t="s">
        <v>237</v>
      </c>
      <c r="D476" s="115" t="s">
        <v>243</v>
      </c>
      <c r="E476" s="115" t="s">
        <v>47</v>
      </c>
      <c r="F476" s="115" t="s">
        <v>225</v>
      </c>
      <c r="G476" s="94">
        <v>72</v>
      </c>
      <c r="H476" s="94">
        <v>0</v>
      </c>
      <c r="I476" s="175">
        <f t="shared" si="302"/>
        <v>0</v>
      </c>
      <c r="J476" s="175">
        <f t="shared" si="303"/>
        <v>-72</v>
      </c>
      <c r="K476" s="86"/>
      <c r="L476" s="86"/>
      <c r="M476" s="86"/>
      <c r="N476" s="86"/>
      <c r="O476" s="86"/>
    </row>
    <row r="477" spans="1:15" ht="13.5" customHeight="1">
      <c r="A477" s="76" t="s">
        <v>54</v>
      </c>
      <c r="B477" s="87">
        <v>872</v>
      </c>
      <c r="C477" s="115" t="s">
        <v>238</v>
      </c>
      <c r="D477" s="115"/>
      <c r="E477" s="115"/>
      <c r="F477" s="115"/>
      <c r="G477" s="94">
        <f>SUM(G478+G485+G501)</f>
        <v>486</v>
      </c>
      <c r="H477" s="94">
        <f>SUM(H478+H485+H501)</f>
        <v>486</v>
      </c>
      <c r="I477" s="175">
        <f t="shared" si="302"/>
        <v>100</v>
      </c>
      <c r="J477" s="175">
        <f t="shared" si="303"/>
        <v>0</v>
      </c>
      <c r="K477" s="86" t="e">
        <f>SUM(K479+#REF!+K485+K501)</f>
        <v>#REF!</v>
      </c>
      <c r="L477" s="86" t="e">
        <f>SUM(L479+#REF!+L485+L501)</f>
        <v>#REF!</v>
      </c>
      <c r="M477" s="86" t="e">
        <f>SUM(M479+#REF!+M485+M501)</f>
        <v>#REF!</v>
      </c>
      <c r="N477" s="86" t="e">
        <f>SUM(N479+#REF!+N485+N501)</f>
        <v>#REF!</v>
      </c>
      <c r="O477" s="86" t="e">
        <f>SUM(O479+#REF!+O485+O501)</f>
        <v>#REF!</v>
      </c>
    </row>
    <row r="478" spans="1:15" ht="13.5" customHeight="1">
      <c r="A478" s="76" t="s">
        <v>515</v>
      </c>
      <c r="B478" s="87">
        <v>872</v>
      </c>
      <c r="C478" s="115" t="s">
        <v>238</v>
      </c>
      <c r="D478" s="115" t="s">
        <v>239</v>
      </c>
      <c r="E478" s="115"/>
      <c r="F478" s="115"/>
      <c r="G478" s="94">
        <f t="shared" ref="G478" si="315">SUM(G481+G483)</f>
        <v>486</v>
      </c>
      <c r="H478" s="94">
        <f t="shared" ref="H478" si="316">SUM(H481+H483)</f>
        <v>486</v>
      </c>
      <c r="I478" s="175">
        <f t="shared" si="302"/>
        <v>100</v>
      </c>
      <c r="J478" s="175">
        <f t="shared" si="303"/>
        <v>0</v>
      </c>
      <c r="K478" s="86" t="e">
        <f>SUM(K479+#REF!)</f>
        <v>#REF!</v>
      </c>
      <c r="L478" s="86" t="e">
        <f>SUM(L479+#REF!)</f>
        <v>#REF!</v>
      </c>
      <c r="M478" s="86" t="e">
        <f>SUM(M479+#REF!)</f>
        <v>#REF!</v>
      </c>
      <c r="N478" s="86" t="e">
        <f>SUM(N479+#REF!)</f>
        <v>#REF!</v>
      </c>
      <c r="O478" s="86" t="e">
        <f>SUM(O479+#REF!)</f>
        <v>#REF!</v>
      </c>
    </row>
    <row r="479" spans="1:15" ht="198.75" hidden="1" customHeight="1">
      <c r="A479" s="74" t="s">
        <v>798</v>
      </c>
      <c r="B479" s="87">
        <v>872</v>
      </c>
      <c r="C479" s="115" t="s">
        <v>238</v>
      </c>
      <c r="D479" s="115" t="s">
        <v>235</v>
      </c>
      <c r="E479" s="115" t="s">
        <v>803</v>
      </c>
      <c r="F479" s="115"/>
      <c r="G479" s="94">
        <f t="shared" ref="G479:O479" si="317">SUM(G480)</f>
        <v>0</v>
      </c>
      <c r="H479" s="94">
        <f t="shared" si="317"/>
        <v>0</v>
      </c>
      <c r="I479" s="175" t="e">
        <f t="shared" si="302"/>
        <v>#DIV/0!</v>
      </c>
      <c r="J479" s="175">
        <f t="shared" si="303"/>
        <v>0</v>
      </c>
      <c r="K479" s="86">
        <f t="shared" si="317"/>
        <v>0</v>
      </c>
      <c r="L479" s="86">
        <f t="shared" si="317"/>
        <v>0</v>
      </c>
      <c r="M479" s="86">
        <f t="shared" si="317"/>
        <v>0</v>
      </c>
      <c r="N479" s="86">
        <f t="shared" si="317"/>
        <v>0</v>
      </c>
      <c r="O479" s="86">
        <f t="shared" si="317"/>
        <v>0</v>
      </c>
    </row>
    <row r="480" spans="1:15" ht="21.75" hidden="1" customHeight="1">
      <c r="A480" s="73" t="s">
        <v>358</v>
      </c>
      <c r="B480" s="87">
        <v>872</v>
      </c>
      <c r="C480" s="115" t="s">
        <v>238</v>
      </c>
      <c r="D480" s="115" t="s">
        <v>235</v>
      </c>
      <c r="E480" s="115" t="s">
        <v>803</v>
      </c>
      <c r="F480" s="115" t="s">
        <v>225</v>
      </c>
      <c r="G480" s="94"/>
      <c r="H480" s="94"/>
      <c r="I480" s="175" t="e">
        <f t="shared" si="302"/>
        <v>#DIV/0!</v>
      </c>
      <c r="J480" s="175">
        <f t="shared" si="303"/>
        <v>0</v>
      </c>
      <c r="K480" s="86"/>
      <c r="L480" s="86"/>
      <c r="M480" s="86"/>
      <c r="N480" s="86"/>
      <c r="O480" s="86"/>
    </row>
    <row r="481" spans="1:15" ht="144" customHeight="1">
      <c r="A481" s="73" t="s">
        <v>673</v>
      </c>
      <c r="B481" s="87">
        <v>872</v>
      </c>
      <c r="C481" s="115" t="s">
        <v>238</v>
      </c>
      <c r="D481" s="115" t="s">
        <v>239</v>
      </c>
      <c r="E481" s="115" t="s">
        <v>594</v>
      </c>
      <c r="F481" s="115"/>
      <c r="G481" s="94">
        <f t="shared" ref="G481:O483" si="318">SUM(G482)</f>
        <v>486</v>
      </c>
      <c r="H481" s="94">
        <f t="shared" si="318"/>
        <v>486</v>
      </c>
      <c r="I481" s="175">
        <f t="shared" si="302"/>
        <v>100</v>
      </c>
      <c r="J481" s="175">
        <f t="shared" si="303"/>
        <v>0</v>
      </c>
      <c r="K481" s="94">
        <f t="shared" si="318"/>
        <v>0</v>
      </c>
      <c r="L481" s="94">
        <f t="shared" si="318"/>
        <v>0</v>
      </c>
      <c r="M481" s="94">
        <f t="shared" si="318"/>
        <v>0</v>
      </c>
      <c r="N481" s="94">
        <f t="shared" si="318"/>
        <v>0</v>
      </c>
      <c r="O481" s="94">
        <f t="shared" si="318"/>
        <v>0</v>
      </c>
    </row>
    <row r="482" spans="1:15" ht="21" customHeight="1">
      <c r="A482" s="73" t="s">
        <v>358</v>
      </c>
      <c r="B482" s="87">
        <v>872</v>
      </c>
      <c r="C482" s="115" t="s">
        <v>238</v>
      </c>
      <c r="D482" s="115" t="s">
        <v>239</v>
      </c>
      <c r="E482" s="115" t="s">
        <v>594</v>
      </c>
      <c r="F482" s="115" t="s">
        <v>225</v>
      </c>
      <c r="G482" s="94">
        <v>486</v>
      </c>
      <c r="H482" s="94">
        <v>486</v>
      </c>
      <c r="I482" s="175">
        <f t="shared" si="302"/>
        <v>100</v>
      </c>
      <c r="J482" s="175">
        <f t="shared" si="303"/>
        <v>0</v>
      </c>
      <c r="K482" s="86"/>
      <c r="L482" s="86"/>
      <c r="M482" s="86"/>
      <c r="N482" s="86"/>
      <c r="O482" s="86"/>
    </row>
    <row r="483" spans="1:15" ht="32.25" hidden="1" customHeight="1">
      <c r="A483" s="73" t="s">
        <v>900</v>
      </c>
      <c r="B483" s="87">
        <v>872</v>
      </c>
      <c r="C483" s="115" t="s">
        <v>238</v>
      </c>
      <c r="D483" s="115" t="s">
        <v>239</v>
      </c>
      <c r="E483" s="115" t="s">
        <v>901</v>
      </c>
      <c r="F483" s="115"/>
      <c r="G483" s="94">
        <f t="shared" si="318"/>
        <v>0</v>
      </c>
      <c r="H483" s="94">
        <f t="shared" si="318"/>
        <v>0</v>
      </c>
      <c r="I483" s="175" t="e">
        <f t="shared" si="302"/>
        <v>#DIV/0!</v>
      </c>
      <c r="J483" s="175">
        <f t="shared" si="303"/>
        <v>0</v>
      </c>
      <c r="K483" s="86"/>
      <c r="L483" s="86"/>
      <c r="M483" s="86"/>
      <c r="N483" s="86"/>
      <c r="O483" s="86"/>
    </row>
    <row r="484" spans="1:15" ht="21" hidden="1" customHeight="1">
      <c r="A484" s="73" t="s">
        <v>358</v>
      </c>
      <c r="B484" s="87">
        <v>872</v>
      </c>
      <c r="C484" s="115" t="s">
        <v>238</v>
      </c>
      <c r="D484" s="115" t="s">
        <v>239</v>
      </c>
      <c r="E484" s="115" t="s">
        <v>901</v>
      </c>
      <c r="F484" s="115" t="s">
        <v>225</v>
      </c>
      <c r="G484" s="94"/>
      <c r="H484" s="94"/>
      <c r="I484" s="175" t="e">
        <f t="shared" si="302"/>
        <v>#DIV/0!</v>
      </c>
      <c r="J484" s="175">
        <f t="shared" si="303"/>
        <v>0</v>
      </c>
      <c r="K484" s="86"/>
      <c r="L484" s="86"/>
      <c r="M484" s="86"/>
      <c r="N484" s="86"/>
      <c r="O484" s="86"/>
    </row>
    <row r="485" spans="1:15" hidden="1">
      <c r="A485" s="74" t="s">
        <v>254</v>
      </c>
      <c r="B485" s="87">
        <v>872</v>
      </c>
      <c r="C485" s="115" t="s">
        <v>238</v>
      </c>
      <c r="D485" s="115" t="s">
        <v>242</v>
      </c>
      <c r="E485" s="115"/>
      <c r="F485" s="115"/>
      <c r="G485" s="94">
        <f t="shared" ref="G485" si="319">SUM(G486+G489+G491+G495+G498)</f>
        <v>0</v>
      </c>
      <c r="H485" s="94">
        <f t="shared" ref="H485:K485" si="320">SUM(H486+H489+H491+H495+H498)</f>
        <v>0</v>
      </c>
      <c r="I485" s="175" t="e">
        <f t="shared" si="302"/>
        <v>#DIV/0!</v>
      </c>
      <c r="J485" s="175">
        <f t="shared" si="303"/>
        <v>0</v>
      </c>
      <c r="K485" s="86">
        <f t="shared" si="320"/>
        <v>0</v>
      </c>
      <c r="L485" s="94">
        <f>SUM(L486+L489+L491+L495)</f>
        <v>0</v>
      </c>
      <c r="M485" s="94">
        <f>SUM(M486+M489+M491+M495)</f>
        <v>0</v>
      </c>
      <c r="N485" s="94">
        <f>SUM(N486+N489+N491+N495)</f>
        <v>0</v>
      </c>
      <c r="O485" s="94">
        <f>SUM(O486+O489+O491+O495)</f>
        <v>0</v>
      </c>
    </row>
    <row r="486" spans="1:15" ht="173.25" hidden="1">
      <c r="A486" s="74" t="s">
        <v>625</v>
      </c>
      <c r="B486" s="87">
        <v>872</v>
      </c>
      <c r="C486" s="115" t="s">
        <v>238</v>
      </c>
      <c r="D486" s="115" t="s">
        <v>242</v>
      </c>
      <c r="E486" s="115" t="s">
        <v>433</v>
      </c>
      <c r="F486" s="115"/>
      <c r="G486" s="94">
        <f t="shared" ref="G486" si="321">SUM(G487+G488)</f>
        <v>0</v>
      </c>
      <c r="H486" s="94">
        <f t="shared" ref="H486:O486" si="322">SUM(H487+H488)</f>
        <v>0</v>
      </c>
      <c r="I486" s="175" t="e">
        <f t="shared" si="302"/>
        <v>#DIV/0!</v>
      </c>
      <c r="J486" s="175">
        <f t="shared" si="303"/>
        <v>0</v>
      </c>
      <c r="K486" s="86">
        <f t="shared" si="322"/>
        <v>0</v>
      </c>
      <c r="L486" s="86">
        <f t="shared" si="322"/>
        <v>0</v>
      </c>
      <c r="M486" s="86">
        <f t="shared" si="322"/>
        <v>0</v>
      </c>
      <c r="N486" s="86">
        <f t="shared" si="322"/>
        <v>0</v>
      </c>
      <c r="O486" s="86">
        <f t="shared" si="322"/>
        <v>0</v>
      </c>
    </row>
    <row r="487" spans="1:15" hidden="1">
      <c r="A487" s="74" t="s">
        <v>147</v>
      </c>
      <c r="B487" s="87">
        <v>872</v>
      </c>
      <c r="C487" s="115" t="s">
        <v>238</v>
      </c>
      <c r="D487" s="115" t="s">
        <v>242</v>
      </c>
      <c r="E487" s="115" t="s">
        <v>433</v>
      </c>
      <c r="F487" s="115" t="s">
        <v>491</v>
      </c>
      <c r="G487" s="94"/>
      <c r="H487" s="94"/>
      <c r="I487" s="175" t="e">
        <f t="shared" si="302"/>
        <v>#DIV/0!</v>
      </c>
      <c r="J487" s="175">
        <f t="shared" si="303"/>
        <v>0</v>
      </c>
      <c r="K487" s="86"/>
      <c r="L487" s="86"/>
      <c r="M487" s="86"/>
      <c r="N487" s="86"/>
      <c r="O487" s="86"/>
    </row>
    <row r="488" spans="1:15" hidden="1">
      <c r="A488" s="74" t="s">
        <v>358</v>
      </c>
      <c r="B488" s="87">
        <v>872</v>
      </c>
      <c r="C488" s="115" t="s">
        <v>238</v>
      </c>
      <c r="D488" s="115" t="s">
        <v>242</v>
      </c>
      <c r="E488" s="115" t="s">
        <v>433</v>
      </c>
      <c r="F488" s="115" t="s">
        <v>225</v>
      </c>
      <c r="G488" s="94"/>
      <c r="H488" s="94"/>
      <c r="I488" s="175" t="e">
        <f t="shared" si="302"/>
        <v>#DIV/0!</v>
      </c>
      <c r="J488" s="175">
        <f t="shared" si="303"/>
        <v>0</v>
      </c>
      <c r="K488" s="86"/>
      <c r="L488" s="86"/>
      <c r="M488" s="86"/>
      <c r="N488" s="86"/>
      <c r="O488" s="86"/>
    </row>
    <row r="489" spans="1:15" ht="189" hidden="1">
      <c r="A489" s="72" t="s">
        <v>626</v>
      </c>
      <c r="B489" s="87">
        <v>872</v>
      </c>
      <c r="C489" s="115" t="s">
        <v>238</v>
      </c>
      <c r="D489" s="115" t="s">
        <v>242</v>
      </c>
      <c r="E489" s="115" t="s">
        <v>309</v>
      </c>
      <c r="F489" s="115"/>
      <c r="G489" s="94">
        <f t="shared" ref="G489:O489" si="323">SUM(G490)</f>
        <v>0</v>
      </c>
      <c r="H489" s="94">
        <f t="shared" si="323"/>
        <v>0</v>
      </c>
      <c r="I489" s="175" t="e">
        <f t="shared" si="302"/>
        <v>#DIV/0!</v>
      </c>
      <c r="J489" s="175">
        <f t="shared" si="303"/>
        <v>0</v>
      </c>
      <c r="K489" s="86">
        <f t="shared" si="323"/>
        <v>0</v>
      </c>
      <c r="L489" s="86">
        <f t="shared" si="323"/>
        <v>0</v>
      </c>
      <c r="M489" s="86">
        <f t="shared" si="323"/>
        <v>0</v>
      </c>
      <c r="N489" s="86">
        <f t="shared" si="323"/>
        <v>0</v>
      </c>
      <c r="O489" s="86">
        <f t="shared" si="323"/>
        <v>0</v>
      </c>
    </row>
    <row r="490" spans="1:15" hidden="1">
      <c r="A490" s="74" t="s">
        <v>147</v>
      </c>
      <c r="B490" s="87">
        <v>872</v>
      </c>
      <c r="C490" s="115" t="s">
        <v>238</v>
      </c>
      <c r="D490" s="115" t="s">
        <v>242</v>
      </c>
      <c r="E490" s="115" t="s">
        <v>309</v>
      </c>
      <c r="F490" s="115" t="s">
        <v>491</v>
      </c>
      <c r="G490" s="94"/>
      <c r="H490" s="94"/>
      <c r="I490" s="175" t="e">
        <f t="shared" si="302"/>
        <v>#DIV/0!</v>
      </c>
      <c r="J490" s="175">
        <f t="shared" si="303"/>
        <v>0</v>
      </c>
      <c r="K490" s="86"/>
      <c r="L490" s="86"/>
      <c r="M490" s="86"/>
      <c r="N490" s="86"/>
      <c r="O490" s="86"/>
    </row>
    <row r="491" spans="1:15" ht="189" hidden="1">
      <c r="A491" s="72" t="s">
        <v>627</v>
      </c>
      <c r="B491" s="87">
        <v>872</v>
      </c>
      <c r="C491" s="115" t="s">
        <v>238</v>
      </c>
      <c r="D491" s="115" t="s">
        <v>242</v>
      </c>
      <c r="E491" s="115" t="s">
        <v>310</v>
      </c>
      <c r="F491" s="115"/>
      <c r="G491" s="94">
        <f t="shared" ref="G491:O491" si="324">SUM(G492)</f>
        <v>0</v>
      </c>
      <c r="H491" s="94">
        <f t="shared" si="324"/>
        <v>0</v>
      </c>
      <c r="I491" s="175" t="e">
        <f t="shared" si="302"/>
        <v>#DIV/0!</v>
      </c>
      <c r="J491" s="175">
        <f t="shared" si="303"/>
        <v>0</v>
      </c>
      <c r="K491" s="86">
        <f t="shared" si="324"/>
        <v>0</v>
      </c>
      <c r="L491" s="86">
        <f t="shared" si="324"/>
        <v>0</v>
      </c>
      <c r="M491" s="86">
        <f t="shared" si="324"/>
        <v>0</v>
      </c>
      <c r="N491" s="86">
        <f t="shared" si="324"/>
        <v>0</v>
      </c>
      <c r="O491" s="86">
        <f t="shared" si="324"/>
        <v>0</v>
      </c>
    </row>
    <row r="492" spans="1:15" hidden="1">
      <c r="A492" s="74" t="s">
        <v>147</v>
      </c>
      <c r="B492" s="87">
        <v>872</v>
      </c>
      <c r="C492" s="115" t="s">
        <v>238</v>
      </c>
      <c r="D492" s="115" t="s">
        <v>242</v>
      </c>
      <c r="E492" s="115" t="s">
        <v>310</v>
      </c>
      <c r="F492" s="115" t="s">
        <v>491</v>
      </c>
      <c r="G492" s="94"/>
      <c r="H492" s="94"/>
      <c r="I492" s="175" t="e">
        <f t="shared" si="302"/>
        <v>#DIV/0!</v>
      </c>
      <c r="J492" s="175">
        <f t="shared" si="303"/>
        <v>0</v>
      </c>
      <c r="K492" s="86"/>
      <c r="L492" s="86"/>
      <c r="M492" s="86"/>
      <c r="N492" s="86"/>
      <c r="O492" s="86"/>
    </row>
    <row r="493" spans="1:15" ht="94.5" hidden="1">
      <c r="A493" s="74" t="s">
        <v>173</v>
      </c>
      <c r="B493" s="87">
        <v>872</v>
      </c>
      <c r="C493" s="115" t="s">
        <v>238</v>
      </c>
      <c r="D493" s="115" t="s">
        <v>242</v>
      </c>
      <c r="E493" s="115" t="s">
        <v>143</v>
      </c>
      <c r="F493" s="115"/>
      <c r="G493" s="94">
        <f t="shared" ref="G493:O493" si="325">SUM(G494)</f>
        <v>0</v>
      </c>
      <c r="H493" s="94">
        <f t="shared" si="325"/>
        <v>0</v>
      </c>
      <c r="I493" s="175" t="e">
        <f t="shared" si="302"/>
        <v>#DIV/0!</v>
      </c>
      <c r="J493" s="175">
        <f t="shared" si="303"/>
        <v>0</v>
      </c>
      <c r="K493" s="86">
        <f t="shared" si="325"/>
        <v>0</v>
      </c>
      <c r="L493" s="86">
        <f t="shared" si="325"/>
        <v>0</v>
      </c>
      <c r="M493" s="86">
        <f t="shared" si="325"/>
        <v>0</v>
      </c>
      <c r="N493" s="86">
        <f t="shared" si="325"/>
        <v>0</v>
      </c>
      <c r="O493" s="86">
        <f t="shared" si="325"/>
        <v>0</v>
      </c>
    </row>
    <row r="494" spans="1:15" hidden="1">
      <c r="A494" s="74" t="s">
        <v>492</v>
      </c>
      <c r="B494" s="87">
        <v>872</v>
      </c>
      <c r="C494" s="115" t="s">
        <v>238</v>
      </c>
      <c r="D494" s="115" t="s">
        <v>242</v>
      </c>
      <c r="E494" s="115" t="s">
        <v>143</v>
      </c>
      <c r="F494" s="115" t="s">
        <v>384</v>
      </c>
      <c r="G494" s="94"/>
      <c r="H494" s="94"/>
      <c r="I494" s="175" t="e">
        <f t="shared" si="302"/>
        <v>#DIV/0!</v>
      </c>
      <c r="J494" s="175">
        <f t="shared" si="303"/>
        <v>0</v>
      </c>
      <c r="K494" s="86"/>
      <c r="L494" s="86"/>
      <c r="M494" s="86"/>
      <c r="N494" s="86"/>
      <c r="O494" s="86"/>
    </row>
    <row r="495" spans="1:15" ht="189" hidden="1">
      <c r="A495" s="74" t="s">
        <v>628</v>
      </c>
      <c r="B495" s="87">
        <v>872</v>
      </c>
      <c r="C495" s="115" t="s">
        <v>64</v>
      </c>
      <c r="D495" s="115" t="s">
        <v>242</v>
      </c>
      <c r="E495" s="115" t="s">
        <v>434</v>
      </c>
      <c r="F495" s="115"/>
      <c r="G495" s="94">
        <f t="shared" ref="G495" si="326">SUM(G496+G497)</f>
        <v>0</v>
      </c>
      <c r="H495" s="94">
        <f t="shared" ref="H495:O495" si="327">SUM(H496+H497)</f>
        <v>0</v>
      </c>
      <c r="I495" s="175" t="e">
        <f t="shared" si="302"/>
        <v>#DIV/0!</v>
      </c>
      <c r="J495" s="175">
        <f t="shared" si="303"/>
        <v>0</v>
      </c>
      <c r="K495" s="86">
        <f t="shared" si="327"/>
        <v>0</v>
      </c>
      <c r="L495" s="86">
        <f t="shared" si="327"/>
        <v>0</v>
      </c>
      <c r="M495" s="86">
        <f t="shared" si="327"/>
        <v>0</v>
      </c>
      <c r="N495" s="86">
        <f t="shared" si="327"/>
        <v>0</v>
      </c>
      <c r="O495" s="86">
        <f t="shared" si="327"/>
        <v>0</v>
      </c>
    </row>
    <row r="496" spans="1:15" hidden="1">
      <c r="A496" s="74" t="s">
        <v>147</v>
      </c>
      <c r="B496" s="87">
        <v>872</v>
      </c>
      <c r="C496" s="115" t="s">
        <v>64</v>
      </c>
      <c r="D496" s="115" t="s">
        <v>242</v>
      </c>
      <c r="E496" s="115" t="s">
        <v>434</v>
      </c>
      <c r="F496" s="115" t="s">
        <v>491</v>
      </c>
      <c r="G496" s="94"/>
      <c r="H496" s="94"/>
      <c r="I496" s="175" t="e">
        <f t="shared" si="302"/>
        <v>#DIV/0!</v>
      </c>
      <c r="J496" s="175">
        <f t="shared" si="303"/>
        <v>0</v>
      </c>
      <c r="K496" s="86"/>
      <c r="L496" s="86"/>
      <c r="M496" s="86"/>
      <c r="N496" s="86"/>
      <c r="O496" s="86"/>
    </row>
    <row r="497" spans="1:15" hidden="1">
      <c r="A497" s="74" t="s">
        <v>358</v>
      </c>
      <c r="B497" s="87">
        <v>872</v>
      </c>
      <c r="C497" s="115" t="s">
        <v>64</v>
      </c>
      <c r="D497" s="115" t="s">
        <v>242</v>
      </c>
      <c r="E497" s="115" t="s">
        <v>434</v>
      </c>
      <c r="F497" s="115" t="s">
        <v>225</v>
      </c>
      <c r="G497" s="94"/>
      <c r="H497" s="94"/>
      <c r="I497" s="175" t="e">
        <f t="shared" si="302"/>
        <v>#DIV/0!</v>
      </c>
      <c r="J497" s="175">
        <f t="shared" si="303"/>
        <v>0</v>
      </c>
      <c r="K497" s="86"/>
      <c r="L497" s="86"/>
      <c r="M497" s="86"/>
      <c r="N497" s="86"/>
      <c r="O497" s="86"/>
    </row>
    <row r="498" spans="1:15" ht="94.5" hidden="1">
      <c r="A498" s="74" t="s">
        <v>824</v>
      </c>
      <c r="B498" s="87">
        <v>872</v>
      </c>
      <c r="C498" s="115" t="s">
        <v>64</v>
      </c>
      <c r="D498" s="115" t="s">
        <v>242</v>
      </c>
      <c r="E498" s="115" t="s">
        <v>825</v>
      </c>
      <c r="F498" s="115"/>
      <c r="G498" s="94">
        <f t="shared" ref="G498" si="328">SUM(G499:G500)</f>
        <v>0</v>
      </c>
      <c r="H498" s="94">
        <f t="shared" ref="H498:K498" si="329">SUM(H499:H500)</f>
        <v>0</v>
      </c>
      <c r="I498" s="175" t="e">
        <f t="shared" si="302"/>
        <v>#DIV/0!</v>
      </c>
      <c r="J498" s="175">
        <f t="shared" si="303"/>
        <v>0</v>
      </c>
      <c r="K498" s="86">
        <f t="shared" si="329"/>
        <v>0</v>
      </c>
      <c r="L498" s="86"/>
      <c r="M498" s="86"/>
      <c r="N498" s="86"/>
      <c r="O498" s="86"/>
    </row>
    <row r="499" spans="1:15" hidden="1">
      <c r="A499" s="74" t="s">
        <v>147</v>
      </c>
      <c r="B499" s="87">
        <v>872</v>
      </c>
      <c r="C499" s="115" t="s">
        <v>64</v>
      </c>
      <c r="D499" s="115" t="s">
        <v>242</v>
      </c>
      <c r="E499" s="115" t="s">
        <v>825</v>
      </c>
      <c r="F499" s="115" t="s">
        <v>491</v>
      </c>
      <c r="G499" s="94"/>
      <c r="H499" s="94"/>
      <c r="I499" s="175" t="e">
        <f t="shared" si="302"/>
        <v>#DIV/0!</v>
      </c>
      <c r="J499" s="175">
        <f t="shared" si="303"/>
        <v>0</v>
      </c>
      <c r="K499" s="86"/>
      <c r="L499" s="86"/>
      <c r="M499" s="86"/>
      <c r="N499" s="86"/>
      <c r="O499" s="86"/>
    </row>
    <row r="500" spans="1:15" hidden="1">
      <c r="A500" s="74" t="s">
        <v>358</v>
      </c>
      <c r="B500" s="87">
        <v>872</v>
      </c>
      <c r="C500" s="115" t="s">
        <v>64</v>
      </c>
      <c r="D500" s="115" t="s">
        <v>242</v>
      </c>
      <c r="E500" s="115" t="s">
        <v>825</v>
      </c>
      <c r="F500" s="115" t="s">
        <v>225</v>
      </c>
      <c r="G500" s="94"/>
      <c r="H500" s="94"/>
      <c r="I500" s="175" t="e">
        <f t="shared" si="302"/>
        <v>#DIV/0!</v>
      </c>
      <c r="J500" s="175">
        <f t="shared" si="303"/>
        <v>0</v>
      </c>
      <c r="K500" s="86"/>
      <c r="L500" s="86"/>
      <c r="M500" s="86"/>
      <c r="N500" s="86"/>
      <c r="O500" s="86"/>
    </row>
    <row r="501" spans="1:15" hidden="1">
      <c r="A501" s="74" t="s">
        <v>77</v>
      </c>
      <c r="B501" s="87">
        <v>872</v>
      </c>
      <c r="C501" s="88" t="s">
        <v>238</v>
      </c>
      <c r="D501" s="88" t="s">
        <v>245</v>
      </c>
      <c r="E501" s="89"/>
      <c r="F501" s="89"/>
      <c r="G501" s="94">
        <f t="shared" ref="G501:O501" si="330">SUM(G502)</f>
        <v>0</v>
      </c>
      <c r="H501" s="94">
        <f t="shared" si="330"/>
        <v>0</v>
      </c>
      <c r="I501" s="175" t="e">
        <f t="shared" si="302"/>
        <v>#DIV/0!</v>
      </c>
      <c r="J501" s="175">
        <f t="shared" si="303"/>
        <v>0</v>
      </c>
      <c r="K501" s="86">
        <f t="shared" si="330"/>
        <v>0</v>
      </c>
      <c r="L501" s="86">
        <f t="shared" si="330"/>
        <v>0</v>
      </c>
      <c r="M501" s="86">
        <f t="shared" si="330"/>
        <v>0</v>
      </c>
      <c r="N501" s="86">
        <f t="shared" si="330"/>
        <v>0</v>
      </c>
      <c r="O501" s="86">
        <f t="shared" si="330"/>
        <v>0</v>
      </c>
    </row>
    <row r="502" spans="1:15" ht="141.75" hidden="1">
      <c r="A502" s="74" t="s">
        <v>630</v>
      </c>
      <c r="B502" s="87">
        <v>872</v>
      </c>
      <c r="C502" s="88" t="s">
        <v>238</v>
      </c>
      <c r="D502" s="88" t="s">
        <v>245</v>
      </c>
      <c r="E502" s="89" t="s">
        <v>412</v>
      </c>
      <c r="F502" s="89"/>
      <c r="G502" s="94">
        <f t="shared" ref="G502:O502" si="331">SUM(G503)</f>
        <v>0</v>
      </c>
      <c r="H502" s="94">
        <f t="shared" si="331"/>
        <v>0</v>
      </c>
      <c r="I502" s="175" t="e">
        <f t="shared" si="302"/>
        <v>#DIV/0!</v>
      </c>
      <c r="J502" s="175">
        <f t="shared" si="303"/>
        <v>0</v>
      </c>
      <c r="K502" s="86">
        <f t="shared" si="331"/>
        <v>0</v>
      </c>
      <c r="L502" s="86">
        <f t="shared" si="331"/>
        <v>0</v>
      </c>
      <c r="M502" s="86">
        <f t="shared" si="331"/>
        <v>0</v>
      </c>
      <c r="N502" s="86">
        <f t="shared" si="331"/>
        <v>0</v>
      </c>
      <c r="O502" s="86">
        <f t="shared" si="331"/>
        <v>0</v>
      </c>
    </row>
    <row r="503" spans="1:15" hidden="1">
      <c r="A503" s="74" t="s">
        <v>492</v>
      </c>
      <c r="B503" s="87">
        <v>872</v>
      </c>
      <c r="C503" s="88" t="s">
        <v>238</v>
      </c>
      <c r="D503" s="88" t="s">
        <v>245</v>
      </c>
      <c r="E503" s="89" t="s">
        <v>412</v>
      </c>
      <c r="F503" s="89" t="s">
        <v>384</v>
      </c>
      <c r="G503" s="94"/>
      <c r="H503" s="94"/>
      <c r="I503" s="175" t="e">
        <f t="shared" si="302"/>
        <v>#DIV/0!</v>
      </c>
      <c r="J503" s="175">
        <f t="shared" si="303"/>
        <v>0</v>
      </c>
      <c r="K503" s="86"/>
      <c r="L503" s="86"/>
      <c r="M503" s="86"/>
      <c r="N503" s="86"/>
      <c r="O503" s="86"/>
    </row>
    <row r="504" spans="1:15">
      <c r="A504" s="74" t="s">
        <v>29</v>
      </c>
      <c r="B504" s="87">
        <v>872</v>
      </c>
      <c r="C504" s="88" t="s">
        <v>239</v>
      </c>
      <c r="D504" s="88"/>
      <c r="E504" s="89"/>
      <c r="F504" s="89"/>
      <c r="G504" s="94">
        <f t="shared" ref="G504" si="332">SUM(G505+G542)</f>
        <v>8650.2547200000008</v>
      </c>
      <c r="H504" s="94">
        <f t="shared" ref="H504:O504" si="333">SUM(H505+H542)</f>
        <v>2958.3464999999997</v>
      </c>
      <c r="I504" s="175">
        <f t="shared" si="302"/>
        <v>34.199530485039858</v>
      </c>
      <c r="J504" s="175">
        <f t="shared" si="303"/>
        <v>-5691.9082200000012</v>
      </c>
      <c r="K504" s="94">
        <f t="shared" si="333"/>
        <v>0</v>
      </c>
      <c r="L504" s="94">
        <f t="shared" si="333"/>
        <v>0</v>
      </c>
      <c r="M504" s="94">
        <f t="shared" si="333"/>
        <v>0</v>
      </c>
      <c r="N504" s="94">
        <f t="shared" si="333"/>
        <v>0</v>
      </c>
      <c r="O504" s="94">
        <f t="shared" si="333"/>
        <v>0</v>
      </c>
    </row>
    <row r="505" spans="1:15">
      <c r="A505" s="74" t="s">
        <v>78</v>
      </c>
      <c r="B505" s="87">
        <v>872</v>
      </c>
      <c r="C505" s="88" t="s">
        <v>239</v>
      </c>
      <c r="D505" s="88" t="s">
        <v>236</v>
      </c>
      <c r="E505" s="89"/>
      <c r="F505" s="89"/>
      <c r="G505" s="94">
        <f t="shared" ref="G505" si="334">SUM(G532+G506+G509+G513+G526+G530+G515+G517+G519+G522+G524+G534+G511+G538+G536+G528+G540)</f>
        <v>5679.6052600000003</v>
      </c>
      <c r="H505" s="94">
        <f t="shared" ref="H505" si="335">SUM(H532+H506+H509+H513+H526+H530+H515+H517+H519+H522+H524+H534+H511+H538+H536+H528+H540)</f>
        <v>0</v>
      </c>
      <c r="I505" s="175">
        <f t="shared" si="302"/>
        <v>0</v>
      </c>
      <c r="J505" s="175">
        <f t="shared" si="303"/>
        <v>-5679.6052600000003</v>
      </c>
      <c r="K505" s="86">
        <f t="shared" ref="K505:O505" si="336">SUM(K532+K506+K509+K513+K526+K530+K515+K517+K519+K522+K524+K534+K511+K538+K536)</f>
        <v>0</v>
      </c>
      <c r="L505" s="86">
        <f t="shared" si="336"/>
        <v>0</v>
      </c>
      <c r="M505" s="86">
        <f t="shared" si="336"/>
        <v>0</v>
      </c>
      <c r="N505" s="86">
        <f t="shared" si="336"/>
        <v>0</v>
      </c>
      <c r="O505" s="86">
        <f t="shared" si="336"/>
        <v>0</v>
      </c>
    </row>
    <row r="506" spans="1:15" ht="141.75" hidden="1">
      <c r="A506" s="72" t="s">
        <v>640</v>
      </c>
      <c r="B506" s="87">
        <v>872</v>
      </c>
      <c r="C506" s="88" t="s">
        <v>239</v>
      </c>
      <c r="D506" s="88" t="s">
        <v>236</v>
      </c>
      <c r="E506" s="89" t="s">
        <v>215</v>
      </c>
      <c r="F506" s="89"/>
      <c r="G506" s="94">
        <f t="shared" ref="G506" si="337">SUM(G507+G508)</f>
        <v>0</v>
      </c>
      <c r="H506" s="94">
        <f t="shared" ref="H506:O506" si="338">SUM(H507+H508)</f>
        <v>0</v>
      </c>
      <c r="I506" s="175" t="e">
        <f t="shared" si="302"/>
        <v>#DIV/0!</v>
      </c>
      <c r="J506" s="175">
        <f t="shared" si="303"/>
        <v>0</v>
      </c>
      <c r="K506" s="86">
        <f t="shared" si="338"/>
        <v>0</v>
      </c>
      <c r="L506" s="86">
        <f t="shared" si="338"/>
        <v>0</v>
      </c>
      <c r="M506" s="86">
        <f t="shared" si="338"/>
        <v>0</v>
      </c>
      <c r="N506" s="86">
        <f t="shared" si="338"/>
        <v>0</v>
      </c>
      <c r="O506" s="86">
        <f t="shared" si="338"/>
        <v>0</v>
      </c>
    </row>
    <row r="507" spans="1:15" hidden="1">
      <c r="A507" s="74" t="s">
        <v>147</v>
      </c>
      <c r="B507" s="87">
        <v>872</v>
      </c>
      <c r="C507" s="88" t="s">
        <v>239</v>
      </c>
      <c r="D507" s="88" t="s">
        <v>236</v>
      </c>
      <c r="E507" s="89" t="s">
        <v>215</v>
      </c>
      <c r="F507" s="89" t="s">
        <v>491</v>
      </c>
      <c r="G507" s="94">
        <v>0</v>
      </c>
      <c r="H507" s="94">
        <v>0</v>
      </c>
      <c r="I507" s="175" t="e">
        <f t="shared" si="302"/>
        <v>#DIV/0!</v>
      </c>
      <c r="J507" s="175">
        <f t="shared" si="303"/>
        <v>0</v>
      </c>
      <c r="K507" s="86"/>
      <c r="L507" s="86"/>
      <c r="M507" s="86"/>
      <c r="N507" s="86"/>
      <c r="O507" s="86"/>
    </row>
    <row r="508" spans="1:15" hidden="1">
      <c r="A508" s="74" t="s">
        <v>358</v>
      </c>
      <c r="B508" s="87">
        <v>872</v>
      </c>
      <c r="C508" s="88" t="s">
        <v>239</v>
      </c>
      <c r="D508" s="88" t="s">
        <v>236</v>
      </c>
      <c r="E508" s="89" t="s">
        <v>215</v>
      </c>
      <c r="F508" s="89" t="s">
        <v>225</v>
      </c>
      <c r="G508" s="94"/>
      <c r="H508" s="94"/>
      <c r="I508" s="175" t="e">
        <f t="shared" si="302"/>
        <v>#DIV/0!</v>
      </c>
      <c r="J508" s="175">
        <f t="shared" si="303"/>
        <v>0</v>
      </c>
      <c r="K508" s="86"/>
      <c r="L508" s="86"/>
      <c r="M508" s="86"/>
      <c r="N508" s="86"/>
      <c r="O508" s="86"/>
    </row>
    <row r="509" spans="1:15" ht="78.75" hidden="1">
      <c r="A509" s="74" t="s">
        <v>414</v>
      </c>
      <c r="B509" s="87">
        <v>872</v>
      </c>
      <c r="C509" s="88" t="s">
        <v>239</v>
      </c>
      <c r="D509" s="88" t="s">
        <v>236</v>
      </c>
      <c r="E509" s="89" t="s">
        <v>413</v>
      </c>
      <c r="F509" s="89"/>
      <c r="G509" s="94">
        <f t="shared" ref="G509:O509" si="339">SUM(G510)</f>
        <v>0</v>
      </c>
      <c r="H509" s="94">
        <f t="shared" si="339"/>
        <v>0</v>
      </c>
      <c r="I509" s="175" t="e">
        <f t="shared" si="302"/>
        <v>#DIV/0!</v>
      </c>
      <c r="J509" s="175">
        <f t="shared" si="303"/>
        <v>0</v>
      </c>
      <c r="K509" s="86">
        <f t="shared" si="339"/>
        <v>0</v>
      </c>
      <c r="L509" s="86">
        <f t="shared" si="339"/>
        <v>0</v>
      </c>
      <c r="M509" s="86">
        <f t="shared" si="339"/>
        <v>0</v>
      </c>
      <c r="N509" s="86">
        <f t="shared" si="339"/>
        <v>0</v>
      </c>
      <c r="O509" s="86">
        <f t="shared" si="339"/>
        <v>0</v>
      </c>
    </row>
    <row r="510" spans="1:15" hidden="1">
      <c r="A510" s="73" t="s">
        <v>492</v>
      </c>
      <c r="B510" s="87">
        <v>872</v>
      </c>
      <c r="C510" s="88" t="s">
        <v>239</v>
      </c>
      <c r="D510" s="88" t="s">
        <v>236</v>
      </c>
      <c r="E510" s="89" t="s">
        <v>413</v>
      </c>
      <c r="F510" s="89" t="s">
        <v>384</v>
      </c>
      <c r="G510" s="94"/>
      <c r="H510" s="94"/>
      <c r="I510" s="175" t="e">
        <f t="shared" si="302"/>
        <v>#DIV/0!</v>
      </c>
      <c r="J510" s="175">
        <f t="shared" si="303"/>
        <v>0</v>
      </c>
      <c r="K510" s="86"/>
      <c r="L510" s="86"/>
      <c r="M510" s="86"/>
      <c r="N510" s="86"/>
      <c r="O510" s="95"/>
    </row>
    <row r="511" spans="1:15" ht="31.5" hidden="1">
      <c r="A511" s="74" t="s">
        <v>792</v>
      </c>
      <c r="B511" s="87">
        <v>872</v>
      </c>
      <c r="C511" s="115" t="s">
        <v>239</v>
      </c>
      <c r="D511" s="115" t="s">
        <v>236</v>
      </c>
      <c r="E511" s="115" t="s">
        <v>793</v>
      </c>
      <c r="F511" s="115"/>
      <c r="G511" s="94">
        <f t="shared" ref="G511:O511" si="340">SUM(G512)</f>
        <v>0</v>
      </c>
      <c r="H511" s="94">
        <f t="shared" si="340"/>
        <v>0</v>
      </c>
      <c r="I511" s="175" t="e">
        <f t="shared" si="302"/>
        <v>#DIV/0!</v>
      </c>
      <c r="J511" s="175">
        <f t="shared" si="303"/>
        <v>0</v>
      </c>
      <c r="K511" s="86">
        <f t="shared" si="340"/>
        <v>0</v>
      </c>
      <c r="L511" s="86">
        <f t="shared" si="340"/>
        <v>0</v>
      </c>
      <c r="M511" s="86">
        <f t="shared" si="340"/>
        <v>0</v>
      </c>
      <c r="N511" s="86">
        <f t="shared" si="340"/>
        <v>0</v>
      </c>
      <c r="O511" s="86">
        <f t="shared" si="340"/>
        <v>0</v>
      </c>
    </row>
    <row r="512" spans="1:15" hidden="1">
      <c r="A512" s="74" t="s">
        <v>492</v>
      </c>
      <c r="B512" s="87">
        <v>872</v>
      </c>
      <c r="C512" s="115" t="s">
        <v>239</v>
      </c>
      <c r="D512" s="115" t="s">
        <v>236</v>
      </c>
      <c r="E512" s="115" t="s">
        <v>793</v>
      </c>
      <c r="F512" s="115" t="s">
        <v>384</v>
      </c>
      <c r="G512" s="94"/>
      <c r="H512" s="94"/>
      <c r="I512" s="175" t="e">
        <f t="shared" si="302"/>
        <v>#DIV/0!</v>
      </c>
      <c r="J512" s="175">
        <f t="shared" si="303"/>
        <v>0</v>
      </c>
      <c r="K512" s="86"/>
      <c r="L512" s="86"/>
      <c r="M512" s="86"/>
      <c r="N512" s="86"/>
      <c r="O512" s="86"/>
    </row>
    <row r="513" spans="1:15" ht="173.25" hidden="1">
      <c r="A513" s="73" t="s">
        <v>674</v>
      </c>
      <c r="B513" s="87">
        <v>872</v>
      </c>
      <c r="C513" s="88" t="s">
        <v>239</v>
      </c>
      <c r="D513" s="88" t="s">
        <v>236</v>
      </c>
      <c r="E513" s="89" t="s">
        <v>553</v>
      </c>
      <c r="F513" s="89"/>
      <c r="G513" s="94">
        <f t="shared" ref="G513:O513" si="341">SUM(G514)</f>
        <v>0</v>
      </c>
      <c r="H513" s="94">
        <f t="shared" si="341"/>
        <v>0</v>
      </c>
      <c r="I513" s="175" t="e">
        <f t="shared" si="302"/>
        <v>#DIV/0!</v>
      </c>
      <c r="J513" s="175">
        <f t="shared" si="303"/>
        <v>0</v>
      </c>
      <c r="K513" s="86">
        <f t="shared" si="341"/>
        <v>0</v>
      </c>
      <c r="L513" s="86">
        <f t="shared" si="341"/>
        <v>0</v>
      </c>
      <c r="M513" s="86">
        <f t="shared" si="341"/>
        <v>0</v>
      </c>
      <c r="N513" s="86">
        <f t="shared" si="341"/>
        <v>0</v>
      </c>
      <c r="O513" s="86">
        <f t="shared" si="341"/>
        <v>0</v>
      </c>
    </row>
    <row r="514" spans="1:15" hidden="1">
      <c r="A514" s="74" t="s">
        <v>358</v>
      </c>
      <c r="B514" s="87">
        <v>872</v>
      </c>
      <c r="C514" s="88" t="s">
        <v>239</v>
      </c>
      <c r="D514" s="88" t="s">
        <v>236</v>
      </c>
      <c r="E514" s="89" t="s">
        <v>553</v>
      </c>
      <c r="F514" s="89" t="s">
        <v>225</v>
      </c>
      <c r="G514" s="94"/>
      <c r="H514" s="94"/>
      <c r="I514" s="175" t="e">
        <f t="shared" si="302"/>
        <v>#DIV/0!</v>
      </c>
      <c r="J514" s="175">
        <f t="shared" si="303"/>
        <v>0</v>
      </c>
      <c r="K514" s="86"/>
      <c r="L514" s="86"/>
      <c r="M514" s="86"/>
      <c r="N514" s="86"/>
      <c r="O514" s="86"/>
    </row>
    <row r="515" spans="1:15" ht="189" hidden="1">
      <c r="A515" s="74" t="s">
        <v>634</v>
      </c>
      <c r="B515" s="87">
        <v>872</v>
      </c>
      <c r="C515" s="88" t="s">
        <v>239</v>
      </c>
      <c r="D515" s="88" t="s">
        <v>236</v>
      </c>
      <c r="E515" s="89" t="s">
        <v>546</v>
      </c>
      <c r="F515" s="89"/>
      <c r="G515" s="94">
        <f t="shared" ref="G515:O515" si="342">SUM(G516)</f>
        <v>0</v>
      </c>
      <c r="H515" s="94">
        <f t="shared" si="342"/>
        <v>0</v>
      </c>
      <c r="I515" s="175" t="e">
        <f t="shared" si="302"/>
        <v>#DIV/0!</v>
      </c>
      <c r="J515" s="175">
        <f t="shared" si="303"/>
        <v>0</v>
      </c>
      <c r="K515" s="94">
        <f t="shared" si="342"/>
        <v>0</v>
      </c>
      <c r="L515" s="94">
        <f t="shared" si="342"/>
        <v>0</v>
      </c>
      <c r="M515" s="94">
        <f t="shared" si="342"/>
        <v>0</v>
      </c>
      <c r="N515" s="94">
        <f t="shared" si="342"/>
        <v>0</v>
      </c>
      <c r="O515" s="94">
        <f t="shared" si="342"/>
        <v>0</v>
      </c>
    </row>
    <row r="516" spans="1:15" hidden="1">
      <c r="A516" s="74" t="s">
        <v>358</v>
      </c>
      <c r="B516" s="87">
        <v>872</v>
      </c>
      <c r="C516" s="88" t="s">
        <v>239</v>
      </c>
      <c r="D516" s="88" t="s">
        <v>236</v>
      </c>
      <c r="E516" s="89" t="s">
        <v>546</v>
      </c>
      <c r="F516" s="89" t="s">
        <v>225</v>
      </c>
      <c r="G516" s="94"/>
      <c r="H516" s="94"/>
      <c r="I516" s="175" t="e">
        <f t="shared" si="302"/>
        <v>#DIV/0!</v>
      </c>
      <c r="J516" s="175">
        <f t="shared" si="303"/>
        <v>0</v>
      </c>
      <c r="K516" s="86"/>
      <c r="L516" s="86"/>
      <c r="M516" s="86"/>
      <c r="N516" s="86"/>
      <c r="O516" s="86"/>
    </row>
    <row r="517" spans="1:15" ht="189" hidden="1">
      <c r="A517" s="74" t="s">
        <v>635</v>
      </c>
      <c r="B517" s="87">
        <v>872</v>
      </c>
      <c r="C517" s="88" t="s">
        <v>239</v>
      </c>
      <c r="D517" s="88" t="s">
        <v>236</v>
      </c>
      <c r="E517" s="89" t="s">
        <v>558</v>
      </c>
      <c r="F517" s="89"/>
      <c r="G517" s="94">
        <f t="shared" ref="G517:O517" si="343">SUM(G518)</f>
        <v>0</v>
      </c>
      <c r="H517" s="94">
        <f t="shared" si="343"/>
        <v>0</v>
      </c>
      <c r="I517" s="175" t="e">
        <f t="shared" si="302"/>
        <v>#DIV/0!</v>
      </c>
      <c r="J517" s="175">
        <f t="shared" si="303"/>
        <v>0</v>
      </c>
      <c r="K517" s="94">
        <f t="shared" si="343"/>
        <v>0</v>
      </c>
      <c r="L517" s="94">
        <f t="shared" si="343"/>
        <v>0</v>
      </c>
      <c r="M517" s="94">
        <f t="shared" si="343"/>
        <v>0</v>
      </c>
      <c r="N517" s="94">
        <f t="shared" si="343"/>
        <v>0</v>
      </c>
      <c r="O517" s="94">
        <f t="shared" si="343"/>
        <v>0</v>
      </c>
    </row>
    <row r="518" spans="1:15" hidden="1">
      <c r="A518" s="74" t="s">
        <v>358</v>
      </c>
      <c r="B518" s="87">
        <v>872</v>
      </c>
      <c r="C518" s="88" t="s">
        <v>239</v>
      </c>
      <c r="D518" s="88" t="s">
        <v>236</v>
      </c>
      <c r="E518" s="89" t="s">
        <v>558</v>
      </c>
      <c r="F518" s="89" t="s">
        <v>225</v>
      </c>
      <c r="G518" s="94"/>
      <c r="H518" s="94"/>
      <c r="I518" s="175" t="e">
        <f t="shared" si="302"/>
        <v>#DIV/0!</v>
      </c>
      <c r="J518" s="175">
        <f t="shared" si="303"/>
        <v>0</v>
      </c>
      <c r="K518" s="86"/>
      <c r="L518" s="86"/>
      <c r="M518" s="86"/>
      <c r="N518" s="86"/>
      <c r="O518" s="86"/>
    </row>
    <row r="519" spans="1:15" ht="173.25" hidden="1">
      <c r="A519" s="74" t="s">
        <v>636</v>
      </c>
      <c r="B519" s="87">
        <v>872</v>
      </c>
      <c r="C519" s="88" t="s">
        <v>239</v>
      </c>
      <c r="D519" s="88" t="s">
        <v>236</v>
      </c>
      <c r="E519" s="89" t="s">
        <v>548</v>
      </c>
      <c r="F519" s="89"/>
      <c r="G519" s="94">
        <f t="shared" ref="G519" si="344">SUM(G520+G521)</f>
        <v>0</v>
      </c>
      <c r="H519" s="94">
        <f t="shared" ref="H519:O519" si="345">SUM(H520+H521)</f>
        <v>0</v>
      </c>
      <c r="I519" s="175" t="e">
        <f t="shared" si="302"/>
        <v>#DIV/0!</v>
      </c>
      <c r="J519" s="175">
        <f t="shared" si="303"/>
        <v>0</v>
      </c>
      <c r="K519" s="86">
        <f t="shared" si="345"/>
        <v>0</v>
      </c>
      <c r="L519" s="86">
        <f t="shared" si="345"/>
        <v>0</v>
      </c>
      <c r="M519" s="86">
        <f t="shared" si="345"/>
        <v>0</v>
      </c>
      <c r="N519" s="86">
        <f t="shared" si="345"/>
        <v>0</v>
      </c>
      <c r="O519" s="86">
        <f t="shared" si="345"/>
        <v>0</v>
      </c>
    </row>
    <row r="520" spans="1:15" hidden="1">
      <c r="A520" s="74" t="s">
        <v>358</v>
      </c>
      <c r="B520" s="87">
        <v>872</v>
      </c>
      <c r="C520" s="88" t="s">
        <v>239</v>
      </c>
      <c r="D520" s="88" t="s">
        <v>236</v>
      </c>
      <c r="E520" s="89" t="s">
        <v>548</v>
      </c>
      <c r="F520" s="89" t="s">
        <v>225</v>
      </c>
      <c r="G520" s="94"/>
      <c r="H520" s="94"/>
      <c r="I520" s="175" t="e">
        <f t="shared" si="302"/>
        <v>#DIV/0!</v>
      </c>
      <c r="J520" s="175">
        <f t="shared" si="303"/>
        <v>0</v>
      </c>
      <c r="K520" s="86"/>
      <c r="L520" s="86"/>
      <c r="M520" s="86"/>
      <c r="N520" s="86"/>
      <c r="O520" s="86"/>
    </row>
    <row r="521" spans="1:15" hidden="1">
      <c r="A521" s="74" t="s">
        <v>492</v>
      </c>
      <c r="B521" s="87">
        <v>872</v>
      </c>
      <c r="C521" s="88" t="s">
        <v>239</v>
      </c>
      <c r="D521" s="88" t="s">
        <v>236</v>
      </c>
      <c r="E521" s="89" t="s">
        <v>548</v>
      </c>
      <c r="F521" s="89" t="s">
        <v>384</v>
      </c>
      <c r="G521" s="94"/>
      <c r="H521" s="94"/>
      <c r="I521" s="175" t="e">
        <f t="shared" si="302"/>
        <v>#DIV/0!</v>
      </c>
      <c r="J521" s="175">
        <f t="shared" si="303"/>
        <v>0</v>
      </c>
      <c r="K521" s="86"/>
      <c r="L521" s="86"/>
      <c r="M521" s="86"/>
      <c r="N521" s="86"/>
      <c r="O521" s="86"/>
    </row>
    <row r="522" spans="1:15" ht="173.25">
      <c r="A522" s="74" t="s">
        <v>876</v>
      </c>
      <c r="B522" s="87">
        <v>872</v>
      </c>
      <c r="C522" s="88" t="s">
        <v>239</v>
      </c>
      <c r="D522" s="88" t="s">
        <v>236</v>
      </c>
      <c r="E522" s="89" t="s">
        <v>584</v>
      </c>
      <c r="F522" s="89"/>
      <c r="G522" s="94">
        <f t="shared" ref="G522:O524" si="346">SUM(G523)</f>
        <v>3175</v>
      </c>
      <c r="H522" s="94">
        <f t="shared" si="346"/>
        <v>0</v>
      </c>
      <c r="I522" s="175">
        <f t="shared" si="302"/>
        <v>0</v>
      </c>
      <c r="J522" s="175">
        <f t="shared" si="303"/>
        <v>-3175</v>
      </c>
      <c r="K522" s="94">
        <f t="shared" si="346"/>
        <v>0</v>
      </c>
      <c r="L522" s="94">
        <f t="shared" si="346"/>
        <v>0</v>
      </c>
      <c r="M522" s="94">
        <f t="shared" si="346"/>
        <v>0</v>
      </c>
      <c r="N522" s="94">
        <f t="shared" si="346"/>
        <v>0</v>
      </c>
      <c r="O522" s="94">
        <f t="shared" si="346"/>
        <v>0</v>
      </c>
    </row>
    <row r="523" spans="1:15">
      <c r="A523" s="74" t="s">
        <v>358</v>
      </c>
      <c r="B523" s="87">
        <v>872</v>
      </c>
      <c r="C523" s="88" t="s">
        <v>239</v>
      </c>
      <c r="D523" s="88" t="s">
        <v>236</v>
      </c>
      <c r="E523" s="89" t="s">
        <v>584</v>
      </c>
      <c r="F523" s="89" t="s">
        <v>225</v>
      </c>
      <c r="G523" s="94">
        <v>3175</v>
      </c>
      <c r="H523" s="94">
        <v>0</v>
      </c>
      <c r="I523" s="175">
        <f t="shared" si="302"/>
        <v>0</v>
      </c>
      <c r="J523" s="175">
        <f t="shared" si="303"/>
        <v>-3175</v>
      </c>
      <c r="K523" s="86"/>
      <c r="L523" s="86"/>
      <c r="M523" s="86"/>
      <c r="N523" s="86"/>
      <c r="O523" s="86"/>
    </row>
    <row r="524" spans="1:15" ht="173.25">
      <c r="A524" s="74" t="s">
        <v>857</v>
      </c>
      <c r="B524" s="87">
        <v>872</v>
      </c>
      <c r="C524" s="88" t="s">
        <v>239</v>
      </c>
      <c r="D524" s="88" t="s">
        <v>236</v>
      </c>
      <c r="E524" s="89" t="s">
        <v>585</v>
      </c>
      <c r="F524" s="89"/>
      <c r="G524" s="94">
        <f t="shared" si="346"/>
        <v>167.10525999999999</v>
      </c>
      <c r="H524" s="94">
        <f t="shared" si="346"/>
        <v>0</v>
      </c>
      <c r="I524" s="175">
        <f t="shared" ref="I524:I587" si="347">SUM(H524/G524*100)</f>
        <v>0</v>
      </c>
      <c r="J524" s="175">
        <f t="shared" ref="J524:J587" si="348">SUM(H524-G524)</f>
        <v>-167.10525999999999</v>
      </c>
      <c r="K524" s="94">
        <f t="shared" si="346"/>
        <v>0</v>
      </c>
      <c r="L524" s="94">
        <f t="shared" si="346"/>
        <v>0</v>
      </c>
      <c r="M524" s="94">
        <f t="shared" si="346"/>
        <v>0</v>
      </c>
      <c r="N524" s="94">
        <f t="shared" si="346"/>
        <v>0</v>
      </c>
      <c r="O524" s="94">
        <f t="shared" si="346"/>
        <v>0</v>
      </c>
    </row>
    <row r="525" spans="1:15">
      <c r="A525" s="74" t="s">
        <v>358</v>
      </c>
      <c r="B525" s="87">
        <v>872</v>
      </c>
      <c r="C525" s="88" t="s">
        <v>239</v>
      </c>
      <c r="D525" s="88" t="s">
        <v>236</v>
      </c>
      <c r="E525" s="89" t="s">
        <v>585</v>
      </c>
      <c r="F525" s="89" t="s">
        <v>225</v>
      </c>
      <c r="G525" s="94">
        <v>167.10525999999999</v>
      </c>
      <c r="H525" s="94">
        <v>0</v>
      </c>
      <c r="I525" s="175">
        <f t="shared" si="347"/>
        <v>0</v>
      </c>
      <c r="J525" s="175">
        <f t="shared" si="348"/>
        <v>-167.10525999999999</v>
      </c>
      <c r="K525" s="86"/>
      <c r="L525" s="86"/>
      <c r="M525" s="86"/>
      <c r="N525" s="86"/>
      <c r="O525" s="86"/>
    </row>
    <row r="526" spans="1:15" ht="173.25">
      <c r="A526" s="73" t="s">
        <v>675</v>
      </c>
      <c r="B526" s="87">
        <v>872</v>
      </c>
      <c r="C526" s="88" t="s">
        <v>239</v>
      </c>
      <c r="D526" s="88" t="s">
        <v>236</v>
      </c>
      <c r="E526" s="89" t="s">
        <v>554</v>
      </c>
      <c r="F526" s="89"/>
      <c r="G526" s="94">
        <f t="shared" ref="G526:O528" si="349">SUM(G527)</f>
        <v>2337.5</v>
      </c>
      <c r="H526" s="94">
        <f t="shared" si="349"/>
        <v>0</v>
      </c>
      <c r="I526" s="175">
        <f t="shared" si="347"/>
        <v>0</v>
      </c>
      <c r="J526" s="175">
        <f t="shared" si="348"/>
        <v>-2337.5</v>
      </c>
      <c r="K526" s="86">
        <f t="shared" si="349"/>
        <v>0</v>
      </c>
      <c r="L526" s="86">
        <f t="shared" si="349"/>
        <v>0</v>
      </c>
      <c r="M526" s="86">
        <f t="shared" si="349"/>
        <v>0</v>
      </c>
      <c r="N526" s="86">
        <f t="shared" si="349"/>
        <v>0</v>
      </c>
      <c r="O526" s="86">
        <f t="shared" si="349"/>
        <v>0</v>
      </c>
    </row>
    <row r="527" spans="1:15">
      <c r="A527" s="74" t="s">
        <v>358</v>
      </c>
      <c r="B527" s="87">
        <v>872</v>
      </c>
      <c r="C527" s="88" t="s">
        <v>239</v>
      </c>
      <c r="D527" s="88" t="s">
        <v>236</v>
      </c>
      <c r="E527" s="89" t="s">
        <v>554</v>
      </c>
      <c r="F527" s="89" t="s">
        <v>225</v>
      </c>
      <c r="G527" s="94">
        <v>2337.5</v>
      </c>
      <c r="H527" s="94">
        <v>0</v>
      </c>
      <c r="I527" s="175">
        <f t="shared" si="347"/>
        <v>0</v>
      </c>
      <c r="J527" s="175">
        <f t="shared" si="348"/>
        <v>-2337.5</v>
      </c>
      <c r="K527" s="86"/>
      <c r="L527" s="86"/>
      <c r="M527" s="86"/>
      <c r="N527" s="86"/>
      <c r="O527" s="86"/>
    </row>
    <row r="528" spans="1:15" ht="63" hidden="1">
      <c r="A528" s="73" t="s">
        <v>895</v>
      </c>
      <c r="B528" s="87">
        <v>872</v>
      </c>
      <c r="C528" s="88" t="s">
        <v>239</v>
      </c>
      <c r="D528" s="88" t="s">
        <v>236</v>
      </c>
      <c r="E528" s="89" t="s">
        <v>896</v>
      </c>
      <c r="F528" s="89"/>
      <c r="G528" s="94">
        <f t="shared" si="349"/>
        <v>0</v>
      </c>
      <c r="H528" s="94">
        <f t="shared" si="349"/>
        <v>0</v>
      </c>
      <c r="I528" s="175" t="e">
        <f t="shared" si="347"/>
        <v>#DIV/0!</v>
      </c>
      <c r="J528" s="175">
        <f t="shared" si="348"/>
        <v>0</v>
      </c>
      <c r="K528" s="86"/>
      <c r="L528" s="86"/>
      <c r="M528" s="86"/>
      <c r="N528" s="86"/>
      <c r="O528" s="86"/>
    </row>
    <row r="529" spans="1:142" hidden="1">
      <c r="A529" s="74" t="s">
        <v>358</v>
      </c>
      <c r="B529" s="87">
        <v>872</v>
      </c>
      <c r="C529" s="88" t="s">
        <v>239</v>
      </c>
      <c r="D529" s="88" t="s">
        <v>236</v>
      </c>
      <c r="E529" s="89" t="s">
        <v>896</v>
      </c>
      <c r="F529" s="89" t="s">
        <v>225</v>
      </c>
      <c r="G529" s="94"/>
      <c r="H529" s="94"/>
      <c r="I529" s="175" t="e">
        <f t="shared" si="347"/>
        <v>#DIV/0!</v>
      </c>
      <c r="J529" s="175">
        <f t="shared" si="348"/>
        <v>0</v>
      </c>
      <c r="K529" s="86"/>
      <c r="L529" s="86"/>
      <c r="M529" s="86"/>
      <c r="N529" s="86"/>
      <c r="O529" s="86"/>
    </row>
    <row r="530" spans="1:142" ht="173.25" hidden="1">
      <c r="A530" s="73" t="s">
        <v>676</v>
      </c>
      <c r="B530" s="87">
        <v>872</v>
      </c>
      <c r="C530" s="88" t="s">
        <v>239</v>
      </c>
      <c r="D530" s="88" t="s">
        <v>236</v>
      </c>
      <c r="E530" s="89" t="s">
        <v>555</v>
      </c>
      <c r="F530" s="89"/>
      <c r="G530" s="94">
        <f t="shared" ref="G530:O530" si="350">SUM(G531)</f>
        <v>0</v>
      </c>
      <c r="H530" s="94">
        <f t="shared" si="350"/>
        <v>0</v>
      </c>
      <c r="I530" s="175" t="e">
        <f t="shared" si="347"/>
        <v>#DIV/0!</v>
      </c>
      <c r="J530" s="175">
        <f t="shared" si="348"/>
        <v>0</v>
      </c>
      <c r="K530" s="86">
        <f t="shared" si="350"/>
        <v>0</v>
      </c>
      <c r="L530" s="86">
        <f t="shared" si="350"/>
        <v>0</v>
      </c>
      <c r="M530" s="86">
        <f t="shared" si="350"/>
        <v>0</v>
      </c>
      <c r="N530" s="86">
        <f t="shared" si="350"/>
        <v>0</v>
      </c>
      <c r="O530" s="86">
        <f t="shared" si="350"/>
        <v>0</v>
      </c>
    </row>
    <row r="531" spans="1:142" hidden="1">
      <c r="A531" s="74" t="s">
        <v>358</v>
      </c>
      <c r="B531" s="87">
        <v>872</v>
      </c>
      <c r="C531" s="88" t="s">
        <v>239</v>
      </c>
      <c r="D531" s="88" t="s">
        <v>236</v>
      </c>
      <c r="E531" s="89" t="s">
        <v>555</v>
      </c>
      <c r="F531" s="89" t="s">
        <v>225</v>
      </c>
      <c r="G531" s="94"/>
      <c r="H531" s="94"/>
      <c r="I531" s="175" t="e">
        <f t="shared" si="347"/>
        <v>#DIV/0!</v>
      </c>
      <c r="J531" s="175">
        <f t="shared" si="348"/>
        <v>0</v>
      </c>
      <c r="K531" s="86"/>
      <c r="L531" s="86"/>
      <c r="M531" s="86"/>
      <c r="N531" s="86"/>
      <c r="O531" s="86"/>
    </row>
    <row r="532" spans="1:142" ht="157.5" hidden="1">
      <c r="A532" s="72" t="s">
        <v>641</v>
      </c>
      <c r="B532" s="87">
        <v>872</v>
      </c>
      <c r="C532" s="88" t="s">
        <v>239</v>
      </c>
      <c r="D532" s="88" t="s">
        <v>236</v>
      </c>
      <c r="E532" s="89" t="s">
        <v>503</v>
      </c>
      <c r="F532" s="89"/>
      <c r="G532" s="94">
        <f t="shared" ref="G532:O532" si="351">SUM(G533)</f>
        <v>0</v>
      </c>
      <c r="H532" s="94">
        <f t="shared" si="351"/>
        <v>0</v>
      </c>
      <c r="I532" s="175" t="e">
        <f t="shared" si="347"/>
        <v>#DIV/0!</v>
      </c>
      <c r="J532" s="175">
        <f t="shared" si="348"/>
        <v>0</v>
      </c>
      <c r="K532" s="86">
        <f t="shared" si="351"/>
        <v>0</v>
      </c>
      <c r="L532" s="86">
        <f t="shared" si="351"/>
        <v>0</v>
      </c>
      <c r="M532" s="86">
        <f t="shared" si="351"/>
        <v>0</v>
      </c>
      <c r="N532" s="86">
        <f t="shared" si="351"/>
        <v>0</v>
      </c>
      <c r="O532" s="86">
        <f t="shared" si="351"/>
        <v>0</v>
      </c>
    </row>
    <row r="533" spans="1:142" hidden="1">
      <c r="A533" s="74" t="s">
        <v>358</v>
      </c>
      <c r="B533" s="87">
        <v>872</v>
      </c>
      <c r="C533" s="88" t="s">
        <v>239</v>
      </c>
      <c r="D533" s="88" t="s">
        <v>236</v>
      </c>
      <c r="E533" s="89" t="s">
        <v>503</v>
      </c>
      <c r="F533" s="89" t="s">
        <v>225</v>
      </c>
      <c r="G533" s="94"/>
      <c r="H533" s="94"/>
      <c r="I533" s="175" t="e">
        <f t="shared" si="347"/>
        <v>#DIV/0!</v>
      </c>
      <c r="J533" s="175">
        <f t="shared" si="348"/>
        <v>0</v>
      </c>
      <c r="K533" s="86"/>
      <c r="L533" s="86"/>
      <c r="M533" s="86"/>
      <c r="N533" s="86"/>
      <c r="O533" s="86"/>
    </row>
    <row r="534" spans="1:142" ht="189" hidden="1">
      <c r="A534" s="74" t="s">
        <v>677</v>
      </c>
      <c r="B534" s="87">
        <v>872</v>
      </c>
      <c r="C534" s="88" t="s">
        <v>239</v>
      </c>
      <c r="D534" s="88" t="s">
        <v>236</v>
      </c>
      <c r="E534" s="89" t="s">
        <v>419</v>
      </c>
      <c r="F534" s="89"/>
      <c r="G534" s="94">
        <f t="shared" ref="G534:O534" si="352">SUM(G535)</f>
        <v>0</v>
      </c>
      <c r="H534" s="94">
        <f t="shared" si="352"/>
        <v>0</v>
      </c>
      <c r="I534" s="175" t="e">
        <f t="shared" si="347"/>
        <v>#DIV/0!</v>
      </c>
      <c r="J534" s="175">
        <f t="shared" si="348"/>
        <v>0</v>
      </c>
      <c r="K534" s="86">
        <f t="shared" si="352"/>
        <v>0</v>
      </c>
      <c r="L534" s="86">
        <f t="shared" si="352"/>
        <v>0</v>
      </c>
      <c r="M534" s="86">
        <f t="shared" si="352"/>
        <v>0</v>
      </c>
      <c r="N534" s="86">
        <f t="shared" si="352"/>
        <v>0</v>
      </c>
      <c r="O534" s="86">
        <f t="shared" si="352"/>
        <v>0</v>
      </c>
    </row>
    <row r="535" spans="1:142" hidden="1">
      <c r="A535" s="74" t="s">
        <v>492</v>
      </c>
      <c r="B535" s="87">
        <v>872</v>
      </c>
      <c r="C535" s="88" t="s">
        <v>239</v>
      </c>
      <c r="D535" s="88" t="s">
        <v>236</v>
      </c>
      <c r="E535" s="89" t="s">
        <v>419</v>
      </c>
      <c r="F535" s="89" t="s">
        <v>384</v>
      </c>
      <c r="G535" s="94"/>
      <c r="H535" s="94"/>
      <c r="I535" s="175" t="e">
        <f t="shared" si="347"/>
        <v>#DIV/0!</v>
      </c>
      <c r="J535" s="175">
        <f t="shared" si="348"/>
        <v>0</v>
      </c>
      <c r="K535" s="86"/>
      <c r="L535" s="86"/>
      <c r="M535" s="86"/>
      <c r="N535" s="86"/>
      <c r="O535" s="86"/>
    </row>
    <row r="536" spans="1:142" s="134" customFormat="1" ht="157.5" hidden="1">
      <c r="A536" s="74" t="s">
        <v>807</v>
      </c>
      <c r="B536" s="87">
        <v>872</v>
      </c>
      <c r="C536" s="88" t="s">
        <v>239</v>
      </c>
      <c r="D536" s="88" t="s">
        <v>236</v>
      </c>
      <c r="E536" s="89" t="s">
        <v>808</v>
      </c>
      <c r="F536" s="89"/>
      <c r="G536" s="94">
        <f t="shared" ref="G536:O540" si="353">SUM(G537)</f>
        <v>0</v>
      </c>
      <c r="H536" s="94">
        <f t="shared" si="353"/>
        <v>0</v>
      </c>
      <c r="I536" s="175" t="e">
        <f t="shared" si="347"/>
        <v>#DIV/0!</v>
      </c>
      <c r="J536" s="175">
        <f t="shared" si="348"/>
        <v>0</v>
      </c>
      <c r="K536" s="95">
        <f t="shared" si="353"/>
        <v>0</v>
      </c>
      <c r="L536" s="95">
        <f t="shared" si="353"/>
        <v>0</v>
      </c>
      <c r="M536" s="95">
        <f t="shared" si="353"/>
        <v>0</v>
      </c>
      <c r="N536" s="95">
        <f t="shared" si="353"/>
        <v>0</v>
      </c>
      <c r="O536" s="95">
        <f t="shared" si="353"/>
        <v>0</v>
      </c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</row>
    <row r="537" spans="1:142" s="134" customFormat="1" hidden="1">
      <c r="A537" s="73" t="s">
        <v>492</v>
      </c>
      <c r="B537" s="87">
        <v>872</v>
      </c>
      <c r="C537" s="88" t="s">
        <v>239</v>
      </c>
      <c r="D537" s="88" t="s">
        <v>236</v>
      </c>
      <c r="E537" s="89" t="s">
        <v>808</v>
      </c>
      <c r="F537" s="89" t="s">
        <v>384</v>
      </c>
      <c r="G537" s="94"/>
      <c r="H537" s="94"/>
      <c r="I537" s="175" t="e">
        <f t="shared" si="347"/>
        <v>#DIV/0!</v>
      </c>
      <c r="J537" s="175">
        <f t="shared" si="348"/>
        <v>0</v>
      </c>
      <c r="K537" s="95"/>
      <c r="L537" s="95"/>
      <c r="M537" s="95"/>
      <c r="N537" s="95"/>
      <c r="O537" s="95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</row>
    <row r="538" spans="1:142" s="134" customFormat="1" ht="31.5" hidden="1">
      <c r="A538" s="74" t="s">
        <v>805</v>
      </c>
      <c r="B538" s="87">
        <v>872</v>
      </c>
      <c r="C538" s="88" t="s">
        <v>239</v>
      </c>
      <c r="D538" s="88" t="s">
        <v>236</v>
      </c>
      <c r="E538" s="89" t="s">
        <v>804</v>
      </c>
      <c r="F538" s="89"/>
      <c r="G538" s="94">
        <f t="shared" si="353"/>
        <v>0</v>
      </c>
      <c r="H538" s="94">
        <f t="shared" si="353"/>
        <v>0</v>
      </c>
      <c r="I538" s="175" t="e">
        <f t="shared" si="347"/>
        <v>#DIV/0!</v>
      </c>
      <c r="J538" s="175">
        <f t="shared" si="348"/>
        <v>0</v>
      </c>
      <c r="K538" s="95">
        <f t="shared" si="353"/>
        <v>0</v>
      </c>
      <c r="L538" s="95">
        <f t="shared" si="353"/>
        <v>0</v>
      </c>
      <c r="M538" s="95">
        <f t="shared" si="353"/>
        <v>0</v>
      </c>
      <c r="N538" s="95">
        <f t="shared" si="353"/>
        <v>0</v>
      </c>
      <c r="O538" s="95">
        <f t="shared" si="353"/>
        <v>0</v>
      </c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</row>
    <row r="539" spans="1:142" s="134" customFormat="1" hidden="1">
      <c r="A539" s="73" t="s">
        <v>492</v>
      </c>
      <c r="B539" s="87">
        <v>872</v>
      </c>
      <c r="C539" s="88" t="s">
        <v>239</v>
      </c>
      <c r="D539" s="88" t="s">
        <v>236</v>
      </c>
      <c r="E539" s="89" t="s">
        <v>804</v>
      </c>
      <c r="F539" s="89" t="s">
        <v>384</v>
      </c>
      <c r="G539" s="94"/>
      <c r="H539" s="94"/>
      <c r="I539" s="175" t="e">
        <f t="shared" si="347"/>
        <v>#DIV/0!</v>
      </c>
      <c r="J539" s="175">
        <f t="shared" si="348"/>
        <v>0</v>
      </c>
      <c r="K539" s="95"/>
      <c r="L539" s="95"/>
      <c r="M539" s="95"/>
      <c r="N539" s="95"/>
      <c r="O539" s="95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</row>
    <row r="540" spans="1:142" s="134" customFormat="1" ht="31.5">
      <c r="A540" s="73" t="s">
        <v>902</v>
      </c>
      <c r="B540" s="87">
        <v>872</v>
      </c>
      <c r="C540" s="88" t="s">
        <v>239</v>
      </c>
      <c r="D540" s="88" t="s">
        <v>236</v>
      </c>
      <c r="E540" s="89" t="s">
        <v>903</v>
      </c>
      <c r="F540" s="89"/>
      <c r="G540" s="94">
        <f t="shared" si="353"/>
        <v>0</v>
      </c>
      <c r="H540" s="94">
        <f t="shared" si="353"/>
        <v>0</v>
      </c>
      <c r="I540" s="175" t="e">
        <f t="shared" si="347"/>
        <v>#DIV/0!</v>
      </c>
      <c r="J540" s="175">
        <f t="shared" si="348"/>
        <v>0</v>
      </c>
      <c r="K540" s="95"/>
      <c r="L540" s="95"/>
      <c r="M540" s="95"/>
      <c r="N540" s="95"/>
      <c r="O540" s="95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</row>
    <row r="541" spans="1:142" s="134" customFormat="1">
      <c r="A541" s="74" t="s">
        <v>358</v>
      </c>
      <c r="B541" s="87">
        <v>872</v>
      </c>
      <c r="C541" s="88" t="s">
        <v>239</v>
      </c>
      <c r="D541" s="88" t="s">
        <v>236</v>
      </c>
      <c r="E541" s="89" t="s">
        <v>903</v>
      </c>
      <c r="F541" s="89" t="s">
        <v>225</v>
      </c>
      <c r="G541" s="94"/>
      <c r="H541" s="94"/>
      <c r="I541" s="175" t="e">
        <f t="shared" si="347"/>
        <v>#DIV/0!</v>
      </c>
      <c r="J541" s="175">
        <f t="shared" si="348"/>
        <v>0</v>
      </c>
      <c r="K541" s="95"/>
      <c r="L541" s="95"/>
      <c r="M541" s="95"/>
      <c r="N541" s="95"/>
      <c r="O541" s="95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</row>
    <row r="542" spans="1:142">
      <c r="A542" s="74" t="s">
        <v>421</v>
      </c>
      <c r="B542" s="87">
        <v>872</v>
      </c>
      <c r="C542" s="88" t="s">
        <v>239</v>
      </c>
      <c r="D542" s="88" t="s">
        <v>237</v>
      </c>
      <c r="E542" s="135"/>
      <c r="F542" s="135"/>
      <c r="G542" s="94">
        <f t="shared" ref="G542" si="354">SUM(G545+G549+G547+G553+G543+G551)</f>
        <v>2970.6494599999996</v>
      </c>
      <c r="H542" s="94">
        <f t="shared" ref="H542:K542" si="355">SUM(H545+H549+H547+H553+H543+H551)</f>
        <v>2958.3464999999997</v>
      </c>
      <c r="I542" s="175">
        <f t="shared" si="347"/>
        <v>99.585849486260159</v>
      </c>
      <c r="J542" s="175">
        <f t="shared" si="348"/>
        <v>-12.302959999999985</v>
      </c>
      <c r="K542" s="86">
        <f t="shared" si="355"/>
        <v>0</v>
      </c>
      <c r="L542" s="86">
        <f>SUM(L545+L549+L547+L553+L543)</f>
        <v>0</v>
      </c>
      <c r="M542" s="86">
        <f>SUM(M545+M549+M547+M553+M543)</f>
        <v>0</v>
      </c>
      <c r="N542" s="86">
        <f>SUM(N545+N549+N547+N553)</f>
        <v>0</v>
      </c>
      <c r="O542" s="86">
        <f>SUM(O545+O549+O547+O553)</f>
        <v>0</v>
      </c>
    </row>
    <row r="543" spans="1:142" ht="47.25" hidden="1">
      <c r="A543" s="74" t="s">
        <v>588</v>
      </c>
      <c r="B543" s="87">
        <v>872</v>
      </c>
      <c r="C543" s="88" t="s">
        <v>239</v>
      </c>
      <c r="D543" s="88" t="s">
        <v>237</v>
      </c>
      <c r="E543" s="89" t="s">
        <v>589</v>
      </c>
      <c r="F543" s="135"/>
      <c r="G543" s="94">
        <f t="shared" ref="G543:O547" si="356">SUM(G544)</f>
        <v>0</v>
      </c>
      <c r="H543" s="94">
        <f t="shared" si="356"/>
        <v>0</v>
      </c>
      <c r="I543" s="175" t="e">
        <f t="shared" si="347"/>
        <v>#DIV/0!</v>
      </c>
      <c r="J543" s="175">
        <f t="shared" si="348"/>
        <v>0</v>
      </c>
      <c r="K543" s="86">
        <f t="shared" si="356"/>
        <v>0</v>
      </c>
      <c r="L543" s="86">
        <f t="shared" si="356"/>
        <v>0</v>
      </c>
      <c r="M543" s="86">
        <f t="shared" si="356"/>
        <v>0</v>
      </c>
      <c r="N543" s="86"/>
      <c r="O543" s="86"/>
    </row>
    <row r="544" spans="1:142" hidden="1">
      <c r="A544" s="74" t="s">
        <v>358</v>
      </c>
      <c r="B544" s="87">
        <v>872</v>
      </c>
      <c r="C544" s="88" t="s">
        <v>239</v>
      </c>
      <c r="D544" s="88" t="s">
        <v>237</v>
      </c>
      <c r="E544" s="89" t="s">
        <v>589</v>
      </c>
      <c r="F544" s="89" t="s">
        <v>225</v>
      </c>
      <c r="G544" s="94"/>
      <c r="H544" s="94"/>
      <c r="I544" s="175" t="e">
        <f t="shared" si="347"/>
        <v>#DIV/0!</v>
      </c>
      <c r="J544" s="175">
        <f t="shared" si="348"/>
        <v>0</v>
      </c>
      <c r="K544" s="86"/>
      <c r="L544" s="86"/>
      <c r="M544" s="86"/>
      <c r="N544" s="86"/>
      <c r="O544" s="86"/>
    </row>
    <row r="545" spans="1:15" ht="189">
      <c r="A545" s="74" t="s">
        <v>678</v>
      </c>
      <c r="B545" s="87">
        <v>872</v>
      </c>
      <c r="C545" s="88" t="s">
        <v>239</v>
      </c>
      <c r="D545" s="88" t="s">
        <v>237</v>
      </c>
      <c r="E545" s="89" t="s">
        <v>429</v>
      </c>
      <c r="F545" s="89"/>
      <c r="G545" s="94">
        <f t="shared" si="356"/>
        <v>300</v>
      </c>
      <c r="H545" s="94">
        <f t="shared" si="356"/>
        <v>300</v>
      </c>
      <c r="I545" s="175">
        <f t="shared" si="347"/>
        <v>100</v>
      </c>
      <c r="J545" s="175">
        <f t="shared" si="348"/>
        <v>0</v>
      </c>
      <c r="K545" s="86">
        <f t="shared" si="356"/>
        <v>0</v>
      </c>
      <c r="L545" s="86">
        <f t="shared" si="356"/>
        <v>0</v>
      </c>
      <c r="M545" s="86">
        <f t="shared" si="356"/>
        <v>0</v>
      </c>
      <c r="N545" s="86">
        <f t="shared" si="356"/>
        <v>0</v>
      </c>
      <c r="O545" s="86">
        <f t="shared" si="356"/>
        <v>0</v>
      </c>
    </row>
    <row r="546" spans="1:15">
      <c r="A546" s="74" t="s">
        <v>358</v>
      </c>
      <c r="B546" s="87">
        <v>872</v>
      </c>
      <c r="C546" s="88" t="s">
        <v>239</v>
      </c>
      <c r="D546" s="88" t="s">
        <v>237</v>
      </c>
      <c r="E546" s="89" t="s">
        <v>429</v>
      </c>
      <c r="F546" s="89" t="s">
        <v>225</v>
      </c>
      <c r="G546" s="94">
        <v>300</v>
      </c>
      <c r="H546" s="94">
        <v>300</v>
      </c>
      <c r="I546" s="175">
        <f t="shared" si="347"/>
        <v>100</v>
      </c>
      <c r="J546" s="175">
        <f t="shared" si="348"/>
        <v>0</v>
      </c>
      <c r="K546" s="86"/>
      <c r="L546" s="86"/>
      <c r="M546" s="86"/>
      <c r="N546" s="86"/>
      <c r="O546" s="86"/>
    </row>
    <row r="547" spans="1:15" ht="157.5">
      <c r="A547" s="74" t="s">
        <v>679</v>
      </c>
      <c r="B547" s="87">
        <v>872</v>
      </c>
      <c r="C547" s="88" t="s">
        <v>239</v>
      </c>
      <c r="D547" s="88" t="s">
        <v>237</v>
      </c>
      <c r="E547" s="89" t="s">
        <v>521</v>
      </c>
      <c r="F547" s="89"/>
      <c r="G547" s="94">
        <f t="shared" si="356"/>
        <v>765.22803999999996</v>
      </c>
      <c r="H547" s="94">
        <f t="shared" si="356"/>
        <v>752.92507999999998</v>
      </c>
      <c r="I547" s="175">
        <f t="shared" si="347"/>
        <v>98.392249191495921</v>
      </c>
      <c r="J547" s="175">
        <f t="shared" si="348"/>
        <v>-12.302959999999985</v>
      </c>
      <c r="K547" s="86">
        <f t="shared" si="356"/>
        <v>0</v>
      </c>
      <c r="L547" s="86">
        <f t="shared" si="356"/>
        <v>0</v>
      </c>
      <c r="M547" s="86">
        <f t="shared" si="356"/>
        <v>0</v>
      </c>
      <c r="N547" s="86">
        <f t="shared" si="356"/>
        <v>0</v>
      </c>
      <c r="O547" s="86">
        <f t="shared" si="356"/>
        <v>0</v>
      </c>
    </row>
    <row r="548" spans="1:15">
      <c r="A548" s="74" t="s">
        <v>358</v>
      </c>
      <c r="B548" s="87">
        <v>872</v>
      </c>
      <c r="C548" s="88" t="s">
        <v>239</v>
      </c>
      <c r="D548" s="88" t="s">
        <v>237</v>
      </c>
      <c r="E548" s="89" t="s">
        <v>521</v>
      </c>
      <c r="F548" s="89" t="s">
        <v>225</v>
      </c>
      <c r="G548" s="94">
        <v>765.22803999999996</v>
      </c>
      <c r="H548" s="94">
        <v>752.92507999999998</v>
      </c>
      <c r="I548" s="175">
        <f t="shared" si="347"/>
        <v>98.392249191495921</v>
      </c>
      <c r="J548" s="175">
        <f t="shared" si="348"/>
        <v>-12.302959999999985</v>
      </c>
      <c r="K548" s="86"/>
      <c r="L548" s="86"/>
      <c r="M548" s="86"/>
      <c r="N548" s="86"/>
      <c r="O548" s="86"/>
    </row>
    <row r="549" spans="1:15" ht="173.25">
      <c r="A549" s="73" t="s">
        <v>680</v>
      </c>
      <c r="B549" s="87">
        <v>872</v>
      </c>
      <c r="C549" s="88" t="s">
        <v>239</v>
      </c>
      <c r="D549" s="88" t="s">
        <v>237</v>
      </c>
      <c r="E549" s="88" t="s">
        <v>502</v>
      </c>
      <c r="F549" s="89"/>
      <c r="G549" s="94">
        <f t="shared" ref="G549:O551" si="357">SUM(G550)</f>
        <v>1905.4214199999999</v>
      </c>
      <c r="H549" s="94">
        <f t="shared" si="357"/>
        <v>1905.4214199999999</v>
      </c>
      <c r="I549" s="175">
        <f t="shared" si="347"/>
        <v>100</v>
      </c>
      <c r="J549" s="175">
        <f t="shared" si="348"/>
        <v>0</v>
      </c>
      <c r="K549" s="86">
        <f t="shared" si="357"/>
        <v>0</v>
      </c>
      <c r="L549" s="86">
        <f t="shared" si="357"/>
        <v>0</v>
      </c>
      <c r="M549" s="86">
        <f t="shared" si="357"/>
        <v>0</v>
      </c>
      <c r="N549" s="86">
        <f t="shared" si="357"/>
        <v>0</v>
      </c>
      <c r="O549" s="86">
        <f t="shared" si="357"/>
        <v>0</v>
      </c>
    </row>
    <row r="550" spans="1:15">
      <c r="A550" s="74" t="s">
        <v>358</v>
      </c>
      <c r="B550" s="87">
        <v>872</v>
      </c>
      <c r="C550" s="88" t="s">
        <v>239</v>
      </c>
      <c r="D550" s="88" t="s">
        <v>237</v>
      </c>
      <c r="E550" s="88" t="s">
        <v>502</v>
      </c>
      <c r="F550" s="89" t="s">
        <v>225</v>
      </c>
      <c r="G550" s="94">
        <v>1905.4214199999999</v>
      </c>
      <c r="H550" s="94">
        <v>1905.4214199999999</v>
      </c>
      <c r="I550" s="175">
        <f t="shared" si="347"/>
        <v>100</v>
      </c>
      <c r="J550" s="175">
        <f t="shared" si="348"/>
        <v>0</v>
      </c>
      <c r="K550" s="86"/>
      <c r="L550" s="86"/>
      <c r="M550" s="86"/>
      <c r="N550" s="86"/>
      <c r="O550" s="86"/>
    </row>
    <row r="551" spans="1:15" ht="78.75" hidden="1">
      <c r="A551" s="74" t="s">
        <v>834</v>
      </c>
      <c r="B551" s="87">
        <v>872</v>
      </c>
      <c r="C551" s="88" t="s">
        <v>239</v>
      </c>
      <c r="D551" s="88" t="s">
        <v>237</v>
      </c>
      <c r="E551" s="88" t="s">
        <v>835</v>
      </c>
      <c r="F551" s="89"/>
      <c r="G551" s="94">
        <f t="shared" si="357"/>
        <v>0</v>
      </c>
      <c r="H551" s="94">
        <f t="shared" si="357"/>
        <v>0</v>
      </c>
      <c r="I551" s="175" t="e">
        <f t="shared" si="347"/>
        <v>#DIV/0!</v>
      </c>
      <c r="J551" s="175">
        <f t="shared" si="348"/>
        <v>0</v>
      </c>
      <c r="K551" s="86">
        <f t="shared" si="357"/>
        <v>0</v>
      </c>
      <c r="L551" s="86"/>
      <c r="M551" s="86"/>
      <c r="N551" s="86"/>
      <c r="O551" s="86"/>
    </row>
    <row r="552" spans="1:15" hidden="1">
      <c r="A552" s="74" t="s">
        <v>358</v>
      </c>
      <c r="B552" s="87">
        <v>872</v>
      </c>
      <c r="C552" s="88" t="s">
        <v>239</v>
      </c>
      <c r="D552" s="88" t="s">
        <v>237</v>
      </c>
      <c r="E552" s="88" t="s">
        <v>835</v>
      </c>
      <c r="F552" s="89" t="s">
        <v>225</v>
      </c>
      <c r="G552" s="94"/>
      <c r="H552" s="94"/>
      <c r="I552" s="175" t="e">
        <f t="shared" si="347"/>
        <v>#DIV/0!</v>
      </c>
      <c r="J552" s="175">
        <f t="shared" si="348"/>
        <v>0</v>
      </c>
      <c r="K552" s="86"/>
      <c r="L552" s="86"/>
      <c r="M552" s="86"/>
      <c r="N552" s="86"/>
      <c r="O552" s="86"/>
    </row>
    <row r="553" spans="1:15" ht="47.25" hidden="1">
      <c r="A553" s="74" t="s">
        <v>586</v>
      </c>
      <c r="B553" s="87">
        <v>872</v>
      </c>
      <c r="C553" s="88" t="s">
        <v>239</v>
      </c>
      <c r="D553" s="88" t="s">
        <v>237</v>
      </c>
      <c r="E553" s="88" t="s">
        <v>587</v>
      </c>
      <c r="F553" s="89"/>
      <c r="G553" s="94">
        <f t="shared" ref="G553:O553" si="358">SUM(G554)</f>
        <v>0</v>
      </c>
      <c r="H553" s="94">
        <f t="shared" si="358"/>
        <v>0</v>
      </c>
      <c r="I553" s="175" t="e">
        <f t="shared" si="347"/>
        <v>#DIV/0!</v>
      </c>
      <c r="J553" s="175">
        <f t="shared" si="348"/>
        <v>0</v>
      </c>
      <c r="K553" s="86">
        <f t="shared" si="358"/>
        <v>0</v>
      </c>
      <c r="L553" s="86">
        <f t="shared" si="358"/>
        <v>0</v>
      </c>
      <c r="M553" s="86">
        <f t="shared" si="358"/>
        <v>0</v>
      </c>
      <c r="N553" s="86">
        <f t="shared" si="358"/>
        <v>0</v>
      </c>
      <c r="O553" s="86">
        <f t="shared" si="358"/>
        <v>0</v>
      </c>
    </row>
    <row r="554" spans="1:15" hidden="1">
      <c r="A554" s="74" t="s">
        <v>358</v>
      </c>
      <c r="B554" s="87">
        <v>872</v>
      </c>
      <c r="C554" s="88" t="s">
        <v>239</v>
      </c>
      <c r="D554" s="88" t="s">
        <v>237</v>
      </c>
      <c r="E554" s="88" t="s">
        <v>587</v>
      </c>
      <c r="F554" s="89" t="s">
        <v>225</v>
      </c>
      <c r="G554" s="94"/>
      <c r="H554" s="94"/>
      <c r="I554" s="175" t="e">
        <f t="shared" si="347"/>
        <v>#DIV/0!</v>
      </c>
      <c r="J554" s="175">
        <f t="shared" si="348"/>
        <v>0</v>
      </c>
      <c r="K554" s="86"/>
      <c r="L554" s="86"/>
      <c r="M554" s="86"/>
      <c r="N554" s="86"/>
      <c r="O554" s="86"/>
    </row>
    <row r="555" spans="1:15">
      <c r="A555" s="74" t="s">
        <v>817</v>
      </c>
      <c r="B555" s="122">
        <v>872</v>
      </c>
      <c r="C555" s="88" t="s">
        <v>487</v>
      </c>
      <c r="D555" s="88"/>
      <c r="E555" s="89"/>
      <c r="F555" s="89"/>
      <c r="G555" s="94">
        <f t="shared" ref="G555:O556" si="359">SUM(G556)</f>
        <v>1625</v>
      </c>
      <c r="H555" s="94">
        <f t="shared" si="359"/>
        <v>444.4</v>
      </c>
      <c r="I555" s="175">
        <f t="shared" si="347"/>
        <v>27.347692307692306</v>
      </c>
      <c r="J555" s="175">
        <f t="shared" si="348"/>
        <v>-1180.5999999999999</v>
      </c>
      <c r="K555" s="86">
        <f t="shared" si="359"/>
        <v>0</v>
      </c>
      <c r="L555" s="86">
        <f t="shared" si="359"/>
        <v>0</v>
      </c>
      <c r="M555" s="86">
        <f t="shared" si="359"/>
        <v>0</v>
      </c>
      <c r="N555" s="86">
        <f t="shared" si="359"/>
        <v>0</v>
      </c>
      <c r="O555" s="86">
        <f t="shared" si="359"/>
        <v>0</v>
      </c>
    </row>
    <row r="556" spans="1:15">
      <c r="A556" s="74" t="s">
        <v>818</v>
      </c>
      <c r="B556" s="122">
        <v>872</v>
      </c>
      <c r="C556" s="123" t="s">
        <v>487</v>
      </c>
      <c r="D556" s="123" t="s">
        <v>236</v>
      </c>
      <c r="E556" s="136"/>
      <c r="F556" s="136"/>
      <c r="G556" s="94">
        <f t="shared" si="359"/>
        <v>1625</v>
      </c>
      <c r="H556" s="94">
        <f t="shared" si="359"/>
        <v>444.4</v>
      </c>
      <c r="I556" s="175">
        <f t="shared" si="347"/>
        <v>27.347692307692306</v>
      </c>
      <c r="J556" s="175">
        <f t="shared" si="348"/>
        <v>-1180.5999999999999</v>
      </c>
      <c r="K556" s="86">
        <f t="shared" si="359"/>
        <v>0</v>
      </c>
      <c r="L556" s="86">
        <f t="shared" si="359"/>
        <v>0</v>
      </c>
      <c r="M556" s="86">
        <f t="shared" si="359"/>
        <v>0</v>
      </c>
      <c r="N556" s="86">
        <f t="shared" si="359"/>
        <v>0</v>
      </c>
      <c r="O556" s="86">
        <f t="shared" si="359"/>
        <v>0</v>
      </c>
    </row>
    <row r="557" spans="1:15">
      <c r="A557" s="72" t="s">
        <v>819</v>
      </c>
      <c r="B557" s="122">
        <v>872</v>
      </c>
      <c r="C557" s="123" t="s">
        <v>487</v>
      </c>
      <c r="D557" s="123" t="s">
        <v>236</v>
      </c>
      <c r="E557" s="136" t="s">
        <v>820</v>
      </c>
      <c r="F557" s="136"/>
      <c r="G557" s="94">
        <f t="shared" ref="G557:O557" si="360">SUM(G558)</f>
        <v>1625</v>
      </c>
      <c r="H557" s="94">
        <f t="shared" si="360"/>
        <v>444.4</v>
      </c>
      <c r="I557" s="175">
        <f t="shared" si="347"/>
        <v>27.347692307692306</v>
      </c>
      <c r="J557" s="175">
        <f t="shared" si="348"/>
        <v>-1180.5999999999999</v>
      </c>
      <c r="K557" s="86">
        <f t="shared" si="360"/>
        <v>0</v>
      </c>
      <c r="L557" s="86">
        <f t="shared" si="360"/>
        <v>0</v>
      </c>
      <c r="M557" s="86">
        <f t="shared" si="360"/>
        <v>0</v>
      </c>
      <c r="N557" s="86">
        <f t="shared" si="360"/>
        <v>0</v>
      </c>
      <c r="O557" s="86">
        <f t="shared" si="360"/>
        <v>0</v>
      </c>
    </row>
    <row r="558" spans="1:15">
      <c r="A558" s="74" t="s">
        <v>358</v>
      </c>
      <c r="B558" s="122">
        <v>872</v>
      </c>
      <c r="C558" s="123" t="s">
        <v>487</v>
      </c>
      <c r="D558" s="123" t="s">
        <v>236</v>
      </c>
      <c r="E558" s="136" t="s">
        <v>820</v>
      </c>
      <c r="F558" s="88" t="s">
        <v>225</v>
      </c>
      <c r="G558" s="94">
        <v>1625</v>
      </c>
      <c r="H558" s="94">
        <v>444.4</v>
      </c>
      <c r="I558" s="175">
        <f t="shared" si="347"/>
        <v>27.347692307692306</v>
      </c>
      <c r="J558" s="175">
        <f t="shared" si="348"/>
        <v>-1180.5999999999999</v>
      </c>
      <c r="K558" s="86"/>
      <c r="L558" s="86"/>
      <c r="M558" s="86"/>
      <c r="N558" s="86"/>
      <c r="O558" s="95"/>
    </row>
    <row r="559" spans="1:15">
      <c r="A559" s="74" t="s">
        <v>31</v>
      </c>
      <c r="B559" s="122">
        <v>872</v>
      </c>
      <c r="C559" s="88" t="s">
        <v>240</v>
      </c>
      <c r="D559" s="88"/>
      <c r="E559" s="89"/>
      <c r="F559" s="89"/>
      <c r="G559" s="94">
        <f t="shared" ref="G559" si="361">SUM(G560+G569+G574)</f>
        <v>207</v>
      </c>
      <c r="H559" s="94">
        <f t="shared" ref="H559:O559" si="362">SUM(H560+H569+H574)</f>
        <v>0</v>
      </c>
      <c r="I559" s="175">
        <f t="shared" si="347"/>
        <v>0</v>
      </c>
      <c r="J559" s="175">
        <f t="shared" si="348"/>
        <v>-207</v>
      </c>
      <c r="K559" s="86">
        <f t="shared" si="362"/>
        <v>0</v>
      </c>
      <c r="L559" s="86">
        <f t="shared" si="362"/>
        <v>0</v>
      </c>
      <c r="M559" s="86">
        <f t="shared" si="362"/>
        <v>0</v>
      </c>
      <c r="N559" s="86">
        <f t="shared" si="362"/>
        <v>0</v>
      </c>
      <c r="O559" s="86">
        <f t="shared" si="362"/>
        <v>0</v>
      </c>
    </row>
    <row r="560" spans="1:15" hidden="1">
      <c r="A560" s="74" t="s">
        <v>220</v>
      </c>
      <c r="B560" s="122">
        <v>872</v>
      </c>
      <c r="C560" s="123" t="s">
        <v>240</v>
      </c>
      <c r="D560" s="123" t="s">
        <v>235</v>
      </c>
      <c r="E560" s="136"/>
      <c r="F560" s="136"/>
      <c r="G560" s="94">
        <f t="shared" ref="G560" si="363">SUM(G561+G563)</f>
        <v>0</v>
      </c>
      <c r="H560" s="94">
        <f t="shared" ref="H560:O560" si="364">SUM(H561+H563)</f>
        <v>0</v>
      </c>
      <c r="I560" s="175" t="e">
        <f t="shared" si="347"/>
        <v>#DIV/0!</v>
      </c>
      <c r="J560" s="175">
        <f t="shared" si="348"/>
        <v>0</v>
      </c>
      <c r="K560" s="86">
        <f t="shared" si="364"/>
        <v>0</v>
      </c>
      <c r="L560" s="86">
        <f t="shared" si="364"/>
        <v>0</v>
      </c>
      <c r="M560" s="86">
        <f t="shared" si="364"/>
        <v>0</v>
      </c>
      <c r="N560" s="86">
        <f t="shared" si="364"/>
        <v>0</v>
      </c>
      <c r="O560" s="86">
        <f t="shared" si="364"/>
        <v>0</v>
      </c>
    </row>
    <row r="561" spans="1:15" ht="126" hidden="1">
      <c r="A561" s="72" t="s">
        <v>681</v>
      </c>
      <c r="B561" s="122">
        <v>872</v>
      </c>
      <c r="C561" s="123" t="s">
        <v>240</v>
      </c>
      <c r="D561" s="123" t="s">
        <v>235</v>
      </c>
      <c r="E561" s="136" t="s">
        <v>387</v>
      </c>
      <c r="F561" s="136"/>
      <c r="G561" s="94">
        <f t="shared" ref="G561:O561" si="365">SUM(G562)</f>
        <v>0</v>
      </c>
      <c r="H561" s="94">
        <f t="shared" si="365"/>
        <v>0</v>
      </c>
      <c r="I561" s="175" t="e">
        <f t="shared" si="347"/>
        <v>#DIV/0!</v>
      </c>
      <c r="J561" s="175">
        <f t="shared" si="348"/>
        <v>0</v>
      </c>
      <c r="K561" s="86">
        <f t="shared" si="365"/>
        <v>0</v>
      </c>
      <c r="L561" s="86">
        <f t="shared" si="365"/>
        <v>0</v>
      </c>
      <c r="M561" s="86">
        <f t="shared" si="365"/>
        <v>0</v>
      </c>
      <c r="N561" s="86">
        <f t="shared" si="365"/>
        <v>0</v>
      </c>
      <c r="O561" s="86">
        <f t="shared" si="365"/>
        <v>0</v>
      </c>
    </row>
    <row r="562" spans="1:15" ht="31.5" hidden="1">
      <c r="A562" s="74" t="s">
        <v>164</v>
      </c>
      <c r="B562" s="122">
        <v>872</v>
      </c>
      <c r="C562" s="123" t="s">
        <v>240</v>
      </c>
      <c r="D562" s="123" t="s">
        <v>235</v>
      </c>
      <c r="E562" s="136" t="s">
        <v>387</v>
      </c>
      <c r="F562" s="88" t="s">
        <v>211</v>
      </c>
      <c r="G562" s="94"/>
      <c r="H562" s="94"/>
      <c r="I562" s="175" t="e">
        <f t="shared" si="347"/>
        <v>#DIV/0!</v>
      </c>
      <c r="J562" s="175">
        <f t="shared" si="348"/>
        <v>0</v>
      </c>
      <c r="K562" s="86"/>
      <c r="L562" s="86"/>
      <c r="M562" s="86"/>
      <c r="N562" s="86"/>
      <c r="O562" s="86"/>
    </row>
    <row r="563" spans="1:15" ht="141.75" hidden="1">
      <c r="A563" s="74" t="s">
        <v>682</v>
      </c>
      <c r="B563" s="122">
        <v>872</v>
      </c>
      <c r="C563" s="123" t="s">
        <v>240</v>
      </c>
      <c r="D563" s="123" t="s">
        <v>235</v>
      </c>
      <c r="E563" s="89" t="s">
        <v>399</v>
      </c>
      <c r="F563" s="89"/>
      <c r="G563" s="94">
        <f t="shared" ref="G563:O563" si="366">SUM(G564)</f>
        <v>0</v>
      </c>
      <c r="H563" s="94">
        <f t="shared" si="366"/>
        <v>0</v>
      </c>
      <c r="I563" s="175" t="e">
        <f t="shared" si="347"/>
        <v>#DIV/0!</v>
      </c>
      <c r="J563" s="175">
        <f t="shared" si="348"/>
        <v>0</v>
      </c>
      <c r="K563" s="86">
        <f t="shared" si="366"/>
        <v>0</v>
      </c>
      <c r="L563" s="86">
        <f t="shared" si="366"/>
        <v>0</v>
      </c>
      <c r="M563" s="86">
        <f t="shared" si="366"/>
        <v>0</v>
      </c>
      <c r="N563" s="86">
        <f t="shared" si="366"/>
        <v>0</v>
      </c>
      <c r="O563" s="86">
        <f t="shared" si="366"/>
        <v>0</v>
      </c>
    </row>
    <row r="564" spans="1:15" ht="31.5" hidden="1">
      <c r="A564" s="72" t="s">
        <v>164</v>
      </c>
      <c r="B564" s="122">
        <v>872</v>
      </c>
      <c r="C564" s="123" t="s">
        <v>240</v>
      </c>
      <c r="D564" s="123" t="s">
        <v>235</v>
      </c>
      <c r="E564" s="89" t="s">
        <v>399</v>
      </c>
      <c r="F564" s="89" t="s">
        <v>211</v>
      </c>
      <c r="G564" s="94"/>
      <c r="H564" s="94"/>
      <c r="I564" s="175" t="e">
        <f t="shared" si="347"/>
        <v>#DIV/0!</v>
      </c>
      <c r="J564" s="175">
        <f t="shared" si="348"/>
        <v>0</v>
      </c>
      <c r="K564" s="86"/>
      <c r="L564" s="86"/>
      <c r="M564" s="86"/>
      <c r="N564" s="86"/>
      <c r="O564" s="86"/>
    </row>
    <row r="565" spans="1:15" ht="189" hidden="1">
      <c r="A565" s="74" t="s">
        <v>683</v>
      </c>
      <c r="B565" s="122">
        <v>872</v>
      </c>
      <c r="C565" s="123" t="s">
        <v>240</v>
      </c>
      <c r="D565" s="123" t="s">
        <v>235</v>
      </c>
      <c r="E565" s="88" t="s">
        <v>305</v>
      </c>
      <c r="F565" s="88"/>
      <c r="G565" s="94">
        <f t="shared" ref="G565:O565" si="367">SUM(G566)</f>
        <v>0</v>
      </c>
      <c r="H565" s="94">
        <f t="shared" si="367"/>
        <v>0</v>
      </c>
      <c r="I565" s="175" t="e">
        <f t="shared" si="347"/>
        <v>#DIV/0!</v>
      </c>
      <c r="J565" s="175">
        <f t="shared" si="348"/>
        <v>0</v>
      </c>
      <c r="K565" s="86">
        <f t="shared" si="367"/>
        <v>0</v>
      </c>
      <c r="L565" s="86">
        <f t="shared" si="367"/>
        <v>0</v>
      </c>
      <c r="M565" s="86">
        <f t="shared" si="367"/>
        <v>0</v>
      </c>
      <c r="N565" s="86">
        <f t="shared" si="367"/>
        <v>0</v>
      </c>
      <c r="O565" s="86">
        <f t="shared" si="367"/>
        <v>0</v>
      </c>
    </row>
    <row r="566" spans="1:15" ht="31.5" hidden="1">
      <c r="A566" s="74" t="s">
        <v>164</v>
      </c>
      <c r="B566" s="122">
        <v>872</v>
      </c>
      <c r="C566" s="123" t="s">
        <v>240</v>
      </c>
      <c r="D566" s="123" t="s">
        <v>235</v>
      </c>
      <c r="E566" s="88" t="s">
        <v>305</v>
      </c>
      <c r="F566" s="88" t="s">
        <v>211</v>
      </c>
      <c r="G566" s="94"/>
      <c r="H566" s="94"/>
      <c r="I566" s="175" t="e">
        <f t="shared" si="347"/>
        <v>#DIV/0!</v>
      </c>
      <c r="J566" s="175">
        <f t="shared" si="348"/>
        <v>0</v>
      </c>
      <c r="K566" s="86"/>
      <c r="L566" s="86"/>
      <c r="M566" s="86"/>
      <c r="N566" s="86"/>
      <c r="O566" s="86"/>
    </row>
    <row r="567" spans="1:15" ht="204.75" hidden="1">
      <c r="A567" s="72" t="s">
        <v>684</v>
      </c>
      <c r="B567" s="122">
        <v>872</v>
      </c>
      <c r="C567" s="123" t="s">
        <v>240</v>
      </c>
      <c r="D567" s="123" t="s">
        <v>235</v>
      </c>
      <c r="E567" s="89" t="s">
        <v>305</v>
      </c>
      <c r="F567" s="89"/>
      <c r="G567" s="94">
        <f t="shared" ref="G567:O567" si="368">SUM(G568)</f>
        <v>0</v>
      </c>
      <c r="H567" s="94">
        <f t="shared" si="368"/>
        <v>0</v>
      </c>
      <c r="I567" s="175" t="e">
        <f t="shared" si="347"/>
        <v>#DIV/0!</v>
      </c>
      <c r="J567" s="175">
        <f t="shared" si="348"/>
        <v>0</v>
      </c>
      <c r="K567" s="86">
        <f t="shared" si="368"/>
        <v>0</v>
      </c>
      <c r="L567" s="86">
        <f t="shared" si="368"/>
        <v>0</v>
      </c>
      <c r="M567" s="86">
        <f t="shared" si="368"/>
        <v>0</v>
      </c>
      <c r="N567" s="86">
        <f t="shared" si="368"/>
        <v>0</v>
      </c>
      <c r="O567" s="86">
        <f t="shared" si="368"/>
        <v>0</v>
      </c>
    </row>
    <row r="568" spans="1:15" ht="31.5" hidden="1">
      <c r="A568" s="72" t="s">
        <v>164</v>
      </c>
      <c r="B568" s="122">
        <v>872</v>
      </c>
      <c r="C568" s="123" t="s">
        <v>240</v>
      </c>
      <c r="D568" s="123" t="s">
        <v>235</v>
      </c>
      <c r="E568" s="89" t="s">
        <v>305</v>
      </c>
      <c r="F568" s="89" t="s">
        <v>211</v>
      </c>
      <c r="G568" s="94"/>
      <c r="H568" s="94"/>
      <c r="I568" s="175" t="e">
        <f t="shared" si="347"/>
        <v>#DIV/0!</v>
      </c>
      <c r="J568" s="175">
        <f t="shared" si="348"/>
        <v>0</v>
      </c>
      <c r="K568" s="86"/>
      <c r="L568" s="86"/>
      <c r="M568" s="86"/>
      <c r="N568" s="86"/>
      <c r="O568" s="86"/>
    </row>
    <row r="569" spans="1:15" hidden="1">
      <c r="A569" s="74" t="s">
        <v>221</v>
      </c>
      <c r="B569" s="122">
        <v>872</v>
      </c>
      <c r="C569" s="123" t="s">
        <v>240</v>
      </c>
      <c r="D569" s="123" t="s">
        <v>236</v>
      </c>
      <c r="E569" s="136"/>
      <c r="F569" s="136"/>
      <c r="G569" s="94">
        <f t="shared" ref="G569" si="369">SUM(G572+G570)</f>
        <v>0</v>
      </c>
      <c r="H569" s="94">
        <f t="shared" ref="H569:O569" si="370">SUM(H572+H570)</f>
        <v>0</v>
      </c>
      <c r="I569" s="175" t="e">
        <f t="shared" si="347"/>
        <v>#DIV/0!</v>
      </c>
      <c r="J569" s="175">
        <f t="shared" si="348"/>
        <v>0</v>
      </c>
      <c r="K569" s="94">
        <f t="shared" si="370"/>
        <v>0</v>
      </c>
      <c r="L569" s="94">
        <f t="shared" si="370"/>
        <v>0</v>
      </c>
      <c r="M569" s="94">
        <f t="shared" si="370"/>
        <v>0</v>
      </c>
      <c r="N569" s="94">
        <f t="shared" si="370"/>
        <v>0</v>
      </c>
      <c r="O569" s="94">
        <f t="shared" si="370"/>
        <v>0</v>
      </c>
    </row>
    <row r="570" spans="1:15" ht="189" hidden="1">
      <c r="A570" s="74" t="s">
        <v>685</v>
      </c>
      <c r="B570" s="122">
        <v>872</v>
      </c>
      <c r="C570" s="123" t="s">
        <v>240</v>
      </c>
      <c r="D570" s="123" t="s">
        <v>236</v>
      </c>
      <c r="E570" s="88" t="s">
        <v>150</v>
      </c>
      <c r="F570" s="88"/>
      <c r="G570" s="94">
        <f t="shared" ref="G570:O570" si="371">SUM(G571)</f>
        <v>0</v>
      </c>
      <c r="H570" s="94">
        <f t="shared" si="371"/>
        <v>0</v>
      </c>
      <c r="I570" s="175" t="e">
        <f t="shared" si="347"/>
        <v>#DIV/0!</v>
      </c>
      <c r="J570" s="175">
        <f t="shared" si="348"/>
        <v>0</v>
      </c>
      <c r="K570" s="94">
        <f t="shared" si="371"/>
        <v>0</v>
      </c>
      <c r="L570" s="94">
        <f t="shared" si="371"/>
        <v>0</v>
      </c>
      <c r="M570" s="94">
        <f t="shared" si="371"/>
        <v>0</v>
      </c>
      <c r="N570" s="94">
        <f t="shared" si="371"/>
        <v>0</v>
      </c>
      <c r="O570" s="94">
        <f t="shared" si="371"/>
        <v>0</v>
      </c>
    </row>
    <row r="571" spans="1:15" ht="31.5" hidden="1">
      <c r="A571" s="74" t="s">
        <v>164</v>
      </c>
      <c r="B571" s="122">
        <v>872</v>
      </c>
      <c r="C571" s="123" t="s">
        <v>240</v>
      </c>
      <c r="D571" s="123" t="s">
        <v>236</v>
      </c>
      <c r="E571" s="88" t="s">
        <v>150</v>
      </c>
      <c r="F571" s="88" t="s">
        <v>211</v>
      </c>
      <c r="G571" s="94"/>
      <c r="H571" s="94"/>
      <c r="I571" s="175" t="e">
        <f t="shared" si="347"/>
        <v>#DIV/0!</v>
      </c>
      <c r="J571" s="175">
        <f t="shared" si="348"/>
        <v>0</v>
      </c>
      <c r="K571" s="86"/>
      <c r="L571" s="86"/>
      <c r="M571" s="86"/>
      <c r="N571" s="86"/>
      <c r="O571" s="86"/>
    </row>
    <row r="572" spans="1:15" ht="141.75" hidden="1">
      <c r="A572" s="125" t="s">
        <v>686</v>
      </c>
      <c r="B572" s="122">
        <v>872</v>
      </c>
      <c r="C572" s="123" t="s">
        <v>240</v>
      </c>
      <c r="D572" s="123" t="s">
        <v>236</v>
      </c>
      <c r="E572" s="136" t="s">
        <v>348</v>
      </c>
      <c r="F572" s="136"/>
      <c r="G572" s="94">
        <f t="shared" ref="G572:O572" si="372">SUM(G573:G573)</f>
        <v>0</v>
      </c>
      <c r="H572" s="94">
        <f t="shared" si="372"/>
        <v>0</v>
      </c>
      <c r="I572" s="175" t="e">
        <f t="shared" si="347"/>
        <v>#DIV/0!</v>
      </c>
      <c r="J572" s="175">
        <f t="shared" si="348"/>
        <v>0</v>
      </c>
      <c r="K572" s="86">
        <f t="shared" si="372"/>
        <v>0</v>
      </c>
      <c r="L572" s="86">
        <f t="shared" si="372"/>
        <v>0</v>
      </c>
      <c r="M572" s="86">
        <f t="shared" si="372"/>
        <v>0</v>
      </c>
      <c r="N572" s="86">
        <f t="shared" si="372"/>
        <v>0</v>
      </c>
      <c r="O572" s="86">
        <f t="shared" si="372"/>
        <v>0</v>
      </c>
    </row>
    <row r="573" spans="1:15" ht="31.5" hidden="1">
      <c r="A573" s="74" t="s">
        <v>164</v>
      </c>
      <c r="B573" s="122">
        <v>872</v>
      </c>
      <c r="C573" s="123" t="s">
        <v>240</v>
      </c>
      <c r="D573" s="123" t="s">
        <v>236</v>
      </c>
      <c r="E573" s="136" t="s">
        <v>348</v>
      </c>
      <c r="F573" s="88" t="s">
        <v>211</v>
      </c>
      <c r="G573" s="94"/>
      <c r="H573" s="94"/>
      <c r="I573" s="175" t="e">
        <f t="shared" si="347"/>
        <v>#DIV/0!</v>
      </c>
      <c r="J573" s="175">
        <f t="shared" si="348"/>
        <v>0</v>
      </c>
      <c r="K573" s="86"/>
      <c r="L573" s="86"/>
      <c r="M573" s="86"/>
      <c r="N573" s="86"/>
      <c r="O573" s="86"/>
    </row>
    <row r="574" spans="1:15">
      <c r="A574" s="74" t="s">
        <v>379</v>
      </c>
      <c r="B574" s="122">
        <v>872</v>
      </c>
      <c r="C574" s="123" t="s">
        <v>240</v>
      </c>
      <c r="D574" s="123" t="s">
        <v>237</v>
      </c>
      <c r="E574" s="136"/>
      <c r="F574" s="136"/>
      <c r="G574" s="94">
        <f t="shared" ref="G574:O574" si="373">SUM(G575)</f>
        <v>207</v>
      </c>
      <c r="H574" s="94">
        <f t="shared" si="373"/>
        <v>0</v>
      </c>
      <c r="I574" s="175">
        <f t="shared" si="347"/>
        <v>0</v>
      </c>
      <c r="J574" s="175">
        <f t="shared" si="348"/>
        <v>-207</v>
      </c>
      <c r="K574" s="94">
        <f t="shared" si="373"/>
        <v>0</v>
      </c>
      <c r="L574" s="94">
        <f t="shared" si="373"/>
        <v>0</v>
      </c>
      <c r="M574" s="94">
        <f t="shared" si="373"/>
        <v>0</v>
      </c>
      <c r="N574" s="94">
        <f t="shared" si="373"/>
        <v>0</v>
      </c>
      <c r="O574" s="94">
        <f t="shared" si="373"/>
        <v>0</v>
      </c>
    </row>
    <row r="575" spans="1:15" ht="141.75">
      <c r="A575" s="125" t="s">
        <v>687</v>
      </c>
      <c r="B575" s="122">
        <v>872</v>
      </c>
      <c r="C575" s="88" t="s">
        <v>240</v>
      </c>
      <c r="D575" s="88" t="s">
        <v>237</v>
      </c>
      <c r="E575" s="136" t="s">
        <v>156</v>
      </c>
      <c r="F575" s="136"/>
      <c r="G575" s="94">
        <f t="shared" ref="G575:O575" si="374">SUM(G576)</f>
        <v>207</v>
      </c>
      <c r="H575" s="94">
        <f t="shared" si="374"/>
        <v>0</v>
      </c>
      <c r="I575" s="175">
        <f t="shared" si="347"/>
        <v>0</v>
      </c>
      <c r="J575" s="175">
        <f t="shared" si="348"/>
        <v>-207</v>
      </c>
      <c r="K575" s="86">
        <f t="shared" si="374"/>
        <v>0</v>
      </c>
      <c r="L575" s="86">
        <f t="shared" si="374"/>
        <v>0</v>
      </c>
      <c r="M575" s="86">
        <f t="shared" si="374"/>
        <v>0</v>
      </c>
      <c r="N575" s="86">
        <f t="shared" si="374"/>
        <v>0</v>
      </c>
      <c r="O575" s="86">
        <f t="shared" si="374"/>
        <v>0</v>
      </c>
    </row>
    <row r="576" spans="1:15" ht="31.5">
      <c r="A576" s="74" t="s">
        <v>164</v>
      </c>
      <c r="B576" s="122">
        <v>872</v>
      </c>
      <c r="C576" s="88" t="s">
        <v>240</v>
      </c>
      <c r="D576" s="88" t="s">
        <v>237</v>
      </c>
      <c r="E576" s="136" t="s">
        <v>156</v>
      </c>
      <c r="F576" s="88" t="s">
        <v>211</v>
      </c>
      <c r="G576" s="94">
        <v>207</v>
      </c>
      <c r="H576" s="94"/>
      <c r="I576" s="175">
        <f t="shared" si="347"/>
        <v>0</v>
      </c>
      <c r="J576" s="175">
        <f t="shared" si="348"/>
        <v>-207</v>
      </c>
      <c r="K576" s="86"/>
      <c r="L576" s="86"/>
      <c r="M576" s="86"/>
      <c r="N576" s="86"/>
      <c r="O576" s="95"/>
    </row>
    <row r="577" spans="1:15" hidden="1">
      <c r="A577" s="74" t="s">
        <v>423</v>
      </c>
      <c r="B577" s="122">
        <v>872</v>
      </c>
      <c r="C577" s="123" t="s">
        <v>240</v>
      </c>
      <c r="D577" s="123" t="s">
        <v>240</v>
      </c>
      <c r="E577" s="88"/>
      <c r="F577" s="88"/>
      <c r="G577" s="94">
        <f t="shared" ref="G577:O577" si="375">SUM(G578)</f>
        <v>0</v>
      </c>
      <c r="H577" s="94">
        <f t="shared" si="375"/>
        <v>0</v>
      </c>
      <c r="I577" s="175" t="e">
        <f t="shared" si="347"/>
        <v>#DIV/0!</v>
      </c>
      <c r="J577" s="175">
        <f t="shared" si="348"/>
        <v>0</v>
      </c>
      <c r="K577" s="94">
        <f t="shared" si="375"/>
        <v>0</v>
      </c>
      <c r="L577" s="94">
        <f t="shared" si="375"/>
        <v>0</v>
      </c>
      <c r="M577" s="94">
        <f t="shared" si="375"/>
        <v>0</v>
      </c>
      <c r="N577" s="94">
        <f t="shared" si="375"/>
        <v>0</v>
      </c>
      <c r="O577" s="94">
        <f t="shared" si="375"/>
        <v>0</v>
      </c>
    </row>
    <row r="578" spans="1:15" ht="121.5" hidden="1" customHeight="1">
      <c r="A578" s="125" t="s">
        <v>688</v>
      </c>
      <c r="B578" s="122">
        <v>872</v>
      </c>
      <c r="C578" s="115" t="s">
        <v>240</v>
      </c>
      <c r="D578" s="115" t="s">
        <v>240</v>
      </c>
      <c r="E578" s="89" t="s">
        <v>37</v>
      </c>
      <c r="F578" s="89"/>
      <c r="G578" s="94">
        <f t="shared" ref="G578:O578" si="376">SUM(G579)</f>
        <v>0</v>
      </c>
      <c r="H578" s="94">
        <f t="shared" si="376"/>
        <v>0</v>
      </c>
      <c r="I578" s="175" t="e">
        <f t="shared" si="347"/>
        <v>#DIV/0!</v>
      </c>
      <c r="J578" s="175">
        <f t="shared" si="348"/>
        <v>0</v>
      </c>
      <c r="K578" s="86">
        <f t="shared" si="376"/>
        <v>0</v>
      </c>
      <c r="L578" s="86">
        <f t="shared" si="376"/>
        <v>0</v>
      </c>
      <c r="M578" s="86">
        <f t="shared" si="376"/>
        <v>0</v>
      </c>
      <c r="N578" s="86">
        <f t="shared" si="376"/>
        <v>0</v>
      </c>
      <c r="O578" s="86">
        <f t="shared" si="376"/>
        <v>0</v>
      </c>
    </row>
    <row r="579" spans="1:15" ht="31.5" hidden="1">
      <c r="A579" s="74" t="s">
        <v>164</v>
      </c>
      <c r="B579" s="122">
        <v>872</v>
      </c>
      <c r="C579" s="115" t="s">
        <v>240</v>
      </c>
      <c r="D579" s="115" t="s">
        <v>240</v>
      </c>
      <c r="E579" s="89" t="s">
        <v>37</v>
      </c>
      <c r="F579" s="89" t="s">
        <v>211</v>
      </c>
      <c r="G579" s="94"/>
      <c r="H579" s="94"/>
      <c r="I579" s="175" t="e">
        <f t="shared" si="347"/>
        <v>#DIV/0!</v>
      </c>
      <c r="J579" s="175">
        <f t="shared" si="348"/>
        <v>0</v>
      </c>
      <c r="K579" s="86"/>
      <c r="L579" s="86"/>
      <c r="M579" s="86"/>
      <c r="N579" s="86"/>
      <c r="O579" s="86"/>
    </row>
    <row r="580" spans="1:15" ht="31.5" hidden="1">
      <c r="A580" s="72" t="s">
        <v>365</v>
      </c>
      <c r="B580" s="122">
        <v>872</v>
      </c>
      <c r="C580" s="123" t="s">
        <v>241</v>
      </c>
      <c r="D580" s="123"/>
      <c r="E580" s="88"/>
      <c r="F580" s="88"/>
      <c r="G580" s="94">
        <f t="shared" ref="G580:O580" si="377">SUM(G581)</f>
        <v>0</v>
      </c>
      <c r="H580" s="94">
        <f t="shared" si="377"/>
        <v>0</v>
      </c>
      <c r="I580" s="175" t="e">
        <f t="shared" si="347"/>
        <v>#DIV/0!</v>
      </c>
      <c r="J580" s="175">
        <f t="shared" si="348"/>
        <v>0</v>
      </c>
      <c r="K580" s="94">
        <f t="shared" si="377"/>
        <v>0</v>
      </c>
      <c r="L580" s="94">
        <f t="shared" si="377"/>
        <v>0</v>
      </c>
      <c r="M580" s="94">
        <f t="shared" si="377"/>
        <v>0</v>
      </c>
      <c r="N580" s="94">
        <f t="shared" si="377"/>
        <v>0</v>
      </c>
      <c r="O580" s="94">
        <f t="shared" si="377"/>
        <v>0</v>
      </c>
    </row>
    <row r="581" spans="1:15" hidden="1">
      <c r="A581" s="72" t="s">
        <v>366</v>
      </c>
      <c r="B581" s="122">
        <v>872</v>
      </c>
      <c r="C581" s="123" t="s">
        <v>241</v>
      </c>
      <c r="D581" s="123" t="s">
        <v>235</v>
      </c>
      <c r="E581" s="88"/>
      <c r="F581" s="88"/>
      <c r="G581" s="94">
        <f t="shared" ref="G581" si="378">SUM(G582+G584)</f>
        <v>0</v>
      </c>
      <c r="H581" s="94">
        <f t="shared" ref="H581:O581" si="379">SUM(H582+H584)</f>
        <v>0</v>
      </c>
      <c r="I581" s="175" t="e">
        <f t="shared" si="347"/>
        <v>#DIV/0!</v>
      </c>
      <c r="J581" s="175">
        <f t="shared" si="348"/>
        <v>0</v>
      </c>
      <c r="K581" s="94">
        <f t="shared" si="379"/>
        <v>0</v>
      </c>
      <c r="L581" s="94">
        <f t="shared" si="379"/>
        <v>0</v>
      </c>
      <c r="M581" s="94">
        <f t="shared" si="379"/>
        <v>0</v>
      </c>
      <c r="N581" s="94">
        <f t="shared" si="379"/>
        <v>0</v>
      </c>
      <c r="O581" s="94">
        <f t="shared" si="379"/>
        <v>0</v>
      </c>
    </row>
    <row r="582" spans="1:15" ht="116.25" hidden="1" customHeight="1">
      <c r="A582" s="125" t="s">
        <v>689</v>
      </c>
      <c r="B582" s="122">
        <v>872</v>
      </c>
      <c r="C582" s="123" t="s">
        <v>241</v>
      </c>
      <c r="D582" s="123" t="s">
        <v>235</v>
      </c>
      <c r="E582" s="88" t="s">
        <v>307</v>
      </c>
      <c r="F582" s="88"/>
      <c r="G582" s="94">
        <f t="shared" ref="G582:O582" si="380">SUM(G583)</f>
        <v>0</v>
      </c>
      <c r="H582" s="94">
        <f t="shared" si="380"/>
        <v>0</v>
      </c>
      <c r="I582" s="175" t="e">
        <f t="shared" si="347"/>
        <v>#DIV/0!</v>
      </c>
      <c r="J582" s="175">
        <f t="shared" si="348"/>
        <v>0</v>
      </c>
      <c r="K582" s="94">
        <f t="shared" si="380"/>
        <v>0</v>
      </c>
      <c r="L582" s="94">
        <f t="shared" si="380"/>
        <v>0</v>
      </c>
      <c r="M582" s="94">
        <f t="shared" si="380"/>
        <v>0</v>
      </c>
      <c r="N582" s="94">
        <f t="shared" si="380"/>
        <v>0</v>
      </c>
      <c r="O582" s="94">
        <f t="shared" si="380"/>
        <v>0</v>
      </c>
    </row>
    <row r="583" spans="1:15" ht="31.5" hidden="1">
      <c r="A583" s="74" t="s">
        <v>164</v>
      </c>
      <c r="B583" s="122">
        <v>872</v>
      </c>
      <c r="C583" s="88" t="s">
        <v>241</v>
      </c>
      <c r="D583" s="88" t="s">
        <v>235</v>
      </c>
      <c r="E583" s="88" t="s">
        <v>307</v>
      </c>
      <c r="F583" s="88" t="s">
        <v>211</v>
      </c>
      <c r="G583" s="94"/>
      <c r="H583" s="94"/>
      <c r="I583" s="175" t="e">
        <f t="shared" si="347"/>
        <v>#DIV/0!</v>
      </c>
      <c r="J583" s="175">
        <f t="shared" si="348"/>
        <v>0</v>
      </c>
      <c r="K583" s="86"/>
      <c r="L583" s="86"/>
      <c r="M583" s="86"/>
      <c r="N583" s="86"/>
      <c r="O583" s="86"/>
    </row>
    <row r="584" spans="1:15" ht="110.25" hidden="1">
      <c r="A584" s="125" t="s">
        <v>690</v>
      </c>
      <c r="B584" s="122">
        <v>872</v>
      </c>
      <c r="C584" s="123" t="s">
        <v>241</v>
      </c>
      <c r="D584" s="123" t="s">
        <v>235</v>
      </c>
      <c r="E584" s="88" t="s">
        <v>306</v>
      </c>
      <c r="F584" s="88"/>
      <c r="G584" s="94">
        <f t="shared" ref="G584:O584" si="381">SUM(G585)</f>
        <v>0</v>
      </c>
      <c r="H584" s="94">
        <f t="shared" si="381"/>
        <v>0</v>
      </c>
      <c r="I584" s="175" t="e">
        <f t="shared" si="347"/>
        <v>#DIV/0!</v>
      </c>
      <c r="J584" s="175">
        <f t="shared" si="348"/>
        <v>0</v>
      </c>
      <c r="K584" s="86">
        <f t="shared" si="381"/>
        <v>0</v>
      </c>
      <c r="L584" s="86">
        <f t="shared" si="381"/>
        <v>0</v>
      </c>
      <c r="M584" s="86">
        <f t="shared" si="381"/>
        <v>0</v>
      </c>
      <c r="N584" s="86">
        <f t="shared" si="381"/>
        <v>0</v>
      </c>
      <c r="O584" s="86">
        <f t="shared" si="381"/>
        <v>0</v>
      </c>
    </row>
    <row r="585" spans="1:15" ht="31.5" hidden="1">
      <c r="A585" s="74" t="s">
        <v>164</v>
      </c>
      <c r="B585" s="122">
        <v>872</v>
      </c>
      <c r="C585" s="123" t="s">
        <v>241</v>
      </c>
      <c r="D585" s="123" t="s">
        <v>235</v>
      </c>
      <c r="E585" s="88" t="s">
        <v>306</v>
      </c>
      <c r="F585" s="88" t="s">
        <v>211</v>
      </c>
      <c r="G585" s="94"/>
      <c r="H585" s="94"/>
      <c r="I585" s="175" t="e">
        <f t="shared" si="347"/>
        <v>#DIV/0!</v>
      </c>
      <c r="J585" s="175">
        <f t="shared" si="348"/>
        <v>0</v>
      </c>
      <c r="K585" s="86"/>
      <c r="L585" s="86"/>
      <c r="M585" s="86"/>
      <c r="N585" s="86"/>
      <c r="O585" s="86"/>
    </row>
    <row r="586" spans="1:15" hidden="1">
      <c r="A586" s="74" t="s">
        <v>223</v>
      </c>
      <c r="B586" s="87">
        <v>872</v>
      </c>
      <c r="C586" s="115" t="s">
        <v>243</v>
      </c>
      <c r="D586" s="115"/>
      <c r="E586" s="115"/>
      <c r="F586" s="115"/>
      <c r="G586" s="94">
        <f t="shared" ref="G586" si="382">SUM(G587+G592)</f>
        <v>0</v>
      </c>
      <c r="H586" s="94">
        <f t="shared" ref="H586:O586" si="383">SUM(H587+H592)</f>
        <v>0</v>
      </c>
      <c r="I586" s="175" t="e">
        <f t="shared" si="347"/>
        <v>#DIV/0!</v>
      </c>
      <c r="J586" s="175">
        <f t="shared" si="348"/>
        <v>0</v>
      </c>
      <c r="K586" s="86">
        <f t="shared" si="383"/>
        <v>0</v>
      </c>
      <c r="L586" s="86">
        <f t="shared" si="383"/>
        <v>0</v>
      </c>
      <c r="M586" s="86">
        <f t="shared" si="383"/>
        <v>0</v>
      </c>
      <c r="N586" s="86">
        <f t="shared" si="383"/>
        <v>0</v>
      </c>
      <c r="O586" s="86">
        <f t="shared" si="383"/>
        <v>0</v>
      </c>
    </row>
    <row r="587" spans="1:15" hidden="1">
      <c r="A587" s="74" t="s">
        <v>224</v>
      </c>
      <c r="B587" s="87">
        <v>872</v>
      </c>
      <c r="C587" s="115" t="s">
        <v>243</v>
      </c>
      <c r="D587" s="115" t="s">
        <v>235</v>
      </c>
      <c r="E587" s="115"/>
      <c r="F587" s="115"/>
      <c r="G587" s="94">
        <f t="shared" ref="G587" si="384">SUM(G588+G590)</f>
        <v>0</v>
      </c>
      <c r="H587" s="94">
        <f t="shared" ref="H587:O587" si="385">SUM(H588+H590)</f>
        <v>0</v>
      </c>
      <c r="I587" s="175" t="e">
        <f t="shared" si="347"/>
        <v>#DIV/0!</v>
      </c>
      <c r="J587" s="175">
        <f t="shared" si="348"/>
        <v>0</v>
      </c>
      <c r="K587" s="86">
        <f t="shared" si="385"/>
        <v>0</v>
      </c>
      <c r="L587" s="86">
        <f t="shared" si="385"/>
        <v>0</v>
      </c>
      <c r="M587" s="86">
        <f t="shared" si="385"/>
        <v>0</v>
      </c>
      <c r="N587" s="86">
        <f t="shared" si="385"/>
        <v>0</v>
      </c>
      <c r="O587" s="86">
        <f t="shared" si="385"/>
        <v>0</v>
      </c>
    </row>
    <row r="588" spans="1:15" ht="135.75" hidden="1" customHeight="1">
      <c r="A588" s="125" t="s">
        <v>658</v>
      </c>
      <c r="B588" s="87">
        <v>872</v>
      </c>
      <c r="C588" s="115" t="s">
        <v>243</v>
      </c>
      <c r="D588" s="115" t="s">
        <v>235</v>
      </c>
      <c r="E588" s="115" t="s">
        <v>131</v>
      </c>
      <c r="F588" s="115"/>
      <c r="G588" s="94">
        <f t="shared" ref="G588:O588" si="386">SUM(G589)</f>
        <v>0</v>
      </c>
      <c r="H588" s="94">
        <f t="shared" si="386"/>
        <v>0</v>
      </c>
      <c r="I588" s="175" t="e">
        <f t="shared" ref="I588:I651" si="387">SUM(H588/G588*100)</f>
        <v>#DIV/0!</v>
      </c>
      <c r="J588" s="175">
        <f t="shared" ref="J588:J651" si="388">SUM(H588-G588)</f>
        <v>0</v>
      </c>
      <c r="K588" s="86">
        <f t="shared" si="386"/>
        <v>0</v>
      </c>
      <c r="L588" s="86">
        <f t="shared" si="386"/>
        <v>0</v>
      </c>
      <c r="M588" s="86">
        <f t="shared" si="386"/>
        <v>0</v>
      </c>
      <c r="N588" s="86">
        <f t="shared" si="386"/>
        <v>0</v>
      </c>
      <c r="O588" s="86">
        <f t="shared" si="386"/>
        <v>0</v>
      </c>
    </row>
    <row r="589" spans="1:15" hidden="1">
      <c r="A589" s="118" t="s">
        <v>493</v>
      </c>
      <c r="B589" s="87">
        <v>872</v>
      </c>
      <c r="C589" s="115" t="s">
        <v>243</v>
      </c>
      <c r="D589" s="115" t="s">
        <v>235</v>
      </c>
      <c r="E589" s="115" t="s">
        <v>131</v>
      </c>
      <c r="F589" s="115" t="s">
        <v>268</v>
      </c>
      <c r="G589" s="94"/>
      <c r="H589" s="94"/>
      <c r="I589" s="175" t="e">
        <f t="shared" si="387"/>
        <v>#DIV/0!</v>
      </c>
      <c r="J589" s="175">
        <f t="shared" si="388"/>
        <v>0</v>
      </c>
      <c r="K589" s="86"/>
      <c r="L589" s="86"/>
      <c r="M589" s="86"/>
      <c r="N589" s="86"/>
      <c r="O589" s="86"/>
    </row>
    <row r="590" spans="1:15" ht="220.5" hidden="1">
      <c r="A590" s="74" t="s">
        <v>659</v>
      </c>
      <c r="B590" s="87">
        <v>872</v>
      </c>
      <c r="C590" s="115" t="s">
        <v>243</v>
      </c>
      <c r="D590" s="115" t="s">
        <v>235</v>
      </c>
      <c r="E590" s="115" t="s">
        <v>179</v>
      </c>
      <c r="F590" s="115"/>
      <c r="G590" s="94">
        <f t="shared" ref="G590:O590" si="389">SUM(G591)</f>
        <v>0</v>
      </c>
      <c r="H590" s="94">
        <f t="shared" si="389"/>
        <v>0</v>
      </c>
      <c r="I590" s="175" t="e">
        <f t="shared" si="387"/>
        <v>#DIV/0!</v>
      </c>
      <c r="J590" s="175">
        <f t="shared" si="388"/>
        <v>0</v>
      </c>
      <c r="K590" s="86">
        <f t="shared" si="389"/>
        <v>0</v>
      </c>
      <c r="L590" s="86">
        <f t="shared" si="389"/>
        <v>0</v>
      </c>
      <c r="M590" s="86">
        <f t="shared" si="389"/>
        <v>0</v>
      </c>
      <c r="N590" s="86">
        <f t="shared" si="389"/>
        <v>0</v>
      </c>
      <c r="O590" s="86">
        <f t="shared" si="389"/>
        <v>0</v>
      </c>
    </row>
    <row r="591" spans="1:15" hidden="1">
      <c r="A591" s="118" t="s">
        <v>493</v>
      </c>
      <c r="B591" s="87">
        <v>872</v>
      </c>
      <c r="C591" s="115" t="s">
        <v>243</v>
      </c>
      <c r="D591" s="115" t="s">
        <v>235</v>
      </c>
      <c r="E591" s="115" t="s">
        <v>179</v>
      </c>
      <c r="F591" s="115" t="s">
        <v>268</v>
      </c>
      <c r="G591" s="94"/>
      <c r="H591" s="94"/>
      <c r="I591" s="175" t="e">
        <f t="shared" si="387"/>
        <v>#DIV/0!</v>
      </c>
      <c r="J591" s="175">
        <f t="shared" si="388"/>
        <v>0</v>
      </c>
      <c r="K591" s="86"/>
      <c r="L591" s="86"/>
      <c r="M591" s="86"/>
      <c r="N591" s="86"/>
      <c r="O591" s="86"/>
    </row>
    <row r="592" spans="1:15" hidden="1">
      <c r="A592" s="118" t="s">
        <v>252</v>
      </c>
      <c r="B592" s="87">
        <v>872</v>
      </c>
      <c r="C592" s="115" t="s">
        <v>243</v>
      </c>
      <c r="D592" s="115" t="s">
        <v>238</v>
      </c>
      <c r="E592" s="115"/>
      <c r="F592" s="115"/>
      <c r="G592" s="94">
        <f t="shared" ref="G592" si="390">SUM(G593+G597+G595+G599)</f>
        <v>0</v>
      </c>
      <c r="H592" s="94">
        <f t="shared" ref="H592:O592" si="391">SUM(H593+H597+H595+H599)</f>
        <v>0</v>
      </c>
      <c r="I592" s="175" t="e">
        <f t="shared" si="387"/>
        <v>#DIV/0!</v>
      </c>
      <c r="J592" s="175">
        <f t="shared" si="388"/>
        <v>0</v>
      </c>
      <c r="K592" s="86">
        <f t="shared" si="391"/>
        <v>0</v>
      </c>
      <c r="L592" s="86">
        <f t="shared" si="391"/>
        <v>0</v>
      </c>
      <c r="M592" s="86">
        <f t="shared" si="391"/>
        <v>0</v>
      </c>
      <c r="N592" s="86">
        <f t="shared" si="391"/>
        <v>0</v>
      </c>
      <c r="O592" s="86">
        <f t="shared" si="391"/>
        <v>0</v>
      </c>
    </row>
    <row r="593" spans="1:15" ht="157.5" hidden="1">
      <c r="A593" s="74" t="s">
        <v>662</v>
      </c>
      <c r="B593" s="87">
        <v>872</v>
      </c>
      <c r="C593" s="115" t="s">
        <v>243</v>
      </c>
      <c r="D593" s="115" t="s">
        <v>238</v>
      </c>
      <c r="E593" s="115" t="s">
        <v>262</v>
      </c>
      <c r="F593" s="115"/>
      <c r="G593" s="94">
        <f t="shared" ref="G593:O593" si="392">SUM(G594)</f>
        <v>0</v>
      </c>
      <c r="H593" s="94">
        <f t="shared" si="392"/>
        <v>0</v>
      </c>
      <c r="I593" s="175" t="e">
        <f t="shared" si="387"/>
        <v>#DIV/0!</v>
      </c>
      <c r="J593" s="175">
        <f t="shared" si="388"/>
        <v>0</v>
      </c>
      <c r="K593" s="86">
        <f t="shared" si="392"/>
        <v>0</v>
      </c>
      <c r="L593" s="86">
        <f t="shared" si="392"/>
        <v>0</v>
      </c>
      <c r="M593" s="86">
        <f t="shared" si="392"/>
        <v>0</v>
      </c>
      <c r="N593" s="86">
        <f t="shared" si="392"/>
        <v>0</v>
      </c>
      <c r="O593" s="86">
        <f t="shared" si="392"/>
        <v>0</v>
      </c>
    </row>
    <row r="594" spans="1:15" hidden="1">
      <c r="A594" s="118" t="s">
        <v>493</v>
      </c>
      <c r="B594" s="87">
        <v>872</v>
      </c>
      <c r="C594" s="115" t="s">
        <v>243</v>
      </c>
      <c r="D594" s="115" t="s">
        <v>238</v>
      </c>
      <c r="E594" s="115" t="s">
        <v>262</v>
      </c>
      <c r="F594" s="115" t="s">
        <v>268</v>
      </c>
      <c r="G594" s="94"/>
      <c r="H594" s="94"/>
      <c r="I594" s="175" t="e">
        <f t="shared" si="387"/>
        <v>#DIV/0!</v>
      </c>
      <c r="J594" s="175">
        <f t="shared" si="388"/>
        <v>0</v>
      </c>
      <c r="K594" s="86"/>
      <c r="L594" s="86"/>
      <c r="M594" s="86"/>
      <c r="N594" s="86"/>
      <c r="O594" s="86"/>
    </row>
    <row r="595" spans="1:15" ht="110.25" hidden="1">
      <c r="A595" s="74" t="s">
        <v>661</v>
      </c>
      <c r="B595" s="87">
        <v>872</v>
      </c>
      <c r="C595" s="115" t="s">
        <v>243</v>
      </c>
      <c r="D595" s="115" t="s">
        <v>238</v>
      </c>
      <c r="E595" s="115" t="s">
        <v>506</v>
      </c>
      <c r="F595" s="115"/>
      <c r="G595" s="94">
        <f t="shared" ref="G595:O595" si="393">SUM(G596)</f>
        <v>0</v>
      </c>
      <c r="H595" s="94">
        <f t="shared" si="393"/>
        <v>0</v>
      </c>
      <c r="I595" s="175" t="e">
        <f t="shared" si="387"/>
        <v>#DIV/0!</v>
      </c>
      <c r="J595" s="175">
        <f t="shared" si="388"/>
        <v>0</v>
      </c>
      <c r="K595" s="86">
        <f t="shared" si="393"/>
        <v>0</v>
      </c>
      <c r="L595" s="86">
        <f t="shared" si="393"/>
        <v>0</v>
      </c>
      <c r="M595" s="86">
        <f t="shared" si="393"/>
        <v>0</v>
      </c>
      <c r="N595" s="86">
        <f t="shared" si="393"/>
        <v>0</v>
      </c>
      <c r="O595" s="86">
        <f t="shared" si="393"/>
        <v>0</v>
      </c>
    </row>
    <row r="596" spans="1:15" hidden="1">
      <c r="A596" s="118" t="s">
        <v>493</v>
      </c>
      <c r="B596" s="87">
        <v>872</v>
      </c>
      <c r="C596" s="115" t="s">
        <v>243</v>
      </c>
      <c r="D596" s="115" t="s">
        <v>238</v>
      </c>
      <c r="E596" s="115" t="s">
        <v>506</v>
      </c>
      <c r="F596" s="115" t="s">
        <v>268</v>
      </c>
      <c r="G596" s="94"/>
      <c r="H596" s="94"/>
      <c r="I596" s="175" t="e">
        <f t="shared" si="387"/>
        <v>#DIV/0!</v>
      </c>
      <c r="J596" s="175">
        <f t="shared" si="388"/>
        <v>0</v>
      </c>
      <c r="K596" s="86"/>
      <c r="L596" s="86"/>
      <c r="M596" s="86"/>
      <c r="N596" s="86"/>
      <c r="O596" s="86"/>
    </row>
    <row r="597" spans="1:15" ht="157.5" hidden="1">
      <c r="A597" s="74" t="s">
        <v>664</v>
      </c>
      <c r="B597" s="87">
        <v>872</v>
      </c>
      <c r="C597" s="115" t="s">
        <v>243</v>
      </c>
      <c r="D597" s="115" t="s">
        <v>238</v>
      </c>
      <c r="E597" s="115" t="s">
        <v>518</v>
      </c>
      <c r="F597" s="115"/>
      <c r="G597" s="94">
        <f t="shared" ref="G597:O597" si="394">SUM(G598)</f>
        <v>0</v>
      </c>
      <c r="H597" s="94">
        <f t="shared" si="394"/>
        <v>0</v>
      </c>
      <c r="I597" s="175" t="e">
        <f t="shared" si="387"/>
        <v>#DIV/0!</v>
      </c>
      <c r="J597" s="175">
        <f t="shared" si="388"/>
        <v>0</v>
      </c>
      <c r="K597" s="86">
        <f t="shared" si="394"/>
        <v>0</v>
      </c>
      <c r="L597" s="86">
        <f t="shared" si="394"/>
        <v>0</v>
      </c>
      <c r="M597" s="86">
        <f t="shared" si="394"/>
        <v>0</v>
      </c>
      <c r="N597" s="86">
        <f t="shared" si="394"/>
        <v>0</v>
      </c>
      <c r="O597" s="86">
        <f t="shared" si="394"/>
        <v>0</v>
      </c>
    </row>
    <row r="598" spans="1:15" hidden="1">
      <c r="A598" s="74" t="s">
        <v>9</v>
      </c>
      <c r="B598" s="87">
        <v>872</v>
      </c>
      <c r="C598" s="115" t="s">
        <v>243</v>
      </c>
      <c r="D598" s="115" t="s">
        <v>238</v>
      </c>
      <c r="E598" s="115" t="s">
        <v>518</v>
      </c>
      <c r="F598" s="115" t="s">
        <v>495</v>
      </c>
      <c r="G598" s="94"/>
      <c r="H598" s="94"/>
      <c r="I598" s="175" t="e">
        <f t="shared" si="387"/>
        <v>#DIV/0!</v>
      </c>
      <c r="J598" s="175">
        <f t="shared" si="388"/>
        <v>0</v>
      </c>
      <c r="K598" s="86"/>
      <c r="L598" s="86"/>
      <c r="M598" s="86"/>
      <c r="N598" s="86"/>
      <c r="O598" s="86"/>
    </row>
    <row r="599" spans="1:15" ht="157.5" hidden="1">
      <c r="A599" s="74" t="s">
        <v>663</v>
      </c>
      <c r="B599" s="87">
        <v>872</v>
      </c>
      <c r="C599" s="115" t="s">
        <v>243</v>
      </c>
      <c r="D599" s="115" t="s">
        <v>238</v>
      </c>
      <c r="E599" s="115" t="s">
        <v>430</v>
      </c>
      <c r="F599" s="115"/>
      <c r="G599" s="94">
        <f t="shared" ref="G599:O599" si="395">SUM(G600)</f>
        <v>0</v>
      </c>
      <c r="H599" s="94">
        <f t="shared" si="395"/>
        <v>0</v>
      </c>
      <c r="I599" s="175" t="e">
        <f t="shared" si="387"/>
        <v>#DIV/0!</v>
      </c>
      <c r="J599" s="175">
        <f t="shared" si="388"/>
        <v>0</v>
      </c>
      <c r="K599" s="86">
        <f t="shared" si="395"/>
        <v>0</v>
      </c>
      <c r="L599" s="86">
        <f t="shared" si="395"/>
        <v>0</v>
      </c>
      <c r="M599" s="86">
        <f t="shared" si="395"/>
        <v>0</v>
      </c>
      <c r="N599" s="86">
        <f t="shared" si="395"/>
        <v>0</v>
      </c>
      <c r="O599" s="86">
        <f t="shared" si="395"/>
        <v>0</v>
      </c>
    </row>
    <row r="600" spans="1:15" hidden="1">
      <c r="A600" s="74" t="s">
        <v>9</v>
      </c>
      <c r="B600" s="87">
        <v>872</v>
      </c>
      <c r="C600" s="115" t="s">
        <v>243</v>
      </c>
      <c r="D600" s="115" t="s">
        <v>238</v>
      </c>
      <c r="E600" s="115" t="s">
        <v>430</v>
      </c>
      <c r="F600" s="115" t="s">
        <v>495</v>
      </c>
      <c r="G600" s="94"/>
      <c r="H600" s="94"/>
      <c r="I600" s="175" t="e">
        <f t="shared" si="387"/>
        <v>#DIV/0!</v>
      </c>
      <c r="J600" s="175">
        <f t="shared" si="388"/>
        <v>0</v>
      </c>
      <c r="K600" s="86"/>
      <c r="L600" s="86"/>
      <c r="M600" s="86"/>
      <c r="N600" s="86"/>
      <c r="O600" s="86"/>
    </row>
    <row r="601" spans="1:15" ht="31.5" hidden="1">
      <c r="A601" s="74" t="s">
        <v>361</v>
      </c>
      <c r="B601" s="87">
        <v>872</v>
      </c>
      <c r="C601" s="115" t="s">
        <v>360</v>
      </c>
      <c r="D601" s="115"/>
      <c r="E601" s="115"/>
      <c r="F601" s="115"/>
      <c r="G601" s="94">
        <f t="shared" ref="G601:O604" si="396">SUM(G602)</f>
        <v>0</v>
      </c>
      <c r="H601" s="94">
        <f t="shared" si="396"/>
        <v>0</v>
      </c>
      <c r="I601" s="175" t="e">
        <f t="shared" si="387"/>
        <v>#DIV/0!</v>
      </c>
      <c r="J601" s="175">
        <f t="shared" si="388"/>
        <v>0</v>
      </c>
      <c r="K601" s="86">
        <f t="shared" si="396"/>
        <v>0</v>
      </c>
      <c r="L601" s="86">
        <f t="shared" si="396"/>
        <v>0</v>
      </c>
      <c r="M601" s="86">
        <f t="shared" si="396"/>
        <v>0</v>
      </c>
      <c r="N601" s="86">
        <f t="shared" si="396"/>
        <v>0</v>
      </c>
      <c r="O601" s="86">
        <f t="shared" si="396"/>
        <v>0</v>
      </c>
    </row>
    <row r="602" spans="1:15" ht="31.5" hidden="1">
      <c r="A602" s="74" t="s">
        <v>326</v>
      </c>
      <c r="B602" s="87">
        <v>872</v>
      </c>
      <c r="C602" s="115" t="s">
        <v>360</v>
      </c>
      <c r="D602" s="115" t="s">
        <v>235</v>
      </c>
      <c r="E602" s="115"/>
      <c r="F602" s="115"/>
      <c r="G602" s="94">
        <f t="shared" si="396"/>
        <v>0</v>
      </c>
      <c r="H602" s="94">
        <f t="shared" si="396"/>
        <v>0</v>
      </c>
      <c r="I602" s="175" t="e">
        <f t="shared" si="387"/>
        <v>#DIV/0!</v>
      </c>
      <c r="J602" s="175">
        <f t="shared" si="388"/>
        <v>0</v>
      </c>
      <c r="K602" s="86">
        <f t="shared" si="396"/>
        <v>0</v>
      </c>
      <c r="L602" s="86">
        <f t="shared" si="396"/>
        <v>0</v>
      </c>
      <c r="M602" s="86">
        <f t="shared" si="396"/>
        <v>0</v>
      </c>
      <c r="N602" s="86">
        <f t="shared" si="396"/>
        <v>0</v>
      </c>
      <c r="O602" s="86">
        <f t="shared" si="396"/>
        <v>0</v>
      </c>
    </row>
    <row r="603" spans="1:15" hidden="1">
      <c r="A603" s="74" t="s">
        <v>69</v>
      </c>
      <c r="B603" s="87">
        <v>872</v>
      </c>
      <c r="C603" s="115" t="s">
        <v>360</v>
      </c>
      <c r="D603" s="115" t="s">
        <v>235</v>
      </c>
      <c r="E603" s="89"/>
      <c r="F603" s="115"/>
      <c r="G603" s="94">
        <f t="shared" si="396"/>
        <v>0</v>
      </c>
      <c r="H603" s="94">
        <f t="shared" si="396"/>
        <v>0</v>
      </c>
      <c r="I603" s="175" t="e">
        <f t="shared" si="387"/>
        <v>#DIV/0!</v>
      </c>
      <c r="J603" s="175">
        <f t="shared" si="388"/>
        <v>0</v>
      </c>
      <c r="K603" s="86">
        <f t="shared" si="396"/>
        <v>0</v>
      </c>
      <c r="L603" s="86">
        <f t="shared" si="396"/>
        <v>0</v>
      </c>
      <c r="M603" s="86">
        <f t="shared" si="396"/>
        <v>0</v>
      </c>
      <c r="N603" s="86">
        <f t="shared" si="396"/>
        <v>0</v>
      </c>
      <c r="O603" s="86">
        <f t="shared" si="396"/>
        <v>0</v>
      </c>
    </row>
    <row r="604" spans="1:15" ht="63" hidden="1">
      <c r="A604" s="74" t="s">
        <v>285</v>
      </c>
      <c r="B604" s="87">
        <v>872</v>
      </c>
      <c r="C604" s="115" t="s">
        <v>360</v>
      </c>
      <c r="D604" s="115" t="s">
        <v>235</v>
      </c>
      <c r="E604" s="89" t="s">
        <v>284</v>
      </c>
      <c r="F604" s="115"/>
      <c r="G604" s="94">
        <f t="shared" si="396"/>
        <v>0</v>
      </c>
      <c r="H604" s="94">
        <f t="shared" si="396"/>
        <v>0</v>
      </c>
      <c r="I604" s="175" t="e">
        <f t="shared" si="387"/>
        <v>#DIV/0!</v>
      </c>
      <c r="J604" s="175">
        <f t="shared" si="388"/>
        <v>0</v>
      </c>
      <c r="K604" s="86">
        <f t="shared" si="396"/>
        <v>0</v>
      </c>
      <c r="L604" s="86">
        <f t="shared" si="396"/>
        <v>0</v>
      </c>
      <c r="M604" s="86">
        <f t="shared" si="396"/>
        <v>0</v>
      </c>
      <c r="N604" s="86">
        <f t="shared" si="396"/>
        <v>0</v>
      </c>
      <c r="O604" s="86">
        <f t="shared" si="396"/>
        <v>0</v>
      </c>
    </row>
    <row r="605" spans="1:15" hidden="1">
      <c r="A605" s="74" t="s">
        <v>85</v>
      </c>
      <c r="B605" s="122">
        <v>872</v>
      </c>
      <c r="C605" s="88" t="s">
        <v>360</v>
      </c>
      <c r="D605" s="88" t="s">
        <v>235</v>
      </c>
      <c r="E605" s="89" t="s">
        <v>284</v>
      </c>
      <c r="F605" s="89" t="s">
        <v>460</v>
      </c>
      <c r="G605" s="94"/>
      <c r="H605" s="94"/>
      <c r="I605" s="175" t="e">
        <f t="shared" si="387"/>
        <v>#DIV/0!</v>
      </c>
      <c r="J605" s="175">
        <f t="shared" si="388"/>
        <v>0</v>
      </c>
      <c r="K605" s="86"/>
      <c r="L605" s="86"/>
      <c r="M605" s="86"/>
      <c r="N605" s="86"/>
      <c r="O605" s="86"/>
    </row>
    <row r="606" spans="1:15" ht="47.25">
      <c r="A606" s="74" t="s">
        <v>335</v>
      </c>
      <c r="B606" s="87">
        <v>872</v>
      </c>
      <c r="C606" s="115" t="s">
        <v>246</v>
      </c>
      <c r="D606" s="115"/>
      <c r="E606" s="115"/>
      <c r="F606" s="115"/>
      <c r="G606" s="94">
        <f t="shared" ref="G606" si="397">SUM(G607+G616+G619)</f>
        <v>2118.9798000000001</v>
      </c>
      <c r="H606" s="94">
        <f t="shared" ref="H606:O606" si="398">SUM(H607+H616+H619)</f>
        <v>1996.9494</v>
      </c>
      <c r="I606" s="175">
        <f t="shared" si="387"/>
        <v>94.24107771107586</v>
      </c>
      <c r="J606" s="175">
        <f t="shared" si="388"/>
        <v>-122.0304000000001</v>
      </c>
      <c r="K606" s="86">
        <f t="shared" si="398"/>
        <v>0</v>
      </c>
      <c r="L606" s="86">
        <f t="shared" si="398"/>
        <v>0</v>
      </c>
      <c r="M606" s="86">
        <f t="shared" si="398"/>
        <v>0</v>
      </c>
      <c r="N606" s="86">
        <f t="shared" si="398"/>
        <v>0</v>
      </c>
      <c r="O606" s="86">
        <f t="shared" si="398"/>
        <v>0</v>
      </c>
    </row>
    <row r="607" spans="1:15" ht="31.5">
      <c r="A607" s="74" t="s">
        <v>327</v>
      </c>
      <c r="B607" s="87">
        <v>872</v>
      </c>
      <c r="C607" s="115" t="s">
        <v>246</v>
      </c>
      <c r="D607" s="115" t="s">
        <v>235</v>
      </c>
      <c r="E607" s="137"/>
      <c r="F607" s="115"/>
      <c r="G607" s="94">
        <f t="shared" ref="G607" si="399">SUM(G608+G610+G612+G614)</f>
        <v>1963.9798000000001</v>
      </c>
      <c r="H607" s="94">
        <f t="shared" ref="H607:O607" si="400">SUM(H608+H610+H612+H614)</f>
        <v>1841.9494</v>
      </c>
      <c r="I607" s="175">
        <f t="shared" si="387"/>
        <v>93.786575605309181</v>
      </c>
      <c r="J607" s="175">
        <f t="shared" si="388"/>
        <v>-122.0304000000001</v>
      </c>
      <c r="K607" s="86">
        <f t="shared" si="400"/>
        <v>0</v>
      </c>
      <c r="L607" s="86">
        <f t="shared" si="400"/>
        <v>0</v>
      </c>
      <c r="M607" s="86">
        <f t="shared" si="400"/>
        <v>0</v>
      </c>
      <c r="N607" s="86">
        <f t="shared" si="400"/>
        <v>0</v>
      </c>
      <c r="O607" s="86">
        <f t="shared" si="400"/>
        <v>0</v>
      </c>
    </row>
    <row r="608" spans="1:15" ht="157.5">
      <c r="A608" s="74" t="s">
        <v>858</v>
      </c>
      <c r="B608" s="87">
        <v>872</v>
      </c>
      <c r="C608" s="115" t="s">
        <v>246</v>
      </c>
      <c r="D608" s="115" t="s">
        <v>235</v>
      </c>
      <c r="E608" s="115" t="s">
        <v>448</v>
      </c>
      <c r="F608" s="115"/>
      <c r="G608" s="94">
        <f t="shared" ref="G608:O612" si="401">SUM(G609)</f>
        <v>166</v>
      </c>
      <c r="H608" s="94">
        <f t="shared" si="401"/>
        <v>147</v>
      </c>
      <c r="I608" s="175">
        <f t="shared" si="387"/>
        <v>88.554216867469876</v>
      </c>
      <c r="J608" s="175">
        <f t="shared" si="388"/>
        <v>-19</v>
      </c>
      <c r="K608" s="86">
        <f t="shared" si="401"/>
        <v>0</v>
      </c>
      <c r="L608" s="86">
        <f t="shared" si="401"/>
        <v>0</v>
      </c>
      <c r="M608" s="86">
        <f t="shared" si="401"/>
        <v>0</v>
      </c>
      <c r="N608" s="86">
        <f t="shared" si="401"/>
        <v>0</v>
      </c>
      <c r="O608" s="86">
        <f t="shared" si="401"/>
        <v>0</v>
      </c>
    </row>
    <row r="609" spans="1:15">
      <c r="A609" s="76" t="s">
        <v>358</v>
      </c>
      <c r="B609" s="122">
        <v>872</v>
      </c>
      <c r="C609" s="88" t="s">
        <v>246</v>
      </c>
      <c r="D609" s="88" t="s">
        <v>235</v>
      </c>
      <c r="E609" s="115" t="s">
        <v>448</v>
      </c>
      <c r="F609" s="89" t="s">
        <v>225</v>
      </c>
      <c r="G609" s="94">
        <v>166</v>
      </c>
      <c r="H609" s="94">
        <v>147</v>
      </c>
      <c r="I609" s="175">
        <f t="shared" si="387"/>
        <v>88.554216867469876</v>
      </c>
      <c r="J609" s="175">
        <f t="shared" si="388"/>
        <v>-19</v>
      </c>
      <c r="K609" s="86"/>
      <c r="L609" s="86"/>
      <c r="M609" s="86"/>
      <c r="N609" s="86"/>
      <c r="O609" s="86"/>
    </row>
    <row r="610" spans="1:15" ht="157.5" hidden="1">
      <c r="A610" s="74" t="s">
        <v>826</v>
      </c>
      <c r="B610" s="87">
        <v>872</v>
      </c>
      <c r="C610" s="115" t="s">
        <v>246</v>
      </c>
      <c r="D610" s="115" t="s">
        <v>235</v>
      </c>
      <c r="E610" s="115" t="s">
        <v>827</v>
      </c>
      <c r="F610" s="115"/>
      <c r="G610" s="94">
        <f t="shared" si="401"/>
        <v>0</v>
      </c>
      <c r="H610" s="94">
        <f t="shared" si="401"/>
        <v>0</v>
      </c>
      <c r="I610" s="175" t="e">
        <f t="shared" si="387"/>
        <v>#DIV/0!</v>
      </c>
      <c r="J610" s="175">
        <f t="shared" si="388"/>
        <v>0</v>
      </c>
      <c r="K610" s="86">
        <f t="shared" si="401"/>
        <v>0</v>
      </c>
      <c r="L610" s="86">
        <f t="shared" si="401"/>
        <v>0</v>
      </c>
      <c r="M610" s="86">
        <f t="shared" si="401"/>
        <v>0</v>
      </c>
      <c r="N610" s="86">
        <f t="shared" si="401"/>
        <v>0</v>
      </c>
      <c r="O610" s="86">
        <f t="shared" si="401"/>
        <v>0</v>
      </c>
    </row>
    <row r="611" spans="1:15" hidden="1">
      <c r="A611" s="76" t="s">
        <v>358</v>
      </c>
      <c r="B611" s="122">
        <v>872</v>
      </c>
      <c r="C611" s="88" t="s">
        <v>246</v>
      </c>
      <c r="D611" s="88" t="s">
        <v>235</v>
      </c>
      <c r="E611" s="115" t="s">
        <v>827</v>
      </c>
      <c r="F611" s="89" t="s">
        <v>225</v>
      </c>
      <c r="G611" s="94"/>
      <c r="H611" s="94"/>
      <c r="I611" s="175" t="e">
        <f t="shared" si="387"/>
        <v>#DIV/0!</v>
      </c>
      <c r="J611" s="175">
        <f t="shared" si="388"/>
        <v>0</v>
      </c>
      <c r="K611" s="86"/>
      <c r="L611" s="86"/>
      <c r="M611" s="86"/>
      <c r="N611" s="86"/>
      <c r="O611" s="86"/>
    </row>
    <row r="612" spans="1:15" ht="173.25">
      <c r="A612" s="74" t="s">
        <v>859</v>
      </c>
      <c r="B612" s="122">
        <v>872</v>
      </c>
      <c r="C612" s="88" t="s">
        <v>246</v>
      </c>
      <c r="D612" s="88" t="s">
        <v>235</v>
      </c>
      <c r="E612" s="115" t="s">
        <v>376</v>
      </c>
      <c r="F612" s="115"/>
      <c r="G612" s="94">
        <f t="shared" si="401"/>
        <v>1780</v>
      </c>
      <c r="H612" s="94">
        <f t="shared" si="401"/>
        <v>1678</v>
      </c>
      <c r="I612" s="175">
        <f t="shared" si="387"/>
        <v>94.269662921348313</v>
      </c>
      <c r="J612" s="175">
        <f t="shared" si="388"/>
        <v>-102</v>
      </c>
      <c r="K612" s="86">
        <f t="shared" si="401"/>
        <v>0</v>
      </c>
      <c r="L612" s="86">
        <f t="shared" si="401"/>
        <v>0</v>
      </c>
      <c r="M612" s="86">
        <f t="shared" si="401"/>
        <v>0</v>
      </c>
      <c r="N612" s="86">
        <f t="shared" si="401"/>
        <v>0</v>
      </c>
      <c r="O612" s="86">
        <f t="shared" si="401"/>
        <v>0</v>
      </c>
    </row>
    <row r="613" spans="1:15">
      <c r="A613" s="76" t="s">
        <v>358</v>
      </c>
      <c r="B613" s="122">
        <v>872</v>
      </c>
      <c r="C613" s="88" t="s">
        <v>246</v>
      </c>
      <c r="D613" s="88" t="s">
        <v>235</v>
      </c>
      <c r="E613" s="115" t="s">
        <v>376</v>
      </c>
      <c r="F613" s="89" t="s">
        <v>225</v>
      </c>
      <c r="G613" s="94">
        <v>1780</v>
      </c>
      <c r="H613" s="94">
        <v>1678</v>
      </c>
      <c r="I613" s="175">
        <f t="shared" si="387"/>
        <v>94.269662921348313</v>
      </c>
      <c r="J613" s="175">
        <f t="shared" si="388"/>
        <v>-102</v>
      </c>
      <c r="K613" s="86"/>
      <c r="L613" s="86"/>
      <c r="M613" s="86"/>
      <c r="N613" s="86"/>
      <c r="O613" s="86"/>
    </row>
    <row r="614" spans="1:15" ht="157.5">
      <c r="A614" s="74" t="s">
        <v>826</v>
      </c>
      <c r="B614" s="87">
        <v>872</v>
      </c>
      <c r="C614" s="115" t="s">
        <v>246</v>
      </c>
      <c r="D614" s="115" t="s">
        <v>235</v>
      </c>
      <c r="E614" s="115" t="s">
        <v>877</v>
      </c>
      <c r="F614" s="115"/>
      <c r="G614" s="94">
        <f t="shared" ref="G614:O614" si="402">SUM(G615)</f>
        <v>17.979800000000001</v>
      </c>
      <c r="H614" s="94">
        <f t="shared" si="402"/>
        <v>16.949400000000001</v>
      </c>
      <c r="I614" s="175">
        <f t="shared" si="387"/>
        <v>94.269124239424244</v>
      </c>
      <c r="J614" s="175">
        <f t="shared" si="388"/>
        <v>-1.0304000000000002</v>
      </c>
      <c r="K614" s="86">
        <f t="shared" si="402"/>
        <v>0</v>
      </c>
      <c r="L614" s="86">
        <f t="shared" si="402"/>
        <v>0</v>
      </c>
      <c r="M614" s="86">
        <f t="shared" si="402"/>
        <v>0</v>
      </c>
      <c r="N614" s="86">
        <f t="shared" si="402"/>
        <v>0</v>
      </c>
      <c r="O614" s="86">
        <f t="shared" si="402"/>
        <v>0</v>
      </c>
    </row>
    <row r="615" spans="1:15">
      <c r="A615" s="76" t="s">
        <v>358</v>
      </c>
      <c r="B615" s="122">
        <v>872</v>
      </c>
      <c r="C615" s="88" t="s">
        <v>246</v>
      </c>
      <c r="D615" s="88" t="s">
        <v>235</v>
      </c>
      <c r="E615" s="115" t="s">
        <v>877</v>
      </c>
      <c r="F615" s="89" t="s">
        <v>225</v>
      </c>
      <c r="G615" s="94">
        <v>17.979800000000001</v>
      </c>
      <c r="H615" s="94">
        <v>16.949400000000001</v>
      </c>
      <c r="I615" s="175">
        <f t="shared" si="387"/>
        <v>94.269124239424244</v>
      </c>
      <c r="J615" s="175">
        <f t="shared" si="388"/>
        <v>-1.0304000000000002</v>
      </c>
      <c r="K615" s="86"/>
      <c r="L615" s="86"/>
      <c r="M615" s="86"/>
      <c r="N615" s="86"/>
      <c r="O615" s="86"/>
    </row>
    <row r="616" spans="1:15">
      <c r="A616" s="74" t="s">
        <v>100</v>
      </c>
      <c r="B616" s="122">
        <v>872</v>
      </c>
      <c r="C616" s="115" t="s">
        <v>246</v>
      </c>
      <c r="D616" s="115" t="s">
        <v>236</v>
      </c>
      <c r="E616" s="137"/>
      <c r="F616" s="115"/>
      <c r="G616" s="177">
        <f t="shared" ref="G616:O616" si="403">SUM(G617)</f>
        <v>155</v>
      </c>
      <c r="H616" s="177">
        <f t="shared" si="403"/>
        <v>155</v>
      </c>
      <c r="I616" s="175">
        <f t="shared" si="387"/>
        <v>100</v>
      </c>
      <c r="J616" s="175">
        <f t="shared" si="388"/>
        <v>0</v>
      </c>
      <c r="K616" s="93">
        <f t="shared" si="403"/>
        <v>0</v>
      </c>
      <c r="L616" s="93">
        <f t="shared" si="403"/>
        <v>0</v>
      </c>
      <c r="M616" s="93">
        <f t="shared" si="403"/>
        <v>0</v>
      </c>
      <c r="N616" s="93">
        <f t="shared" si="403"/>
        <v>0</v>
      </c>
      <c r="O616" s="93">
        <f t="shared" si="403"/>
        <v>0</v>
      </c>
    </row>
    <row r="617" spans="1:15" ht="31.5">
      <c r="A617" s="74" t="s">
        <v>538</v>
      </c>
      <c r="B617" s="122">
        <v>872</v>
      </c>
      <c r="C617" s="115" t="s">
        <v>246</v>
      </c>
      <c r="D617" s="115" t="s">
        <v>236</v>
      </c>
      <c r="E617" s="115" t="s">
        <v>539</v>
      </c>
      <c r="F617" s="115"/>
      <c r="G617" s="94">
        <f t="shared" ref="G617:O624" si="404">SUM(G618)</f>
        <v>155</v>
      </c>
      <c r="H617" s="94">
        <f t="shared" si="404"/>
        <v>155</v>
      </c>
      <c r="I617" s="175">
        <f t="shared" si="387"/>
        <v>100</v>
      </c>
      <c r="J617" s="175">
        <f t="shared" si="388"/>
        <v>0</v>
      </c>
      <c r="K617" s="86">
        <f t="shared" si="404"/>
        <v>0</v>
      </c>
      <c r="L617" s="86">
        <f t="shared" si="404"/>
        <v>0</v>
      </c>
      <c r="M617" s="86">
        <f t="shared" si="404"/>
        <v>0</v>
      </c>
      <c r="N617" s="86">
        <f t="shared" si="404"/>
        <v>0</v>
      </c>
      <c r="O617" s="86">
        <f t="shared" si="404"/>
        <v>0</v>
      </c>
    </row>
    <row r="618" spans="1:15">
      <c r="A618" s="76" t="s">
        <v>358</v>
      </c>
      <c r="B618" s="122">
        <v>872</v>
      </c>
      <c r="C618" s="88" t="s">
        <v>246</v>
      </c>
      <c r="D618" s="88" t="s">
        <v>236</v>
      </c>
      <c r="E618" s="115" t="s">
        <v>539</v>
      </c>
      <c r="F618" s="89" t="s">
        <v>225</v>
      </c>
      <c r="G618" s="94">
        <v>155</v>
      </c>
      <c r="H618" s="94">
        <v>155</v>
      </c>
      <c r="I618" s="175">
        <f t="shared" si="387"/>
        <v>100</v>
      </c>
      <c r="J618" s="175">
        <f t="shared" si="388"/>
        <v>0</v>
      </c>
      <c r="K618" s="86"/>
      <c r="L618" s="86"/>
      <c r="M618" s="86"/>
      <c r="N618" s="86"/>
      <c r="O618" s="95"/>
    </row>
    <row r="619" spans="1:15" hidden="1">
      <c r="A619" s="74" t="s">
        <v>411</v>
      </c>
      <c r="B619" s="122">
        <v>872</v>
      </c>
      <c r="C619" s="115" t="s">
        <v>246</v>
      </c>
      <c r="D619" s="115" t="s">
        <v>237</v>
      </c>
      <c r="E619" s="137"/>
      <c r="F619" s="115"/>
      <c r="G619" s="94">
        <f t="shared" ref="G619" si="405">SUM(G620+G622+G624)</f>
        <v>0</v>
      </c>
      <c r="H619" s="94">
        <f t="shared" ref="H619:O619" si="406">SUM(H620+H622+H624)</f>
        <v>0</v>
      </c>
      <c r="I619" s="175" t="e">
        <f t="shared" si="387"/>
        <v>#DIV/0!</v>
      </c>
      <c r="J619" s="175">
        <f t="shared" si="388"/>
        <v>0</v>
      </c>
      <c r="K619" s="86">
        <f t="shared" si="406"/>
        <v>0</v>
      </c>
      <c r="L619" s="86">
        <f t="shared" si="406"/>
        <v>0</v>
      </c>
      <c r="M619" s="86">
        <f t="shared" si="406"/>
        <v>0</v>
      </c>
      <c r="N619" s="86">
        <f t="shared" si="406"/>
        <v>0</v>
      </c>
      <c r="O619" s="86">
        <f t="shared" si="406"/>
        <v>0</v>
      </c>
    </row>
    <row r="620" spans="1:15" ht="49.5" hidden="1" customHeight="1">
      <c r="A620" s="133" t="s">
        <v>556</v>
      </c>
      <c r="B620" s="122">
        <v>872</v>
      </c>
      <c r="C620" s="115" t="s">
        <v>246</v>
      </c>
      <c r="D620" s="115" t="s">
        <v>237</v>
      </c>
      <c r="E620" s="115" t="s">
        <v>448</v>
      </c>
      <c r="F620" s="115"/>
      <c r="G620" s="94">
        <f t="shared" si="404"/>
        <v>0</v>
      </c>
      <c r="H620" s="94">
        <f t="shared" si="404"/>
        <v>0</v>
      </c>
      <c r="I620" s="175" t="e">
        <f t="shared" si="387"/>
        <v>#DIV/0!</v>
      </c>
      <c r="J620" s="175">
        <f t="shared" si="388"/>
        <v>0</v>
      </c>
      <c r="K620" s="86">
        <f t="shared" si="404"/>
        <v>0</v>
      </c>
      <c r="L620" s="86">
        <f t="shared" si="404"/>
        <v>0</v>
      </c>
      <c r="M620" s="86">
        <f t="shared" si="404"/>
        <v>0</v>
      </c>
      <c r="N620" s="86">
        <f t="shared" si="404"/>
        <v>0</v>
      </c>
      <c r="O620" s="86">
        <f t="shared" si="404"/>
        <v>0</v>
      </c>
    </row>
    <row r="621" spans="1:15" hidden="1">
      <c r="A621" s="76" t="s">
        <v>358</v>
      </c>
      <c r="B621" s="122">
        <v>872</v>
      </c>
      <c r="C621" s="88" t="s">
        <v>246</v>
      </c>
      <c r="D621" s="88" t="s">
        <v>237</v>
      </c>
      <c r="E621" s="115" t="s">
        <v>448</v>
      </c>
      <c r="F621" s="89" t="s">
        <v>225</v>
      </c>
      <c r="G621" s="94"/>
      <c r="H621" s="94"/>
      <c r="I621" s="175" t="e">
        <f t="shared" si="387"/>
        <v>#DIV/0!</v>
      </c>
      <c r="J621" s="175">
        <f t="shared" si="388"/>
        <v>0</v>
      </c>
      <c r="K621" s="86"/>
      <c r="L621" s="86"/>
      <c r="M621" s="86"/>
      <c r="N621" s="86"/>
      <c r="O621" s="86"/>
    </row>
    <row r="622" spans="1:15" ht="31.5" hidden="1">
      <c r="A622" s="76" t="s">
        <v>532</v>
      </c>
      <c r="B622" s="122">
        <v>872</v>
      </c>
      <c r="C622" s="115" t="s">
        <v>246</v>
      </c>
      <c r="D622" s="115" t="s">
        <v>237</v>
      </c>
      <c r="E622" s="115" t="s">
        <v>376</v>
      </c>
      <c r="F622" s="115"/>
      <c r="G622" s="94">
        <f t="shared" si="404"/>
        <v>0</v>
      </c>
      <c r="H622" s="94">
        <f t="shared" si="404"/>
        <v>0</v>
      </c>
      <c r="I622" s="175" t="e">
        <f t="shared" si="387"/>
        <v>#DIV/0!</v>
      </c>
      <c r="J622" s="175">
        <f t="shared" si="388"/>
        <v>0</v>
      </c>
      <c r="K622" s="86">
        <f t="shared" si="404"/>
        <v>0</v>
      </c>
      <c r="L622" s="86">
        <f t="shared" si="404"/>
        <v>0</v>
      </c>
      <c r="M622" s="86">
        <f t="shared" si="404"/>
        <v>0</v>
      </c>
      <c r="N622" s="86">
        <f t="shared" si="404"/>
        <v>0</v>
      </c>
      <c r="O622" s="86">
        <f t="shared" si="404"/>
        <v>0</v>
      </c>
    </row>
    <row r="623" spans="1:15" hidden="1">
      <c r="A623" s="76" t="s">
        <v>358</v>
      </c>
      <c r="B623" s="122">
        <v>872</v>
      </c>
      <c r="C623" s="88" t="s">
        <v>246</v>
      </c>
      <c r="D623" s="88" t="s">
        <v>237</v>
      </c>
      <c r="E623" s="115" t="s">
        <v>376</v>
      </c>
      <c r="F623" s="89" t="s">
        <v>225</v>
      </c>
      <c r="G623" s="94"/>
      <c r="H623" s="94"/>
      <c r="I623" s="175" t="e">
        <f t="shared" si="387"/>
        <v>#DIV/0!</v>
      </c>
      <c r="J623" s="175">
        <f t="shared" si="388"/>
        <v>0</v>
      </c>
      <c r="K623" s="86"/>
      <c r="L623" s="86"/>
      <c r="M623" s="86"/>
      <c r="N623" s="86"/>
      <c r="O623" s="86"/>
    </row>
    <row r="624" spans="1:15" ht="63" hidden="1">
      <c r="A624" s="76" t="s">
        <v>541</v>
      </c>
      <c r="B624" s="122">
        <v>872</v>
      </c>
      <c r="C624" s="115" t="s">
        <v>246</v>
      </c>
      <c r="D624" s="115" t="s">
        <v>237</v>
      </c>
      <c r="E624" s="115" t="s">
        <v>540</v>
      </c>
      <c r="F624" s="115"/>
      <c r="G624" s="94">
        <f t="shared" si="404"/>
        <v>0</v>
      </c>
      <c r="H624" s="94">
        <f t="shared" si="404"/>
        <v>0</v>
      </c>
      <c r="I624" s="175" t="e">
        <f t="shared" si="387"/>
        <v>#DIV/0!</v>
      </c>
      <c r="J624" s="175">
        <f t="shared" si="388"/>
        <v>0</v>
      </c>
      <c r="K624" s="86">
        <f t="shared" si="404"/>
        <v>0</v>
      </c>
      <c r="L624" s="86">
        <f t="shared" si="404"/>
        <v>0</v>
      </c>
      <c r="M624" s="86">
        <f t="shared" si="404"/>
        <v>0</v>
      </c>
      <c r="N624" s="86">
        <f t="shared" si="404"/>
        <v>0</v>
      </c>
      <c r="O624" s="86">
        <f t="shared" si="404"/>
        <v>0</v>
      </c>
    </row>
    <row r="625" spans="1:15" hidden="1">
      <c r="A625" s="76" t="s">
        <v>358</v>
      </c>
      <c r="B625" s="122">
        <v>872</v>
      </c>
      <c r="C625" s="88" t="s">
        <v>246</v>
      </c>
      <c r="D625" s="88" t="s">
        <v>237</v>
      </c>
      <c r="E625" s="115" t="s">
        <v>540</v>
      </c>
      <c r="F625" s="89" t="s">
        <v>225</v>
      </c>
      <c r="G625" s="94"/>
      <c r="H625" s="94"/>
      <c r="I625" s="175" t="e">
        <f t="shared" si="387"/>
        <v>#DIV/0!</v>
      </c>
      <c r="J625" s="175">
        <f t="shared" si="388"/>
        <v>0</v>
      </c>
      <c r="K625" s="86"/>
      <c r="L625" s="86"/>
      <c r="M625" s="86"/>
      <c r="N625" s="86"/>
      <c r="O625" s="86"/>
    </row>
    <row r="626" spans="1:15" ht="47.25">
      <c r="A626" s="75" t="s">
        <v>87</v>
      </c>
      <c r="B626" s="122"/>
      <c r="C626" s="138"/>
      <c r="D626" s="138"/>
      <c r="E626" s="130"/>
      <c r="F626" s="130"/>
      <c r="G626" s="94">
        <f t="shared" ref="G626" si="407">SUM(G627+G632+G636+G667)</f>
        <v>10033.299999999999</v>
      </c>
      <c r="H626" s="94">
        <f t="shared" ref="H626:O626" si="408">SUM(H627+H632+H636+H667)</f>
        <v>7535.1212299999997</v>
      </c>
      <c r="I626" s="175">
        <f t="shared" si="387"/>
        <v>75.101125551912133</v>
      </c>
      <c r="J626" s="175">
        <f t="shared" si="388"/>
        <v>-2498.1787699999995</v>
      </c>
      <c r="K626" s="86">
        <f t="shared" si="408"/>
        <v>0</v>
      </c>
      <c r="L626" s="86">
        <f t="shared" si="408"/>
        <v>0</v>
      </c>
      <c r="M626" s="86">
        <f t="shared" si="408"/>
        <v>0</v>
      </c>
      <c r="N626" s="86">
        <f t="shared" si="408"/>
        <v>0</v>
      </c>
      <c r="O626" s="86">
        <f t="shared" si="408"/>
        <v>0</v>
      </c>
    </row>
    <row r="627" spans="1:15" hidden="1">
      <c r="A627" s="73" t="s">
        <v>25</v>
      </c>
      <c r="B627" s="87">
        <v>872</v>
      </c>
      <c r="C627" s="115" t="s">
        <v>235</v>
      </c>
      <c r="D627" s="115" t="s">
        <v>360</v>
      </c>
      <c r="E627" s="115"/>
      <c r="F627" s="115"/>
      <c r="G627" s="94">
        <f t="shared" ref="G627" si="409">SUM(G628+G630)</f>
        <v>0</v>
      </c>
      <c r="H627" s="94">
        <f t="shared" ref="H627:O627" si="410">SUM(H628+H630)</f>
        <v>0</v>
      </c>
      <c r="I627" s="175" t="e">
        <f t="shared" si="387"/>
        <v>#DIV/0!</v>
      </c>
      <c r="J627" s="175">
        <f t="shared" si="388"/>
        <v>0</v>
      </c>
      <c r="K627" s="86">
        <f t="shared" si="410"/>
        <v>0</v>
      </c>
      <c r="L627" s="86">
        <f t="shared" si="410"/>
        <v>0</v>
      </c>
      <c r="M627" s="86">
        <f t="shared" si="410"/>
        <v>0</v>
      </c>
      <c r="N627" s="86">
        <f t="shared" si="410"/>
        <v>0</v>
      </c>
      <c r="O627" s="86">
        <f t="shared" si="410"/>
        <v>0</v>
      </c>
    </row>
    <row r="628" spans="1:15" ht="141.75" hidden="1">
      <c r="A628" s="118" t="s">
        <v>608</v>
      </c>
      <c r="B628" s="87">
        <v>872</v>
      </c>
      <c r="C628" s="115" t="s">
        <v>235</v>
      </c>
      <c r="D628" s="115" t="s">
        <v>360</v>
      </c>
      <c r="E628" s="115" t="s">
        <v>443</v>
      </c>
      <c r="F628" s="115"/>
      <c r="G628" s="94">
        <f t="shared" ref="G628:O628" si="411">SUM(G629)</f>
        <v>0</v>
      </c>
      <c r="H628" s="94">
        <f t="shared" si="411"/>
        <v>0</v>
      </c>
      <c r="I628" s="175" t="e">
        <f t="shared" si="387"/>
        <v>#DIV/0!</v>
      </c>
      <c r="J628" s="175">
        <f t="shared" si="388"/>
        <v>0</v>
      </c>
      <c r="K628" s="86">
        <f t="shared" si="411"/>
        <v>0</v>
      </c>
      <c r="L628" s="86">
        <f t="shared" si="411"/>
        <v>0</v>
      </c>
      <c r="M628" s="86">
        <f t="shared" si="411"/>
        <v>0</v>
      </c>
      <c r="N628" s="86">
        <f t="shared" si="411"/>
        <v>0</v>
      </c>
      <c r="O628" s="86">
        <f t="shared" si="411"/>
        <v>0</v>
      </c>
    </row>
    <row r="629" spans="1:15" ht="31.5" hidden="1">
      <c r="A629" s="73" t="s">
        <v>494</v>
      </c>
      <c r="B629" s="87">
        <v>872</v>
      </c>
      <c r="C629" s="115" t="s">
        <v>235</v>
      </c>
      <c r="D629" s="115" t="s">
        <v>360</v>
      </c>
      <c r="E629" s="115" t="s">
        <v>443</v>
      </c>
      <c r="F629" s="115" t="s">
        <v>491</v>
      </c>
      <c r="G629" s="94"/>
      <c r="H629" s="94"/>
      <c r="I629" s="175" t="e">
        <f t="shared" si="387"/>
        <v>#DIV/0!</v>
      </c>
      <c r="J629" s="175">
        <f t="shared" si="388"/>
        <v>0</v>
      </c>
      <c r="K629" s="86"/>
      <c r="L629" s="86"/>
      <c r="M629" s="86"/>
      <c r="N629" s="86"/>
      <c r="O629" s="86"/>
    </row>
    <row r="630" spans="1:15" ht="220.5" hidden="1">
      <c r="A630" s="73" t="s">
        <v>609</v>
      </c>
      <c r="B630" s="87">
        <v>872</v>
      </c>
      <c r="C630" s="115" t="s">
        <v>235</v>
      </c>
      <c r="D630" s="115" t="s">
        <v>360</v>
      </c>
      <c r="E630" s="115" t="s">
        <v>182</v>
      </c>
      <c r="F630" s="115"/>
      <c r="G630" s="94">
        <f t="shared" ref="G630:O630" si="412">SUM(G631)</f>
        <v>0</v>
      </c>
      <c r="H630" s="94">
        <f t="shared" si="412"/>
        <v>0</v>
      </c>
      <c r="I630" s="175" t="e">
        <f t="shared" si="387"/>
        <v>#DIV/0!</v>
      </c>
      <c r="J630" s="175">
        <f t="shared" si="388"/>
        <v>0</v>
      </c>
      <c r="K630" s="86">
        <f t="shared" si="412"/>
        <v>0</v>
      </c>
      <c r="L630" s="86">
        <f t="shared" si="412"/>
        <v>0</v>
      </c>
      <c r="M630" s="86">
        <f t="shared" si="412"/>
        <v>0</v>
      </c>
      <c r="N630" s="86">
        <f t="shared" si="412"/>
        <v>0</v>
      </c>
      <c r="O630" s="86">
        <f t="shared" si="412"/>
        <v>0</v>
      </c>
    </row>
    <row r="631" spans="1:15" hidden="1">
      <c r="A631" s="73" t="s">
        <v>147</v>
      </c>
      <c r="B631" s="87">
        <v>872</v>
      </c>
      <c r="C631" s="115" t="s">
        <v>235</v>
      </c>
      <c r="D631" s="115" t="s">
        <v>360</v>
      </c>
      <c r="E631" s="115" t="s">
        <v>182</v>
      </c>
      <c r="F631" s="115" t="s">
        <v>491</v>
      </c>
      <c r="G631" s="94"/>
      <c r="H631" s="94"/>
      <c r="I631" s="175" t="e">
        <f t="shared" si="387"/>
        <v>#DIV/0!</v>
      </c>
      <c r="J631" s="175">
        <f t="shared" si="388"/>
        <v>0</v>
      </c>
      <c r="K631" s="86"/>
      <c r="L631" s="86"/>
      <c r="M631" s="86"/>
      <c r="N631" s="86"/>
      <c r="O631" s="86"/>
    </row>
    <row r="632" spans="1:15" hidden="1">
      <c r="A632" s="76" t="s">
        <v>54</v>
      </c>
      <c r="B632" s="122">
        <v>872</v>
      </c>
      <c r="C632" s="88" t="s">
        <v>238</v>
      </c>
      <c r="D632" s="88"/>
      <c r="E632" s="89"/>
      <c r="F632" s="89"/>
      <c r="G632" s="94">
        <f t="shared" ref="G632:O634" si="413">SUM(G633)</f>
        <v>0</v>
      </c>
      <c r="H632" s="94">
        <f t="shared" si="413"/>
        <v>0</v>
      </c>
      <c r="I632" s="175" t="e">
        <f t="shared" si="387"/>
        <v>#DIV/0!</v>
      </c>
      <c r="J632" s="175">
        <f t="shared" si="388"/>
        <v>0</v>
      </c>
      <c r="K632" s="86">
        <f t="shared" si="413"/>
        <v>0</v>
      </c>
      <c r="L632" s="86">
        <f t="shared" si="413"/>
        <v>0</v>
      </c>
      <c r="M632" s="86">
        <f t="shared" si="413"/>
        <v>0</v>
      </c>
      <c r="N632" s="86">
        <f t="shared" si="413"/>
        <v>0</v>
      </c>
      <c r="O632" s="86">
        <f t="shared" si="413"/>
        <v>0</v>
      </c>
    </row>
    <row r="633" spans="1:15" hidden="1">
      <c r="A633" s="74" t="s">
        <v>77</v>
      </c>
      <c r="B633" s="122">
        <v>872</v>
      </c>
      <c r="C633" s="88" t="s">
        <v>238</v>
      </c>
      <c r="D633" s="88" t="s">
        <v>245</v>
      </c>
      <c r="E633" s="89"/>
      <c r="F633" s="89"/>
      <c r="G633" s="94">
        <f t="shared" si="413"/>
        <v>0</v>
      </c>
      <c r="H633" s="94">
        <f t="shared" si="413"/>
        <v>0</v>
      </c>
      <c r="I633" s="175" t="e">
        <f t="shared" si="387"/>
        <v>#DIV/0!</v>
      </c>
      <c r="J633" s="175">
        <f t="shared" si="388"/>
        <v>0</v>
      </c>
      <c r="K633" s="86">
        <f t="shared" si="413"/>
        <v>0</v>
      </c>
      <c r="L633" s="86">
        <f t="shared" si="413"/>
        <v>0</v>
      </c>
      <c r="M633" s="86">
        <f t="shared" si="413"/>
        <v>0</v>
      </c>
      <c r="N633" s="86">
        <f t="shared" si="413"/>
        <v>0</v>
      </c>
      <c r="O633" s="86">
        <f t="shared" si="413"/>
        <v>0</v>
      </c>
    </row>
    <row r="634" spans="1:15" ht="126" hidden="1">
      <c r="A634" s="73" t="s">
        <v>786</v>
      </c>
      <c r="B634" s="122">
        <v>872</v>
      </c>
      <c r="C634" s="88" t="s">
        <v>238</v>
      </c>
      <c r="D634" s="88" t="s">
        <v>245</v>
      </c>
      <c r="E634" s="89" t="s">
        <v>787</v>
      </c>
      <c r="F634" s="89"/>
      <c r="G634" s="94">
        <f t="shared" si="413"/>
        <v>0</v>
      </c>
      <c r="H634" s="94">
        <f t="shared" si="413"/>
        <v>0</v>
      </c>
      <c r="I634" s="175" t="e">
        <f t="shared" si="387"/>
        <v>#DIV/0!</v>
      </c>
      <c r="J634" s="175">
        <f t="shared" si="388"/>
        <v>0</v>
      </c>
      <c r="K634" s="86">
        <f t="shared" si="413"/>
        <v>0</v>
      </c>
      <c r="L634" s="86">
        <f t="shared" si="413"/>
        <v>0</v>
      </c>
      <c r="M634" s="86">
        <f t="shared" si="413"/>
        <v>0</v>
      </c>
      <c r="N634" s="86">
        <f t="shared" si="413"/>
        <v>0</v>
      </c>
      <c r="O634" s="86">
        <f t="shared" si="413"/>
        <v>0</v>
      </c>
    </row>
    <row r="635" spans="1:15" ht="31.5" hidden="1">
      <c r="A635" s="74" t="s">
        <v>164</v>
      </c>
      <c r="B635" s="122">
        <v>872</v>
      </c>
      <c r="C635" s="123" t="s">
        <v>238</v>
      </c>
      <c r="D635" s="123" t="s">
        <v>245</v>
      </c>
      <c r="E635" s="89" t="s">
        <v>787</v>
      </c>
      <c r="F635" s="88" t="s">
        <v>211</v>
      </c>
      <c r="G635" s="94"/>
      <c r="H635" s="94"/>
      <c r="I635" s="175" t="e">
        <f t="shared" si="387"/>
        <v>#DIV/0!</v>
      </c>
      <c r="J635" s="175">
        <f t="shared" si="388"/>
        <v>0</v>
      </c>
      <c r="K635" s="86"/>
      <c r="L635" s="86"/>
      <c r="M635" s="86"/>
      <c r="N635" s="86"/>
      <c r="O635" s="86"/>
    </row>
    <row r="636" spans="1:15" ht="31.5">
      <c r="A636" s="72" t="s">
        <v>365</v>
      </c>
      <c r="B636" s="122">
        <v>872</v>
      </c>
      <c r="C636" s="123" t="s">
        <v>241</v>
      </c>
      <c r="D636" s="123"/>
      <c r="E636" s="88"/>
      <c r="F636" s="88"/>
      <c r="G636" s="94">
        <f t="shared" ref="G636" si="414">SUM(G637+G664)</f>
        <v>10033.299999999999</v>
      </c>
      <c r="H636" s="94">
        <f t="shared" ref="H636:O636" si="415">SUM(H637+H664)</f>
        <v>7535.1212299999997</v>
      </c>
      <c r="I636" s="175">
        <f t="shared" si="387"/>
        <v>75.101125551912133</v>
      </c>
      <c r="J636" s="175">
        <f t="shared" si="388"/>
        <v>-2498.1787699999995</v>
      </c>
      <c r="K636" s="86">
        <f t="shared" si="415"/>
        <v>0</v>
      </c>
      <c r="L636" s="86">
        <f t="shared" si="415"/>
        <v>0</v>
      </c>
      <c r="M636" s="86">
        <f t="shared" si="415"/>
        <v>0</v>
      </c>
      <c r="N636" s="86">
        <f t="shared" si="415"/>
        <v>0</v>
      </c>
      <c r="O636" s="86">
        <f t="shared" si="415"/>
        <v>0</v>
      </c>
    </row>
    <row r="637" spans="1:15">
      <c r="A637" s="72" t="s">
        <v>366</v>
      </c>
      <c r="B637" s="122">
        <v>872</v>
      </c>
      <c r="C637" s="123" t="s">
        <v>241</v>
      </c>
      <c r="D637" s="123" t="s">
        <v>235</v>
      </c>
      <c r="E637" s="88"/>
      <c r="F637" s="88"/>
      <c r="G637" s="94">
        <f t="shared" ref="G637" si="416">SUM(G638+G640+G644+G646+G653+G658+G660+G662+G655+G649+G651)</f>
        <v>10033.299999999999</v>
      </c>
      <c r="H637" s="94">
        <f t="shared" ref="H637:O637" si="417">SUM(H638+H640+H644+H646+H653+H658+H660+H662+H655+H649+H651)</f>
        <v>7535.1212299999997</v>
      </c>
      <c r="I637" s="175">
        <f t="shared" si="387"/>
        <v>75.101125551912133</v>
      </c>
      <c r="J637" s="175">
        <f t="shared" si="388"/>
        <v>-2498.1787699999995</v>
      </c>
      <c r="K637" s="86">
        <f t="shared" si="417"/>
        <v>0</v>
      </c>
      <c r="L637" s="86">
        <f t="shared" si="417"/>
        <v>0</v>
      </c>
      <c r="M637" s="86">
        <f t="shared" si="417"/>
        <v>0</v>
      </c>
      <c r="N637" s="86">
        <f t="shared" si="417"/>
        <v>0</v>
      </c>
      <c r="O637" s="86">
        <f t="shared" si="417"/>
        <v>0</v>
      </c>
    </row>
    <row r="638" spans="1:15" ht="110.25">
      <c r="A638" s="125" t="s">
        <v>692</v>
      </c>
      <c r="B638" s="122">
        <v>872</v>
      </c>
      <c r="C638" s="123" t="s">
        <v>241</v>
      </c>
      <c r="D638" s="123" t="s">
        <v>235</v>
      </c>
      <c r="E638" s="88" t="s">
        <v>306</v>
      </c>
      <c r="F638" s="88"/>
      <c r="G638" s="94">
        <f t="shared" ref="G638:O638" si="418">SUM(G639)</f>
        <v>8093.3</v>
      </c>
      <c r="H638" s="94">
        <f t="shared" si="418"/>
        <v>6095.1212299999997</v>
      </c>
      <c r="I638" s="175">
        <f t="shared" si="387"/>
        <v>75.310704286261483</v>
      </c>
      <c r="J638" s="175">
        <f t="shared" si="388"/>
        <v>-1998.1787700000004</v>
      </c>
      <c r="K638" s="86">
        <f t="shared" si="418"/>
        <v>0</v>
      </c>
      <c r="L638" s="86">
        <f t="shared" si="418"/>
        <v>0</v>
      </c>
      <c r="M638" s="86">
        <f t="shared" si="418"/>
        <v>0</v>
      </c>
      <c r="N638" s="86">
        <f t="shared" si="418"/>
        <v>0</v>
      </c>
      <c r="O638" s="86">
        <f t="shared" si="418"/>
        <v>0</v>
      </c>
    </row>
    <row r="639" spans="1:15" ht="31.5">
      <c r="A639" s="74" t="s">
        <v>164</v>
      </c>
      <c r="B639" s="122">
        <v>872</v>
      </c>
      <c r="C639" s="123" t="s">
        <v>241</v>
      </c>
      <c r="D639" s="123" t="s">
        <v>235</v>
      </c>
      <c r="E639" s="88" t="s">
        <v>306</v>
      </c>
      <c r="F639" s="88" t="s">
        <v>211</v>
      </c>
      <c r="G639" s="94">
        <v>8093.3</v>
      </c>
      <c r="H639" s="94">
        <v>6095.1212299999997</v>
      </c>
      <c r="I639" s="175">
        <f t="shared" si="387"/>
        <v>75.310704286261483</v>
      </c>
      <c r="J639" s="175">
        <f t="shared" si="388"/>
        <v>-1998.1787700000004</v>
      </c>
      <c r="K639" s="86"/>
      <c r="L639" s="86"/>
      <c r="M639" s="86"/>
      <c r="N639" s="86"/>
      <c r="O639" s="86"/>
    </row>
    <row r="640" spans="1:15" ht="78.75" hidden="1">
      <c r="A640" s="72" t="s">
        <v>693</v>
      </c>
      <c r="B640" s="122">
        <v>872</v>
      </c>
      <c r="C640" s="123" t="s">
        <v>241</v>
      </c>
      <c r="D640" s="123" t="s">
        <v>235</v>
      </c>
      <c r="E640" s="88" t="s">
        <v>377</v>
      </c>
      <c r="F640" s="88"/>
      <c r="G640" s="94">
        <f t="shared" ref="G640:O640" si="419">SUM(G641)</f>
        <v>0</v>
      </c>
      <c r="H640" s="94">
        <f t="shared" si="419"/>
        <v>0</v>
      </c>
      <c r="I640" s="175" t="e">
        <f t="shared" si="387"/>
        <v>#DIV/0!</v>
      </c>
      <c r="J640" s="175">
        <f t="shared" si="388"/>
        <v>0</v>
      </c>
      <c r="K640" s="86">
        <f t="shared" si="419"/>
        <v>0</v>
      </c>
      <c r="L640" s="86">
        <f t="shared" si="419"/>
        <v>0</v>
      </c>
      <c r="M640" s="86">
        <f t="shared" si="419"/>
        <v>0</v>
      </c>
      <c r="N640" s="86">
        <f t="shared" si="419"/>
        <v>0</v>
      </c>
      <c r="O640" s="86">
        <f t="shared" si="419"/>
        <v>0</v>
      </c>
    </row>
    <row r="641" spans="1:15" ht="31.5" hidden="1">
      <c r="A641" s="72" t="s">
        <v>164</v>
      </c>
      <c r="B641" s="122">
        <v>872</v>
      </c>
      <c r="C641" s="123" t="s">
        <v>241</v>
      </c>
      <c r="D641" s="123" t="s">
        <v>235</v>
      </c>
      <c r="E641" s="88" t="s">
        <v>377</v>
      </c>
      <c r="F641" s="88" t="s">
        <v>211</v>
      </c>
      <c r="G641" s="94"/>
      <c r="H641" s="94"/>
      <c r="I641" s="175" t="e">
        <f t="shared" si="387"/>
        <v>#DIV/0!</v>
      </c>
      <c r="J641" s="175">
        <f t="shared" si="388"/>
        <v>0</v>
      </c>
      <c r="K641" s="86"/>
      <c r="L641" s="86"/>
      <c r="M641" s="86"/>
      <c r="N641" s="86"/>
      <c r="O641" s="86"/>
    </row>
    <row r="642" spans="1:15" hidden="1">
      <c r="A642" s="72"/>
      <c r="B642" s="122"/>
      <c r="C642" s="123"/>
      <c r="D642" s="123"/>
      <c r="E642" s="88"/>
      <c r="F642" s="88"/>
      <c r="G642" s="94"/>
      <c r="H642" s="94"/>
      <c r="I642" s="175" t="e">
        <f t="shared" si="387"/>
        <v>#DIV/0!</v>
      </c>
      <c r="J642" s="175">
        <f t="shared" si="388"/>
        <v>0</v>
      </c>
      <c r="K642" s="86"/>
      <c r="L642" s="86"/>
      <c r="M642" s="86"/>
      <c r="N642" s="86"/>
      <c r="O642" s="86"/>
    </row>
    <row r="643" spans="1:15" hidden="1">
      <c r="A643" s="72"/>
      <c r="B643" s="122"/>
      <c r="C643" s="123"/>
      <c r="D643" s="123"/>
      <c r="E643" s="88"/>
      <c r="F643" s="88"/>
      <c r="G643" s="94"/>
      <c r="H643" s="94"/>
      <c r="I643" s="175" t="e">
        <f t="shared" si="387"/>
        <v>#DIV/0!</v>
      </c>
      <c r="J643" s="175">
        <f t="shared" si="388"/>
        <v>0</v>
      </c>
      <c r="K643" s="86"/>
      <c r="L643" s="86"/>
      <c r="M643" s="86"/>
      <c r="N643" s="86"/>
      <c r="O643" s="86"/>
    </row>
    <row r="644" spans="1:15" ht="78.75" hidden="1">
      <c r="A644" s="72" t="s">
        <v>694</v>
      </c>
      <c r="B644" s="122">
        <v>872</v>
      </c>
      <c r="C644" s="123" t="s">
        <v>241</v>
      </c>
      <c r="D644" s="123" t="s">
        <v>235</v>
      </c>
      <c r="E644" s="88" t="s">
        <v>378</v>
      </c>
      <c r="F644" s="88"/>
      <c r="G644" s="94">
        <f t="shared" ref="G644:O644" si="420">SUM(G645)</f>
        <v>0</v>
      </c>
      <c r="H644" s="94">
        <f t="shared" si="420"/>
        <v>0</v>
      </c>
      <c r="I644" s="175" t="e">
        <f t="shared" si="387"/>
        <v>#DIV/0!</v>
      </c>
      <c r="J644" s="175">
        <f t="shared" si="388"/>
        <v>0</v>
      </c>
      <c r="K644" s="86">
        <f t="shared" si="420"/>
        <v>0</v>
      </c>
      <c r="L644" s="86">
        <f t="shared" si="420"/>
        <v>0</v>
      </c>
      <c r="M644" s="86">
        <f t="shared" si="420"/>
        <v>0</v>
      </c>
      <c r="N644" s="86">
        <f t="shared" si="420"/>
        <v>0</v>
      </c>
      <c r="O644" s="86">
        <f t="shared" si="420"/>
        <v>0</v>
      </c>
    </row>
    <row r="645" spans="1:15" ht="31.5" hidden="1">
      <c r="A645" s="72" t="s">
        <v>164</v>
      </c>
      <c r="B645" s="122">
        <v>872</v>
      </c>
      <c r="C645" s="123" t="s">
        <v>241</v>
      </c>
      <c r="D645" s="123" t="s">
        <v>235</v>
      </c>
      <c r="E645" s="88" t="s">
        <v>378</v>
      </c>
      <c r="F645" s="88" t="s">
        <v>211</v>
      </c>
      <c r="G645" s="94"/>
      <c r="H645" s="94"/>
      <c r="I645" s="175" t="e">
        <f t="shared" si="387"/>
        <v>#DIV/0!</v>
      </c>
      <c r="J645" s="175">
        <f t="shared" si="388"/>
        <v>0</v>
      </c>
      <c r="K645" s="86"/>
      <c r="L645" s="86"/>
      <c r="M645" s="86"/>
      <c r="N645" s="86"/>
      <c r="O645" s="86"/>
    </row>
    <row r="646" spans="1:15" ht="94.5" hidden="1">
      <c r="A646" s="72" t="s">
        <v>695</v>
      </c>
      <c r="B646" s="122">
        <v>872</v>
      </c>
      <c r="C646" s="123" t="s">
        <v>241</v>
      </c>
      <c r="D646" s="123" t="s">
        <v>235</v>
      </c>
      <c r="E646" s="69" t="s">
        <v>476</v>
      </c>
      <c r="F646" s="88"/>
      <c r="G646" s="94">
        <f t="shared" ref="G646:O646" si="421">SUM(G647)</f>
        <v>0</v>
      </c>
      <c r="H646" s="94">
        <f t="shared" si="421"/>
        <v>0</v>
      </c>
      <c r="I646" s="175" t="e">
        <f t="shared" si="387"/>
        <v>#DIV/0!</v>
      </c>
      <c r="J646" s="175">
        <f t="shared" si="388"/>
        <v>0</v>
      </c>
      <c r="K646" s="86">
        <f t="shared" si="421"/>
        <v>0</v>
      </c>
      <c r="L646" s="86">
        <f t="shared" si="421"/>
        <v>0</v>
      </c>
      <c r="M646" s="86">
        <f t="shared" si="421"/>
        <v>0</v>
      </c>
      <c r="N646" s="86">
        <f t="shared" si="421"/>
        <v>0</v>
      </c>
      <c r="O646" s="86">
        <f t="shared" si="421"/>
        <v>0</v>
      </c>
    </row>
    <row r="647" spans="1:15" ht="31.5" hidden="1">
      <c r="A647" s="72" t="s">
        <v>164</v>
      </c>
      <c r="B647" s="122">
        <v>872</v>
      </c>
      <c r="C647" s="123" t="s">
        <v>241</v>
      </c>
      <c r="D647" s="123" t="s">
        <v>235</v>
      </c>
      <c r="E647" s="69" t="s">
        <v>476</v>
      </c>
      <c r="F647" s="88" t="s">
        <v>211</v>
      </c>
      <c r="G647" s="94"/>
      <c r="H647" s="94"/>
      <c r="I647" s="175" t="e">
        <f t="shared" si="387"/>
        <v>#DIV/0!</v>
      </c>
      <c r="J647" s="175">
        <f t="shared" si="388"/>
        <v>0</v>
      </c>
      <c r="K647" s="86"/>
      <c r="L647" s="86"/>
      <c r="M647" s="86"/>
      <c r="N647" s="86"/>
      <c r="O647" s="86"/>
    </row>
    <row r="648" spans="1:15" ht="47.25" hidden="1">
      <c r="A648" s="74" t="s">
        <v>212</v>
      </c>
      <c r="B648" s="122">
        <v>872</v>
      </c>
      <c r="C648" s="123" t="s">
        <v>241</v>
      </c>
      <c r="D648" s="123" t="s">
        <v>235</v>
      </c>
      <c r="E648" s="88" t="s">
        <v>367</v>
      </c>
      <c r="F648" s="88" t="s">
        <v>394</v>
      </c>
      <c r="G648" s="94"/>
      <c r="H648" s="94"/>
      <c r="I648" s="175" t="e">
        <f t="shared" si="387"/>
        <v>#DIV/0!</v>
      </c>
      <c r="J648" s="175">
        <f t="shared" si="388"/>
        <v>0</v>
      </c>
      <c r="K648" s="86"/>
      <c r="L648" s="86"/>
      <c r="M648" s="86"/>
      <c r="N648" s="86"/>
      <c r="O648" s="86"/>
    </row>
    <row r="649" spans="1:15" ht="110.25" hidden="1">
      <c r="A649" s="74" t="s">
        <v>696</v>
      </c>
      <c r="B649" s="122">
        <v>872</v>
      </c>
      <c r="C649" s="123" t="s">
        <v>241</v>
      </c>
      <c r="D649" s="123" t="s">
        <v>235</v>
      </c>
      <c r="E649" s="88" t="s">
        <v>0</v>
      </c>
      <c r="F649" s="88"/>
      <c r="G649" s="94">
        <f t="shared" ref="G649:O649" si="422">SUM(G650)</f>
        <v>0</v>
      </c>
      <c r="H649" s="94">
        <f t="shared" si="422"/>
        <v>0</v>
      </c>
      <c r="I649" s="175" t="e">
        <f t="shared" si="387"/>
        <v>#DIV/0!</v>
      </c>
      <c r="J649" s="175">
        <f t="shared" si="388"/>
        <v>0</v>
      </c>
      <c r="K649" s="86">
        <f t="shared" si="422"/>
        <v>0</v>
      </c>
      <c r="L649" s="86">
        <f t="shared" si="422"/>
        <v>0</v>
      </c>
      <c r="M649" s="86">
        <f t="shared" si="422"/>
        <v>0</v>
      </c>
      <c r="N649" s="86">
        <f t="shared" si="422"/>
        <v>0</v>
      </c>
      <c r="O649" s="86">
        <f t="shared" si="422"/>
        <v>0</v>
      </c>
    </row>
    <row r="650" spans="1:15" ht="31.5" hidden="1">
      <c r="A650" s="72" t="s">
        <v>164</v>
      </c>
      <c r="B650" s="122">
        <v>872</v>
      </c>
      <c r="C650" s="123" t="s">
        <v>241</v>
      </c>
      <c r="D650" s="123" t="s">
        <v>235</v>
      </c>
      <c r="E650" s="88" t="s">
        <v>0</v>
      </c>
      <c r="F650" s="88" t="s">
        <v>211</v>
      </c>
      <c r="G650" s="94"/>
      <c r="H650" s="94"/>
      <c r="I650" s="175" t="e">
        <f t="shared" si="387"/>
        <v>#DIV/0!</v>
      </c>
      <c r="J650" s="175">
        <f t="shared" si="388"/>
        <v>0</v>
      </c>
      <c r="K650" s="86"/>
      <c r="L650" s="86"/>
      <c r="M650" s="86"/>
      <c r="N650" s="86"/>
      <c r="O650" s="86"/>
    </row>
    <row r="651" spans="1:15" ht="126" hidden="1">
      <c r="A651" s="76" t="s">
        <v>697</v>
      </c>
      <c r="B651" s="122">
        <v>872</v>
      </c>
      <c r="C651" s="123" t="s">
        <v>241</v>
      </c>
      <c r="D651" s="123" t="s">
        <v>235</v>
      </c>
      <c r="E651" s="88" t="s">
        <v>1</v>
      </c>
      <c r="F651" s="88"/>
      <c r="G651" s="94">
        <f t="shared" ref="G651:O651" si="423">SUM(G652)</f>
        <v>0</v>
      </c>
      <c r="H651" s="94">
        <f t="shared" si="423"/>
        <v>0</v>
      </c>
      <c r="I651" s="175" t="e">
        <f t="shared" si="387"/>
        <v>#DIV/0!</v>
      </c>
      <c r="J651" s="175">
        <f t="shared" si="388"/>
        <v>0</v>
      </c>
      <c r="K651" s="86">
        <f t="shared" si="423"/>
        <v>0</v>
      </c>
      <c r="L651" s="86">
        <f t="shared" si="423"/>
        <v>0</v>
      </c>
      <c r="M651" s="86">
        <f t="shared" si="423"/>
        <v>0</v>
      </c>
      <c r="N651" s="86">
        <f t="shared" si="423"/>
        <v>0</v>
      </c>
      <c r="O651" s="86">
        <f t="shared" si="423"/>
        <v>0</v>
      </c>
    </row>
    <row r="652" spans="1:15" ht="31.5" hidden="1">
      <c r="A652" s="74" t="s">
        <v>164</v>
      </c>
      <c r="B652" s="122">
        <v>872</v>
      </c>
      <c r="C652" s="123" t="s">
        <v>241</v>
      </c>
      <c r="D652" s="123" t="s">
        <v>235</v>
      </c>
      <c r="E652" s="88" t="s">
        <v>1</v>
      </c>
      <c r="F652" s="88" t="s">
        <v>211</v>
      </c>
      <c r="G652" s="94"/>
      <c r="H652" s="94"/>
      <c r="I652" s="175" t="e">
        <f t="shared" ref="I652:I715" si="424">SUM(H652/G652*100)</f>
        <v>#DIV/0!</v>
      </c>
      <c r="J652" s="175">
        <f t="shared" ref="J652:J715" si="425">SUM(H652-G652)</f>
        <v>0</v>
      </c>
      <c r="K652" s="86"/>
      <c r="L652" s="86"/>
      <c r="M652" s="86"/>
      <c r="N652" s="86"/>
      <c r="O652" s="86"/>
    </row>
    <row r="653" spans="1:15" ht="157.5">
      <c r="A653" s="74" t="s">
        <v>698</v>
      </c>
      <c r="B653" s="122">
        <v>872</v>
      </c>
      <c r="C653" s="123" t="s">
        <v>241</v>
      </c>
      <c r="D653" s="123" t="s">
        <v>235</v>
      </c>
      <c r="E653" s="88" t="s">
        <v>204</v>
      </c>
      <c r="F653" s="88"/>
      <c r="G653" s="94">
        <f t="shared" ref="G653:O653" si="426">SUM(G654)</f>
        <v>1940</v>
      </c>
      <c r="H653" s="94">
        <f t="shared" si="426"/>
        <v>1440</v>
      </c>
      <c r="I653" s="175">
        <f t="shared" si="424"/>
        <v>74.226804123711347</v>
      </c>
      <c r="J653" s="175">
        <f t="shared" si="425"/>
        <v>-500</v>
      </c>
      <c r="K653" s="86">
        <f t="shared" si="426"/>
        <v>0</v>
      </c>
      <c r="L653" s="86">
        <f t="shared" si="426"/>
        <v>0</v>
      </c>
      <c r="M653" s="86">
        <f t="shared" si="426"/>
        <v>0</v>
      </c>
      <c r="N653" s="86">
        <f t="shared" si="426"/>
        <v>0</v>
      </c>
      <c r="O653" s="86">
        <f t="shared" si="426"/>
        <v>0</v>
      </c>
    </row>
    <row r="654" spans="1:15" ht="31.5">
      <c r="A654" s="74" t="s">
        <v>164</v>
      </c>
      <c r="B654" s="122">
        <v>872</v>
      </c>
      <c r="C654" s="123" t="s">
        <v>241</v>
      </c>
      <c r="D654" s="123" t="s">
        <v>235</v>
      </c>
      <c r="E654" s="88" t="s">
        <v>204</v>
      </c>
      <c r="F654" s="88" t="s">
        <v>211</v>
      </c>
      <c r="G654" s="94">
        <v>1940</v>
      </c>
      <c r="H654" s="94">
        <v>1440</v>
      </c>
      <c r="I654" s="175">
        <f t="shared" si="424"/>
        <v>74.226804123711347</v>
      </c>
      <c r="J654" s="175">
        <f t="shared" si="425"/>
        <v>-500</v>
      </c>
      <c r="K654" s="86"/>
      <c r="L654" s="86"/>
      <c r="M654" s="86"/>
      <c r="N654" s="86"/>
      <c r="O654" s="86"/>
    </row>
    <row r="655" spans="1:15" ht="141.75" hidden="1">
      <c r="A655" s="74" t="s">
        <v>699</v>
      </c>
      <c r="B655" s="122">
        <v>872</v>
      </c>
      <c r="C655" s="123" t="s">
        <v>241</v>
      </c>
      <c r="D655" s="123" t="s">
        <v>235</v>
      </c>
      <c r="E655" s="88" t="s">
        <v>303</v>
      </c>
      <c r="F655" s="88"/>
      <c r="G655" s="94">
        <f t="shared" ref="G655:O655" si="427">SUM(G656)</f>
        <v>0</v>
      </c>
      <c r="H655" s="94">
        <f t="shared" si="427"/>
        <v>0</v>
      </c>
      <c r="I655" s="175" t="e">
        <f t="shared" si="424"/>
        <v>#DIV/0!</v>
      </c>
      <c r="J655" s="175">
        <f t="shared" si="425"/>
        <v>0</v>
      </c>
      <c r="K655" s="86">
        <f t="shared" si="427"/>
        <v>0</v>
      </c>
      <c r="L655" s="86">
        <f t="shared" si="427"/>
        <v>0</v>
      </c>
      <c r="M655" s="86">
        <f t="shared" si="427"/>
        <v>0</v>
      </c>
      <c r="N655" s="86">
        <f t="shared" si="427"/>
        <v>0</v>
      </c>
      <c r="O655" s="86">
        <f t="shared" si="427"/>
        <v>0</v>
      </c>
    </row>
    <row r="656" spans="1:15" ht="31.5" hidden="1">
      <c r="A656" s="74" t="s">
        <v>164</v>
      </c>
      <c r="B656" s="122">
        <v>872</v>
      </c>
      <c r="C656" s="123" t="s">
        <v>241</v>
      </c>
      <c r="D656" s="123" t="s">
        <v>235</v>
      </c>
      <c r="E656" s="88" t="s">
        <v>303</v>
      </c>
      <c r="F656" s="88" t="s">
        <v>211</v>
      </c>
      <c r="G656" s="94"/>
      <c r="H656" s="94"/>
      <c r="I656" s="175" t="e">
        <f t="shared" si="424"/>
        <v>#DIV/0!</v>
      </c>
      <c r="J656" s="175">
        <f t="shared" si="425"/>
        <v>0</v>
      </c>
      <c r="K656" s="86"/>
      <c r="L656" s="86"/>
      <c r="M656" s="86"/>
      <c r="N656" s="86"/>
      <c r="O656" s="86"/>
    </row>
    <row r="657" spans="1:15" ht="47.25" hidden="1">
      <c r="A657" s="74" t="s">
        <v>212</v>
      </c>
      <c r="B657" s="122">
        <v>872</v>
      </c>
      <c r="C657" s="123" t="s">
        <v>241</v>
      </c>
      <c r="D657" s="123" t="s">
        <v>235</v>
      </c>
      <c r="E657" s="88" t="s">
        <v>367</v>
      </c>
      <c r="F657" s="88" t="s">
        <v>394</v>
      </c>
      <c r="G657" s="94"/>
      <c r="H657" s="94"/>
      <c r="I657" s="175" t="e">
        <f t="shared" si="424"/>
        <v>#DIV/0!</v>
      </c>
      <c r="J657" s="175">
        <f t="shared" si="425"/>
        <v>0</v>
      </c>
      <c r="K657" s="86"/>
      <c r="L657" s="86"/>
      <c r="M657" s="86"/>
      <c r="N657" s="86"/>
      <c r="O657" s="86"/>
    </row>
    <row r="658" spans="1:15" ht="78.75" hidden="1">
      <c r="A658" s="74" t="s">
        <v>145</v>
      </c>
      <c r="B658" s="122">
        <v>872</v>
      </c>
      <c r="C658" s="123" t="s">
        <v>241</v>
      </c>
      <c r="D658" s="123" t="s">
        <v>235</v>
      </c>
      <c r="E658" s="88" t="s">
        <v>290</v>
      </c>
      <c r="F658" s="88"/>
      <c r="G658" s="177">
        <f t="shared" ref="G658:O658" si="428">SUM(G659)</f>
        <v>0</v>
      </c>
      <c r="H658" s="177">
        <f t="shared" si="428"/>
        <v>0</v>
      </c>
      <c r="I658" s="175" t="e">
        <f t="shared" si="424"/>
        <v>#DIV/0!</v>
      </c>
      <c r="J658" s="175">
        <f t="shared" si="425"/>
        <v>0</v>
      </c>
      <c r="K658" s="93">
        <f t="shared" si="428"/>
        <v>0</v>
      </c>
      <c r="L658" s="93">
        <f t="shared" si="428"/>
        <v>0</v>
      </c>
      <c r="M658" s="93">
        <f t="shared" si="428"/>
        <v>0</v>
      </c>
      <c r="N658" s="93">
        <f t="shared" si="428"/>
        <v>0</v>
      </c>
      <c r="O658" s="93">
        <f t="shared" si="428"/>
        <v>0</v>
      </c>
    </row>
    <row r="659" spans="1:15" ht="31.5" hidden="1">
      <c r="A659" s="74" t="s">
        <v>164</v>
      </c>
      <c r="B659" s="122">
        <v>872</v>
      </c>
      <c r="C659" s="123" t="s">
        <v>241</v>
      </c>
      <c r="D659" s="123" t="s">
        <v>235</v>
      </c>
      <c r="E659" s="88" t="s">
        <v>290</v>
      </c>
      <c r="F659" s="88" t="s">
        <v>211</v>
      </c>
      <c r="G659" s="94"/>
      <c r="H659" s="94"/>
      <c r="I659" s="175" t="e">
        <f t="shared" si="424"/>
        <v>#DIV/0!</v>
      </c>
      <c r="J659" s="175">
        <f t="shared" si="425"/>
        <v>0</v>
      </c>
      <c r="K659" s="86"/>
      <c r="L659" s="86"/>
      <c r="M659" s="86"/>
      <c r="N659" s="86"/>
      <c r="O659" s="86"/>
    </row>
    <row r="660" spans="1:15" ht="92.25" hidden="1" customHeight="1">
      <c r="A660" s="74" t="s">
        <v>163</v>
      </c>
      <c r="B660" s="122">
        <v>872</v>
      </c>
      <c r="C660" s="123" t="s">
        <v>241</v>
      </c>
      <c r="D660" s="123" t="s">
        <v>235</v>
      </c>
      <c r="E660" s="88" t="s">
        <v>162</v>
      </c>
      <c r="F660" s="88"/>
      <c r="G660" s="177">
        <f t="shared" ref="G660:O660" si="429">SUM(G661)</f>
        <v>0</v>
      </c>
      <c r="H660" s="177">
        <f t="shared" si="429"/>
        <v>0</v>
      </c>
      <c r="I660" s="175" t="e">
        <f t="shared" si="424"/>
        <v>#DIV/0!</v>
      </c>
      <c r="J660" s="175">
        <f t="shared" si="425"/>
        <v>0</v>
      </c>
      <c r="K660" s="93">
        <f t="shared" si="429"/>
        <v>0</v>
      </c>
      <c r="L660" s="93">
        <f t="shared" si="429"/>
        <v>0</v>
      </c>
      <c r="M660" s="93">
        <f t="shared" si="429"/>
        <v>0</v>
      </c>
      <c r="N660" s="93">
        <f t="shared" si="429"/>
        <v>0</v>
      </c>
      <c r="O660" s="93">
        <f t="shared" si="429"/>
        <v>0</v>
      </c>
    </row>
    <row r="661" spans="1:15" ht="31.5" hidden="1">
      <c r="A661" s="74" t="s">
        <v>164</v>
      </c>
      <c r="B661" s="122">
        <v>872</v>
      </c>
      <c r="C661" s="123" t="s">
        <v>241</v>
      </c>
      <c r="D661" s="123" t="s">
        <v>235</v>
      </c>
      <c r="E661" s="88" t="s">
        <v>162</v>
      </c>
      <c r="F661" s="88" t="s">
        <v>211</v>
      </c>
      <c r="G661" s="94"/>
      <c r="H661" s="94"/>
      <c r="I661" s="175" t="e">
        <f t="shared" si="424"/>
        <v>#DIV/0!</v>
      </c>
      <c r="J661" s="175">
        <f t="shared" si="425"/>
        <v>0</v>
      </c>
      <c r="K661" s="86"/>
      <c r="L661" s="86"/>
      <c r="M661" s="86"/>
      <c r="N661" s="86"/>
      <c r="O661" s="86"/>
    </row>
    <row r="662" spans="1:15" ht="110.25" hidden="1">
      <c r="A662" s="74" t="s">
        <v>700</v>
      </c>
      <c r="B662" s="122">
        <v>872</v>
      </c>
      <c r="C662" s="123" t="s">
        <v>241</v>
      </c>
      <c r="D662" s="123" t="s">
        <v>235</v>
      </c>
      <c r="E662" s="88" t="s">
        <v>560</v>
      </c>
      <c r="F662" s="88"/>
      <c r="G662" s="94">
        <f t="shared" ref="G662:O662" si="430">SUM(G663)</f>
        <v>0</v>
      </c>
      <c r="H662" s="94">
        <f t="shared" si="430"/>
        <v>0</v>
      </c>
      <c r="I662" s="175" t="e">
        <f t="shared" si="424"/>
        <v>#DIV/0!</v>
      </c>
      <c r="J662" s="175">
        <f t="shared" si="425"/>
        <v>0</v>
      </c>
      <c r="K662" s="86">
        <f t="shared" si="430"/>
        <v>0</v>
      </c>
      <c r="L662" s="86">
        <f t="shared" si="430"/>
        <v>0</v>
      </c>
      <c r="M662" s="86">
        <f t="shared" si="430"/>
        <v>0</v>
      </c>
      <c r="N662" s="86">
        <f t="shared" si="430"/>
        <v>0</v>
      </c>
      <c r="O662" s="86">
        <f t="shared" si="430"/>
        <v>0</v>
      </c>
    </row>
    <row r="663" spans="1:15" ht="31.5" hidden="1">
      <c r="A663" s="74" t="s">
        <v>164</v>
      </c>
      <c r="B663" s="122">
        <v>872</v>
      </c>
      <c r="C663" s="123" t="s">
        <v>241</v>
      </c>
      <c r="D663" s="123" t="s">
        <v>235</v>
      </c>
      <c r="E663" s="88" t="s">
        <v>560</v>
      </c>
      <c r="F663" s="88" t="s">
        <v>211</v>
      </c>
      <c r="G663" s="94"/>
      <c r="H663" s="94"/>
      <c r="I663" s="175" t="e">
        <f t="shared" si="424"/>
        <v>#DIV/0!</v>
      </c>
      <c r="J663" s="175">
        <f t="shared" si="425"/>
        <v>0</v>
      </c>
      <c r="K663" s="86"/>
      <c r="L663" s="86"/>
      <c r="M663" s="86"/>
      <c r="N663" s="86"/>
      <c r="O663" s="86"/>
    </row>
    <row r="664" spans="1:15" hidden="1">
      <c r="A664" s="74" t="s">
        <v>297</v>
      </c>
      <c r="B664" s="122">
        <v>872</v>
      </c>
      <c r="C664" s="123" t="s">
        <v>241</v>
      </c>
      <c r="D664" s="123" t="s">
        <v>238</v>
      </c>
      <c r="E664" s="88"/>
      <c r="F664" s="88"/>
      <c r="G664" s="94">
        <f t="shared" ref="G664:O665" si="431">SUM(G665)</f>
        <v>0</v>
      </c>
      <c r="H664" s="94">
        <f t="shared" si="431"/>
        <v>0</v>
      </c>
      <c r="I664" s="175" t="e">
        <f t="shared" si="424"/>
        <v>#DIV/0!</v>
      </c>
      <c r="J664" s="175">
        <f t="shared" si="425"/>
        <v>0</v>
      </c>
      <c r="K664" s="86">
        <f t="shared" si="431"/>
        <v>0</v>
      </c>
      <c r="L664" s="86">
        <f t="shared" si="431"/>
        <v>0</v>
      </c>
      <c r="M664" s="86">
        <f t="shared" si="431"/>
        <v>0</v>
      </c>
      <c r="N664" s="86">
        <f t="shared" si="431"/>
        <v>0</v>
      </c>
      <c r="O664" s="86">
        <f t="shared" si="431"/>
        <v>0</v>
      </c>
    </row>
    <row r="665" spans="1:15" ht="94.5" hidden="1">
      <c r="A665" s="74" t="s">
        <v>44</v>
      </c>
      <c r="B665" s="122">
        <v>872</v>
      </c>
      <c r="C665" s="123" t="s">
        <v>241</v>
      </c>
      <c r="D665" s="123" t="s">
        <v>238</v>
      </c>
      <c r="E665" s="88" t="s">
        <v>209</v>
      </c>
      <c r="F665" s="88"/>
      <c r="G665" s="94">
        <f t="shared" si="431"/>
        <v>0</v>
      </c>
      <c r="H665" s="94">
        <f t="shared" si="431"/>
        <v>0</v>
      </c>
      <c r="I665" s="175" t="e">
        <f t="shared" si="424"/>
        <v>#DIV/0!</v>
      </c>
      <c r="J665" s="175">
        <f t="shared" si="425"/>
        <v>0</v>
      </c>
      <c r="K665" s="86">
        <f t="shared" si="431"/>
        <v>0</v>
      </c>
      <c r="L665" s="86">
        <f t="shared" si="431"/>
        <v>0</v>
      </c>
      <c r="M665" s="86">
        <f t="shared" si="431"/>
        <v>0</v>
      </c>
      <c r="N665" s="86">
        <f t="shared" si="431"/>
        <v>0</v>
      </c>
      <c r="O665" s="86">
        <f t="shared" si="431"/>
        <v>0</v>
      </c>
    </row>
    <row r="666" spans="1:15" ht="31.5" hidden="1">
      <c r="A666" s="74" t="s">
        <v>164</v>
      </c>
      <c r="B666" s="122">
        <v>872</v>
      </c>
      <c r="C666" s="123" t="s">
        <v>241</v>
      </c>
      <c r="D666" s="123" t="s">
        <v>238</v>
      </c>
      <c r="E666" s="88" t="s">
        <v>209</v>
      </c>
      <c r="F666" s="88" t="s">
        <v>211</v>
      </c>
      <c r="G666" s="94"/>
      <c r="H666" s="94"/>
      <c r="I666" s="175" t="e">
        <f t="shared" si="424"/>
        <v>#DIV/0!</v>
      </c>
      <c r="J666" s="175">
        <f t="shared" si="425"/>
        <v>0</v>
      </c>
      <c r="K666" s="86"/>
      <c r="L666" s="86"/>
      <c r="M666" s="86"/>
      <c r="N666" s="86"/>
      <c r="O666" s="86"/>
    </row>
    <row r="667" spans="1:15" hidden="1">
      <c r="A667" s="74" t="s">
        <v>333</v>
      </c>
      <c r="B667" s="122">
        <v>872</v>
      </c>
      <c r="C667" s="115" t="s">
        <v>244</v>
      </c>
      <c r="D667" s="115" t="s">
        <v>235</v>
      </c>
      <c r="E667" s="89"/>
      <c r="F667" s="89"/>
      <c r="G667" s="94">
        <f t="shared" ref="G667:O668" si="432">SUM(G668)</f>
        <v>0</v>
      </c>
      <c r="H667" s="94">
        <f t="shared" si="432"/>
        <v>0</v>
      </c>
      <c r="I667" s="175" t="e">
        <f t="shared" si="424"/>
        <v>#DIV/0!</v>
      </c>
      <c r="J667" s="175">
        <f t="shared" si="425"/>
        <v>0</v>
      </c>
      <c r="K667" s="86">
        <f t="shared" si="432"/>
        <v>0</v>
      </c>
      <c r="L667" s="86">
        <f t="shared" si="432"/>
        <v>0</v>
      </c>
      <c r="M667" s="86">
        <f t="shared" si="432"/>
        <v>0</v>
      </c>
      <c r="N667" s="86">
        <f t="shared" si="432"/>
        <v>0</v>
      </c>
      <c r="O667" s="86">
        <f t="shared" si="432"/>
        <v>0</v>
      </c>
    </row>
    <row r="668" spans="1:15" ht="110.25" hidden="1">
      <c r="A668" s="74" t="s">
        <v>665</v>
      </c>
      <c r="B668" s="122">
        <v>872</v>
      </c>
      <c r="C668" s="115" t="s">
        <v>244</v>
      </c>
      <c r="D668" s="115" t="s">
        <v>235</v>
      </c>
      <c r="E668" s="89" t="s">
        <v>42</v>
      </c>
      <c r="F668" s="89"/>
      <c r="G668" s="94">
        <f t="shared" si="432"/>
        <v>0</v>
      </c>
      <c r="H668" s="94">
        <f t="shared" si="432"/>
        <v>0</v>
      </c>
      <c r="I668" s="175" t="e">
        <f t="shared" si="424"/>
        <v>#DIV/0!</v>
      </c>
      <c r="J668" s="175">
        <f t="shared" si="425"/>
        <v>0</v>
      </c>
      <c r="K668" s="86">
        <f t="shared" si="432"/>
        <v>0</v>
      </c>
      <c r="L668" s="86">
        <f t="shared" si="432"/>
        <v>0</v>
      </c>
      <c r="M668" s="86">
        <f t="shared" si="432"/>
        <v>0</v>
      </c>
      <c r="N668" s="86">
        <f t="shared" si="432"/>
        <v>0</v>
      </c>
      <c r="O668" s="86">
        <f t="shared" si="432"/>
        <v>0</v>
      </c>
    </row>
    <row r="669" spans="1:15" ht="31.5" hidden="1">
      <c r="A669" s="74" t="s">
        <v>164</v>
      </c>
      <c r="B669" s="122">
        <v>872</v>
      </c>
      <c r="C669" s="115" t="s">
        <v>244</v>
      </c>
      <c r="D669" s="115" t="s">
        <v>235</v>
      </c>
      <c r="E669" s="89" t="s">
        <v>42</v>
      </c>
      <c r="F669" s="89" t="s">
        <v>211</v>
      </c>
      <c r="G669" s="94"/>
      <c r="H669" s="94"/>
      <c r="I669" s="175" t="e">
        <f t="shared" si="424"/>
        <v>#DIV/0!</v>
      </c>
      <c r="J669" s="175">
        <f t="shared" si="425"/>
        <v>0</v>
      </c>
      <c r="K669" s="86"/>
      <c r="L669" s="86"/>
      <c r="M669" s="86"/>
      <c r="N669" s="86"/>
      <c r="O669" s="86"/>
    </row>
    <row r="670" spans="1:15" ht="31.5">
      <c r="A670" s="139" t="s">
        <v>88</v>
      </c>
      <c r="B670" s="122"/>
      <c r="C670" s="130"/>
      <c r="D670" s="130"/>
      <c r="E670" s="130"/>
      <c r="F670" s="130"/>
      <c r="G670" s="94">
        <f t="shared" ref="G670" si="433">SUM(G671+G675)</f>
        <v>7958.4</v>
      </c>
      <c r="H670" s="94">
        <f t="shared" ref="H670:K670" si="434">SUM(H671+H675)</f>
        <v>5771.4848099999999</v>
      </c>
      <c r="I670" s="175">
        <f t="shared" si="424"/>
        <v>72.520667596501809</v>
      </c>
      <c r="J670" s="175">
        <f t="shared" si="425"/>
        <v>-2186.9151899999997</v>
      </c>
      <c r="K670" s="86">
        <f t="shared" si="434"/>
        <v>0</v>
      </c>
      <c r="L670" s="86">
        <f>SUM(L671+L675)</f>
        <v>0</v>
      </c>
      <c r="M670" s="86">
        <f>SUM(M671+M675)</f>
        <v>0</v>
      </c>
      <c r="N670" s="86">
        <f>SUM(N673+N671+N675)</f>
        <v>0</v>
      </c>
      <c r="O670" s="86">
        <f>SUM(O673+O671+O675)</f>
        <v>0</v>
      </c>
    </row>
    <row r="671" spans="1:15" hidden="1">
      <c r="A671" s="74" t="s">
        <v>31</v>
      </c>
      <c r="B671" s="122">
        <v>872</v>
      </c>
      <c r="C671" s="88" t="s">
        <v>240</v>
      </c>
      <c r="D671" s="88"/>
      <c r="E671" s="89"/>
      <c r="F671" s="89"/>
      <c r="G671" s="94">
        <f t="shared" ref="G671:O673" si="435">SUM(G672)</f>
        <v>0</v>
      </c>
      <c r="H671" s="94">
        <f t="shared" si="435"/>
        <v>0</v>
      </c>
      <c r="I671" s="175" t="e">
        <f t="shared" si="424"/>
        <v>#DIV/0!</v>
      </c>
      <c r="J671" s="175">
        <f t="shared" si="425"/>
        <v>0</v>
      </c>
      <c r="K671" s="86">
        <f t="shared" si="435"/>
        <v>0</v>
      </c>
      <c r="L671" s="86">
        <f t="shared" si="435"/>
        <v>0</v>
      </c>
      <c r="M671" s="86">
        <f t="shared" si="435"/>
        <v>0</v>
      </c>
      <c r="N671" s="86">
        <f t="shared" si="435"/>
        <v>0</v>
      </c>
      <c r="O671" s="86">
        <f t="shared" si="435"/>
        <v>0</v>
      </c>
    </row>
    <row r="672" spans="1:15" hidden="1">
      <c r="A672" s="74" t="s">
        <v>222</v>
      </c>
      <c r="B672" s="122">
        <v>872</v>
      </c>
      <c r="C672" s="88" t="s">
        <v>240</v>
      </c>
      <c r="D672" s="88" t="s">
        <v>242</v>
      </c>
      <c r="E672" s="89"/>
      <c r="F672" s="89"/>
      <c r="G672" s="94">
        <f t="shared" si="435"/>
        <v>0</v>
      </c>
      <c r="H672" s="94">
        <f t="shared" si="435"/>
        <v>0</v>
      </c>
      <c r="I672" s="175" t="e">
        <f t="shared" si="424"/>
        <v>#DIV/0!</v>
      </c>
      <c r="J672" s="175">
        <f t="shared" si="425"/>
        <v>0</v>
      </c>
      <c r="K672" s="86">
        <f t="shared" si="435"/>
        <v>0</v>
      </c>
      <c r="L672" s="86">
        <f t="shared" si="435"/>
        <v>0</v>
      </c>
      <c r="M672" s="86">
        <f t="shared" si="435"/>
        <v>0</v>
      </c>
      <c r="N672" s="86">
        <f t="shared" si="435"/>
        <v>0</v>
      </c>
      <c r="O672" s="86">
        <f t="shared" si="435"/>
        <v>0</v>
      </c>
    </row>
    <row r="673" spans="1:15" ht="110.25" hidden="1">
      <c r="A673" s="74" t="s">
        <v>652</v>
      </c>
      <c r="B673" s="122">
        <v>872</v>
      </c>
      <c r="C673" s="115" t="s">
        <v>240</v>
      </c>
      <c r="D673" s="115" t="s">
        <v>242</v>
      </c>
      <c r="E673" s="89" t="s">
        <v>34</v>
      </c>
      <c r="F673" s="89"/>
      <c r="G673" s="94">
        <f t="shared" si="435"/>
        <v>0</v>
      </c>
      <c r="H673" s="94">
        <f t="shared" si="435"/>
        <v>0</v>
      </c>
      <c r="I673" s="175" t="e">
        <f t="shared" si="424"/>
        <v>#DIV/0!</v>
      </c>
      <c r="J673" s="175">
        <f t="shared" si="425"/>
        <v>0</v>
      </c>
      <c r="K673" s="86">
        <f t="shared" si="435"/>
        <v>0</v>
      </c>
      <c r="L673" s="86">
        <f t="shared" si="435"/>
        <v>0</v>
      </c>
      <c r="M673" s="86">
        <f t="shared" si="435"/>
        <v>0</v>
      </c>
      <c r="N673" s="86">
        <f t="shared" si="435"/>
        <v>0</v>
      </c>
      <c r="O673" s="86">
        <f t="shared" si="435"/>
        <v>0</v>
      </c>
    </row>
    <row r="674" spans="1:15" ht="47.25" hidden="1">
      <c r="A674" s="74" t="s">
        <v>212</v>
      </c>
      <c r="B674" s="122">
        <v>872</v>
      </c>
      <c r="C674" s="115" t="s">
        <v>240</v>
      </c>
      <c r="D674" s="115" t="s">
        <v>242</v>
      </c>
      <c r="E674" s="89" t="s">
        <v>34</v>
      </c>
      <c r="F674" s="89" t="s">
        <v>211</v>
      </c>
      <c r="G674" s="94"/>
      <c r="H674" s="94"/>
      <c r="I674" s="175" t="e">
        <f t="shared" si="424"/>
        <v>#DIV/0!</v>
      </c>
      <c r="J674" s="175">
        <f t="shared" si="425"/>
        <v>0</v>
      </c>
      <c r="K674" s="86"/>
      <c r="L674" s="86"/>
      <c r="M674" s="86"/>
      <c r="N674" s="86"/>
      <c r="O674" s="86"/>
    </row>
    <row r="675" spans="1:15" ht="31.5">
      <c r="A675" s="72" t="s">
        <v>365</v>
      </c>
      <c r="B675" s="122">
        <v>872</v>
      </c>
      <c r="C675" s="123" t="s">
        <v>241</v>
      </c>
      <c r="D675" s="123"/>
      <c r="E675" s="88"/>
      <c r="F675" s="88"/>
      <c r="G675" s="94">
        <f t="shared" ref="G675" si="436">SUM(G676+G695)</f>
        <v>7958.4</v>
      </c>
      <c r="H675" s="94">
        <f t="shared" ref="H675:O675" si="437">SUM(H676+H695)</f>
        <v>5771.4848099999999</v>
      </c>
      <c r="I675" s="175">
        <f t="shared" si="424"/>
        <v>72.520667596501809</v>
      </c>
      <c r="J675" s="175">
        <f t="shared" si="425"/>
        <v>-2186.9151899999997</v>
      </c>
      <c r="K675" s="86">
        <f t="shared" si="437"/>
        <v>0</v>
      </c>
      <c r="L675" s="86">
        <f t="shared" si="437"/>
        <v>0</v>
      </c>
      <c r="M675" s="86">
        <f t="shared" si="437"/>
        <v>0</v>
      </c>
      <c r="N675" s="86">
        <f t="shared" si="437"/>
        <v>0</v>
      </c>
      <c r="O675" s="86">
        <f t="shared" si="437"/>
        <v>0</v>
      </c>
    </row>
    <row r="676" spans="1:15">
      <c r="A676" s="72" t="s">
        <v>366</v>
      </c>
      <c r="B676" s="122">
        <v>872</v>
      </c>
      <c r="C676" s="123" t="s">
        <v>241</v>
      </c>
      <c r="D676" s="123" t="s">
        <v>235</v>
      </c>
      <c r="E676" s="88"/>
      <c r="F676" s="88"/>
      <c r="G676" s="94">
        <f t="shared" ref="G676" si="438">SUM(G677+G679+G683+G692+G681+G690+G686+G688)</f>
        <v>7958.4</v>
      </c>
      <c r="H676" s="94">
        <f t="shared" ref="H676" si="439">SUM(H677+H679+H683+H692+H681+H690+H686+H688)</f>
        <v>5771.4848099999999</v>
      </c>
      <c r="I676" s="175">
        <f t="shared" si="424"/>
        <v>72.520667596501809</v>
      </c>
      <c r="J676" s="175">
        <f t="shared" si="425"/>
        <v>-2186.9151899999997</v>
      </c>
      <c r="K676" s="86">
        <f t="shared" ref="K676:O676" si="440">SUM(K677+K679+K683+K692+K681+K690)</f>
        <v>0</v>
      </c>
      <c r="L676" s="86">
        <f t="shared" si="440"/>
        <v>0</v>
      </c>
      <c r="M676" s="86">
        <f t="shared" si="440"/>
        <v>0</v>
      </c>
      <c r="N676" s="86">
        <f t="shared" si="440"/>
        <v>0</v>
      </c>
      <c r="O676" s="86">
        <f t="shared" si="440"/>
        <v>0</v>
      </c>
    </row>
    <row r="677" spans="1:15" ht="110.25" hidden="1">
      <c r="A677" s="74" t="s">
        <v>701</v>
      </c>
      <c r="B677" s="122">
        <v>872</v>
      </c>
      <c r="C677" s="88" t="s">
        <v>241</v>
      </c>
      <c r="D677" s="88" t="s">
        <v>235</v>
      </c>
      <c r="E677" s="88" t="s">
        <v>597</v>
      </c>
      <c r="F677" s="88"/>
      <c r="G677" s="94">
        <f t="shared" ref="G677:O677" si="441">SUM(G678)</f>
        <v>0</v>
      </c>
      <c r="H677" s="94">
        <f t="shared" si="441"/>
        <v>0</v>
      </c>
      <c r="I677" s="175" t="e">
        <f t="shared" si="424"/>
        <v>#DIV/0!</v>
      </c>
      <c r="J677" s="175">
        <f t="shared" si="425"/>
        <v>0</v>
      </c>
      <c r="K677" s="86">
        <f t="shared" si="441"/>
        <v>0</v>
      </c>
      <c r="L677" s="86">
        <f t="shared" si="441"/>
        <v>0</v>
      </c>
      <c r="M677" s="86">
        <f t="shared" si="441"/>
        <v>0</v>
      </c>
      <c r="N677" s="86">
        <f t="shared" si="441"/>
        <v>0</v>
      </c>
      <c r="O677" s="86">
        <f t="shared" si="441"/>
        <v>0</v>
      </c>
    </row>
    <row r="678" spans="1:15" ht="47.25" hidden="1">
      <c r="A678" s="74" t="s">
        <v>212</v>
      </c>
      <c r="B678" s="122">
        <v>872</v>
      </c>
      <c r="C678" s="88" t="s">
        <v>241</v>
      </c>
      <c r="D678" s="88" t="s">
        <v>235</v>
      </c>
      <c r="E678" s="88" t="s">
        <v>597</v>
      </c>
      <c r="F678" s="88" t="s">
        <v>211</v>
      </c>
      <c r="G678" s="94"/>
      <c r="H678" s="94"/>
      <c r="I678" s="175" t="e">
        <f t="shared" si="424"/>
        <v>#DIV/0!</v>
      </c>
      <c r="J678" s="175">
        <f t="shared" si="425"/>
        <v>0</v>
      </c>
      <c r="K678" s="86"/>
      <c r="L678" s="86"/>
      <c r="M678" s="86"/>
      <c r="N678" s="86"/>
      <c r="O678" s="86"/>
    </row>
    <row r="679" spans="1:15" ht="94.5" hidden="1">
      <c r="A679" s="74" t="s">
        <v>702</v>
      </c>
      <c r="B679" s="122">
        <v>872</v>
      </c>
      <c r="C679" s="88" t="s">
        <v>241</v>
      </c>
      <c r="D679" s="88" t="s">
        <v>235</v>
      </c>
      <c r="E679" s="69" t="s">
        <v>349</v>
      </c>
      <c r="F679" s="88"/>
      <c r="G679" s="94">
        <f t="shared" ref="G679:O679" si="442">SUM(G680)</f>
        <v>0</v>
      </c>
      <c r="H679" s="94">
        <f t="shared" si="442"/>
        <v>0</v>
      </c>
      <c r="I679" s="175" t="e">
        <f t="shared" si="424"/>
        <v>#DIV/0!</v>
      </c>
      <c r="J679" s="175">
        <f t="shared" si="425"/>
        <v>0</v>
      </c>
      <c r="K679" s="86">
        <f t="shared" si="442"/>
        <v>0</v>
      </c>
      <c r="L679" s="86">
        <f t="shared" si="442"/>
        <v>0</v>
      </c>
      <c r="M679" s="86">
        <f t="shared" si="442"/>
        <v>0</v>
      </c>
      <c r="N679" s="86">
        <f t="shared" si="442"/>
        <v>0</v>
      </c>
      <c r="O679" s="86">
        <f t="shared" si="442"/>
        <v>0</v>
      </c>
    </row>
    <row r="680" spans="1:15" ht="47.25" hidden="1">
      <c r="A680" s="74" t="s">
        <v>212</v>
      </c>
      <c r="B680" s="122">
        <v>872</v>
      </c>
      <c r="C680" s="88" t="s">
        <v>241</v>
      </c>
      <c r="D680" s="88" t="s">
        <v>235</v>
      </c>
      <c r="E680" s="69" t="s">
        <v>349</v>
      </c>
      <c r="F680" s="88" t="s">
        <v>211</v>
      </c>
      <c r="G680" s="94"/>
      <c r="H680" s="94"/>
      <c r="I680" s="175" t="e">
        <f t="shared" si="424"/>
        <v>#DIV/0!</v>
      </c>
      <c r="J680" s="175">
        <f t="shared" si="425"/>
        <v>0</v>
      </c>
      <c r="K680" s="86"/>
      <c r="L680" s="86"/>
      <c r="M680" s="86"/>
      <c r="N680" s="86"/>
      <c r="O680" s="86"/>
    </row>
    <row r="681" spans="1:15" ht="110.25" hidden="1">
      <c r="A681" s="74" t="s">
        <v>703</v>
      </c>
      <c r="B681" s="122">
        <v>872</v>
      </c>
      <c r="C681" s="88" t="s">
        <v>241</v>
      </c>
      <c r="D681" s="88" t="s">
        <v>235</v>
      </c>
      <c r="E681" s="88" t="s">
        <v>308</v>
      </c>
      <c r="F681" s="88"/>
      <c r="G681" s="94">
        <f t="shared" ref="G681:O681" si="443">SUM(G682)</f>
        <v>0</v>
      </c>
      <c r="H681" s="94">
        <f t="shared" si="443"/>
        <v>0</v>
      </c>
      <c r="I681" s="175" t="e">
        <f t="shared" si="424"/>
        <v>#DIV/0!</v>
      </c>
      <c r="J681" s="175">
        <f t="shared" si="425"/>
        <v>0</v>
      </c>
      <c r="K681" s="86">
        <f t="shared" si="443"/>
        <v>0</v>
      </c>
      <c r="L681" s="86">
        <f t="shared" si="443"/>
        <v>0</v>
      </c>
      <c r="M681" s="86">
        <f t="shared" si="443"/>
        <v>0</v>
      </c>
      <c r="N681" s="86">
        <f t="shared" si="443"/>
        <v>0</v>
      </c>
      <c r="O681" s="86">
        <f t="shared" si="443"/>
        <v>0</v>
      </c>
    </row>
    <row r="682" spans="1:15" ht="47.25" hidden="1">
      <c r="A682" s="74" t="s">
        <v>212</v>
      </c>
      <c r="B682" s="122">
        <v>872</v>
      </c>
      <c r="C682" s="88" t="s">
        <v>241</v>
      </c>
      <c r="D682" s="88" t="s">
        <v>235</v>
      </c>
      <c r="E682" s="88" t="s">
        <v>308</v>
      </c>
      <c r="F682" s="88" t="s">
        <v>211</v>
      </c>
      <c r="G682" s="94"/>
      <c r="H682" s="94"/>
      <c r="I682" s="175" t="e">
        <f t="shared" si="424"/>
        <v>#DIV/0!</v>
      </c>
      <c r="J682" s="175">
        <f t="shared" si="425"/>
        <v>0</v>
      </c>
      <c r="K682" s="86"/>
      <c r="L682" s="86"/>
      <c r="M682" s="86"/>
      <c r="N682" s="86"/>
      <c r="O682" s="86"/>
    </row>
    <row r="683" spans="1:15" ht="101.25" customHeight="1">
      <c r="A683" s="125" t="s">
        <v>704</v>
      </c>
      <c r="B683" s="122">
        <v>872</v>
      </c>
      <c r="C683" s="123" t="s">
        <v>241</v>
      </c>
      <c r="D683" s="123" t="s">
        <v>235</v>
      </c>
      <c r="E683" s="88" t="s">
        <v>307</v>
      </c>
      <c r="F683" s="88"/>
      <c r="G683" s="94">
        <f t="shared" ref="G683" si="444">SUM(G684:G685)</f>
        <v>6958.4</v>
      </c>
      <c r="H683" s="94">
        <f t="shared" ref="H683:O683" si="445">SUM(H684:H685)</f>
        <v>4771.4848099999999</v>
      </c>
      <c r="I683" s="175">
        <f t="shared" si="424"/>
        <v>68.571579817199364</v>
      </c>
      <c r="J683" s="175">
        <f t="shared" si="425"/>
        <v>-2186.9151899999997</v>
      </c>
      <c r="K683" s="86">
        <f t="shared" si="445"/>
        <v>0</v>
      </c>
      <c r="L683" s="86">
        <f t="shared" si="445"/>
        <v>0</v>
      </c>
      <c r="M683" s="86">
        <f t="shared" si="445"/>
        <v>0</v>
      </c>
      <c r="N683" s="86">
        <f t="shared" si="445"/>
        <v>0</v>
      </c>
      <c r="O683" s="86">
        <f t="shared" si="445"/>
        <v>0</v>
      </c>
    </row>
    <row r="684" spans="1:15" ht="31.5">
      <c r="A684" s="74" t="s">
        <v>164</v>
      </c>
      <c r="B684" s="122">
        <v>872</v>
      </c>
      <c r="C684" s="88" t="s">
        <v>241</v>
      </c>
      <c r="D684" s="88" t="s">
        <v>235</v>
      </c>
      <c r="E684" s="88" t="s">
        <v>307</v>
      </c>
      <c r="F684" s="88" t="s">
        <v>211</v>
      </c>
      <c r="G684" s="94">
        <v>6958.4</v>
      </c>
      <c r="H684" s="94">
        <v>4771.4848099999999</v>
      </c>
      <c r="I684" s="175">
        <f t="shared" si="424"/>
        <v>68.571579817199364</v>
      </c>
      <c r="J684" s="175">
        <f t="shared" si="425"/>
        <v>-2186.9151899999997</v>
      </c>
      <c r="K684" s="86"/>
      <c r="L684" s="86"/>
      <c r="M684" s="86"/>
      <c r="N684" s="86"/>
      <c r="O684" s="86"/>
    </row>
    <row r="685" spans="1:15" ht="47.25" hidden="1">
      <c r="A685" s="74" t="s">
        <v>212</v>
      </c>
      <c r="B685" s="122">
        <v>872</v>
      </c>
      <c r="C685" s="88" t="s">
        <v>241</v>
      </c>
      <c r="D685" s="88" t="s">
        <v>235</v>
      </c>
      <c r="E685" s="88" t="s">
        <v>61</v>
      </c>
      <c r="F685" s="88" t="s">
        <v>394</v>
      </c>
      <c r="G685" s="94"/>
      <c r="H685" s="94"/>
      <c r="I685" s="175" t="e">
        <f t="shared" si="424"/>
        <v>#DIV/0!</v>
      </c>
      <c r="J685" s="175">
        <f t="shared" si="425"/>
        <v>0</v>
      </c>
      <c r="K685" s="86"/>
      <c r="L685" s="86"/>
      <c r="M685" s="86"/>
      <c r="N685" s="86"/>
      <c r="O685" s="86"/>
    </row>
    <row r="686" spans="1:15" ht="47.25" hidden="1">
      <c r="A686" s="74" t="s">
        <v>914</v>
      </c>
      <c r="B686" s="122">
        <v>872</v>
      </c>
      <c r="C686" s="88" t="s">
        <v>241</v>
      </c>
      <c r="D686" s="88" t="s">
        <v>235</v>
      </c>
      <c r="E686" s="88" t="s">
        <v>915</v>
      </c>
      <c r="F686" s="88"/>
      <c r="G686" s="94">
        <f t="shared" ref="G686:O690" si="446">SUM(G687)</f>
        <v>0</v>
      </c>
      <c r="H686" s="94">
        <f t="shared" si="446"/>
        <v>0</v>
      </c>
      <c r="I686" s="175" t="e">
        <f t="shared" si="424"/>
        <v>#DIV/0!</v>
      </c>
      <c r="J686" s="175">
        <f t="shared" si="425"/>
        <v>0</v>
      </c>
      <c r="K686" s="86"/>
      <c r="L686" s="86"/>
      <c r="M686" s="86"/>
      <c r="N686" s="86"/>
      <c r="O686" s="86"/>
    </row>
    <row r="687" spans="1:15" ht="31.5" hidden="1">
      <c r="A687" s="74" t="s">
        <v>164</v>
      </c>
      <c r="B687" s="122">
        <v>872</v>
      </c>
      <c r="C687" s="88" t="s">
        <v>241</v>
      </c>
      <c r="D687" s="88" t="s">
        <v>235</v>
      </c>
      <c r="E687" s="88" t="s">
        <v>915</v>
      </c>
      <c r="F687" s="88" t="s">
        <v>211</v>
      </c>
      <c r="G687" s="94"/>
      <c r="H687" s="94"/>
      <c r="I687" s="175" t="e">
        <f t="shared" si="424"/>
        <v>#DIV/0!</v>
      </c>
      <c r="J687" s="175">
        <f t="shared" si="425"/>
        <v>0</v>
      </c>
      <c r="K687" s="86"/>
      <c r="L687" s="86"/>
      <c r="M687" s="86"/>
      <c r="N687" s="86"/>
      <c r="O687" s="86"/>
    </row>
    <row r="688" spans="1:15" ht="63" hidden="1">
      <c r="A688" s="74" t="s">
        <v>916</v>
      </c>
      <c r="B688" s="122">
        <v>872</v>
      </c>
      <c r="C688" s="88" t="s">
        <v>241</v>
      </c>
      <c r="D688" s="88" t="s">
        <v>235</v>
      </c>
      <c r="E688" s="88" t="s">
        <v>917</v>
      </c>
      <c r="F688" s="88"/>
      <c r="G688" s="94">
        <f t="shared" si="446"/>
        <v>0</v>
      </c>
      <c r="H688" s="94">
        <f t="shared" si="446"/>
        <v>0</v>
      </c>
      <c r="I688" s="175" t="e">
        <f t="shared" si="424"/>
        <v>#DIV/0!</v>
      </c>
      <c r="J688" s="175">
        <f t="shared" si="425"/>
        <v>0</v>
      </c>
      <c r="K688" s="86"/>
      <c r="L688" s="86"/>
      <c r="M688" s="86"/>
      <c r="N688" s="86"/>
      <c r="O688" s="86"/>
    </row>
    <row r="689" spans="1:15" ht="31.5" hidden="1">
      <c r="A689" s="74" t="s">
        <v>164</v>
      </c>
      <c r="B689" s="122">
        <v>872</v>
      </c>
      <c r="C689" s="88" t="s">
        <v>241</v>
      </c>
      <c r="D689" s="88" t="s">
        <v>235</v>
      </c>
      <c r="E689" s="88" t="s">
        <v>917</v>
      </c>
      <c r="F689" s="88" t="s">
        <v>211</v>
      </c>
      <c r="G689" s="94"/>
      <c r="H689" s="94"/>
      <c r="I689" s="175" t="e">
        <f t="shared" si="424"/>
        <v>#DIV/0!</v>
      </c>
      <c r="J689" s="175">
        <f t="shared" si="425"/>
        <v>0</v>
      </c>
      <c r="K689" s="86"/>
      <c r="L689" s="86"/>
      <c r="M689" s="86"/>
      <c r="N689" s="86"/>
      <c r="O689" s="86"/>
    </row>
    <row r="690" spans="1:15" ht="157.5">
      <c r="A690" s="74" t="s">
        <v>705</v>
      </c>
      <c r="B690" s="122">
        <v>872</v>
      </c>
      <c r="C690" s="123" t="s">
        <v>241</v>
      </c>
      <c r="D690" s="123" t="s">
        <v>235</v>
      </c>
      <c r="E690" s="88" t="s">
        <v>304</v>
      </c>
      <c r="F690" s="88"/>
      <c r="G690" s="94">
        <f t="shared" si="446"/>
        <v>1000</v>
      </c>
      <c r="H690" s="94">
        <f t="shared" si="446"/>
        <v>1000</v>
      </c>
      <c r="I690" s="175">
        <f t="shared" si="424"/>
        <v>100</v>
      </c>
      <c r="J690" s="175">
        <f t="shared" si="425"/>
        <v>0</v>
      </c>
      <c r="K690" s="86">
        <f t="shared" si="446"/>
        <v>0</v>
      </c>
      <c r="L690" s="86">
        <f t="shared" si="446"/>
        <v>0</v>
      </c>
      <c r="M690" s="86">
        <f t="shared" si="446"/>
        <v>0</v>
      </c>
      <c r="N690" s="86">
        <f t="shared" si="446"/>
        <v>0</v>
      </c>
      <c r="O690" s="86">
        <f t="shared" si="446"/>
        <v>0</v>
      </c>
    </row>
    <row r="691" spans="1:15" ht="31.5">
      <c r="A691" s="74" t="s">
        <v>164</v>
      </c>
      <c r="B691" s="122">
        <v>872</v>
      </c>
      <c r="C691" s="123" t="s">
        <v>241</v>
      </c>
      <c r="D691" s="123" t="s">
        <v>235</v>
      </c>
      <c r="E691" s="88" t="s">
        <v>304</v>
      </c>
      <c r="F691" s="88" t="s">
        <v>211</v>
      </c>
      <c r="G691" s="94">
        <v>1000</v>
      </c>
      <c r="H691" s="94">
        <v>1000</v>
      </c>
      <c r="I691" s="175">
        <f t="shared" si="424"/>
        <v>100</v>
      </c>
      <c r="J691" s="175">
        <f t="shared" si="425"/>
        <v>0</v>
      </c>
      <c r="K691" s="86"/>
      <c r="L691" s="86"/>
      <c r="M691" s="86"/>
      <c r="N691" s="86"/>
      <c r="O691" s="86"/>
    </row>
    <row r="692" spans="1:15" hidden="1">
      <c r="A692" s="74" t="s">
        <v>27</v>
      </c>
      <c r="B692" s="122">
        <v>872</v>
      </c>
      <c r="C692" s="88" t="s">
        <v>241</v>
      </c>
      <c r="D692" s="88" t="s">
        <v>235</v>
      </c>
      <c r="E692" s="88"/>
      <c r="F692" s="88"/>
      <c r="G692" s="94">
        <f t="shared" ref="G692:O693" si="447">SUM(G693)</f>
        <v>0</v>
      </c>
      <c r="H692" s="94">
        <f t="shared" si="447"/>
        <v>0</v>
      </c>
      <c r="I692" s="175" t="e">
        <f t="shared" si="424"/>
        <v>#DIV/0!</v>
      </c>
      <c r="J692" s="175">
        <f t="shared" si="425"/>
        <v>0</v>
      </c>
      <c r="K692" s="86">
        <f t="shared" si="447"/>
        <v>0</v>
      </c>
      <c r="L692" s="86">
        <f t="shared" si="447"/>
        <v>0</v>
      </c>
      <c r="M692" s="86">
        <f t="shared" si="447"/>
        <v>0</v>
      </c>
      <c r="N692" s="86">
        <f t="shared" si="447"/>
        <v>0</v>
      </c>
      <c r="O692" s="86">
        <f t="shared" si="447"/>
        <v>0</v>
      </c>
    </row>
    <row r="693" spans="1:15" ht="94.5" hidden="1">
      <c r="A693" s="74" t="s">
        <v>784</v>
      </c>
      <c r="B693" s="122">
        <v>872</v>
      </c>
      <c r="C693" s="88" t="s">
        <v>241</v>
      </c>
      <c r="D693" s="88" t="s">
        <v>235</v>
      </c>
      <c r="E693" s="88" t="s">
        <v>783</v>
      </c>
      <c r="F693" s="88"/>
      <c r="G693" s="94">
        <f t="shared" si="447"/>
        <v>0</v>
      </c>
      <c r="H693" s="94">
        <f t="shared" si="447"/>
        <v>0</v>
      </c>
      <c r="I693" s="175" t="e">
        <f t="shared" si="424"/>
        <v>#DIV/0!</v>
      </c>
      <c r="J693" s="175">
        <f t="shared" si="425"/>
        <v>0</v>
      </c>
      <c r="K693" s="86">
        <f t="shared" si="447"/>
        <v>0</v>
      </c>
      <c r="L693" s="86">
        <f t="shared" si="447"/>
        <v>0</v>
      </c>
      <c r="M693" s="86">
        <f t="shared" si="447"/>
        <v>0</v>
      </c>
      <c r="N693" s="86">
        <f t="shared" si="447"/>
        <v>0</v>
      </c>
      <c r="O693" s="86">
        <f t="shared" si="447"/>
        <v>0</v>
      </c>
    </row>
    <row r="694" spans="1:15" ht="31.5" hidden="1">
      <c r="A694" s="74" t="s">
        <v>164</v>
      </c>
      <c r="B694" s="122">
        <v>872</v>
      </c>
      <c r="C694" s="88" t="s">
        <v>241</v>
      </c>
      <c r="D694" s="88" t="s">
        <v>235</v>
      </c>
      <c r="E694" s="88" t="s">
        <v>783</v>
      </c>
      <c r="F694" s="88" t="s">
        <v>211</v>
      </c>
      <c r="G694" s="94"/>
      <c r="H694" s="94"/>
      <c r="I694" s="175" t="e">
        <f t="shared" si="424"/>
        <v>#DIV/0!</v>
      </c>
      <c r="J694" s="175">
        <f t="shared" si="425"/>
        <v>0</v>
      </c>
      <c r="K694" s="86"/>
      <c r="L694" s="86"/>
      <c r="M694" s="86"/>
      <c r="N694" s="86"/>
      <c r="O694" s="86"/>
    </row>
    <row r="695" spans="1:15" hidden="1">
      <c r="A695" s="74" t="s">
        <v>297</v>
      </c>
      <c r="B695" s="122">
        <v>872</v>
      </c>
      <c r="C695" s="123" t="s">
        <v>241</v>
      </c>
      <c r="D695" s="123" t="s">
        <v>238</v>
      </c>
      <c r="E695" s="88"/>
      <c r="F695" s="88"/>
      <c r="G695" s="94">
        <f t="shared" ref="G695:O696" si="448">SUM(G696)</f>
        <v>0</v>
      </c>
      <c r="H695" s="94">
        <f t="shared" si="448"/>
        <v>0</v>
      </c>
      <c r="I695" s="175" t="e">
        <f t="shared" si="424"/>
        <v>#DIV/0!</v>
      </c>
      <c r="J695" s="175">
        <f t="shared" si="425"/>
        <v>0</v>
      </c>
      <c r="K695" s="86">
        <f t="shared" si="448"/>
        <v>0</v>
      </c>
      <c r="L695" s="86">
        <f t="shared" si="448"/>
        <v>0</v>
      </c>
      <c r="M695" s="86">
        <f t="shared" si="448"/>
        <v>0</v>
      </c>
      <c r="N695" s="86">
        <f t="shared" si="448"/>
        <v>0</v>
      </c>
      <c r="O695" s="86">
        <f t="shared" si="448"/>
        <v>0</v>
      </c>
    </row>
    <row r="696" spans="1:15" ht="94.5" hidden="1">
      <c r="A696" s="74" t="s">
        <v>44</v>
      </c>
      <c r="B696" s="122">
        <v>872</v>
      </c>
      <c r="C696" s="123" t="s">
        <v>241</v>
      </c>
      <c r="D696" s="123" t="s">
        <v>238</v>
      </c>
      <c r="E696" s="88" t="s">
        <v>209</v>
      </c>
      <c r="F696" s="88"/>
      <c r="G696" s="94">
        <f t="shared" si="448"/>
        <v>0</v>
      </c>
      <c r="H696" s="94">
        <f t="shared" si="448"/>
        <v>0</v>
      </c>
      <c r="I696" s="175" t="e">
        <f t="shared" si="424"/>
        <v>#DIV/0!</v>
      </c>
      <c r="J696" s="175">
        <f t="shared" si="425"/>
        <v>0</v>
      </c>
      <c r="K696" s="86">
        <f t="shared" si="448"/>
        <v>0</v>
      </c>
      <c r="L696" s="86">
        <f t="shared" si="448"/>
        <v>0</v>
      </c>
      <c r="M696" s="86">
        <f t="shared" si="448"/>
        <v>0</v>
      </c>
      <c r="N696" s="86">
        <f t="shared" si="448"/>
        <v>0</v>
      </c>
      <c r="O696" s="86">
        <f t="shared" si="448"/>
        <v>0</v>
      </c>
    </row>
    <row r="697" spans="1:15" ht="31.5" hidden="1">
      <c r="A697" s="74" t="s">
        <v>164</v>
      </c>
      <c r="B697" s="122">
        <v>872</v>
      </c>
      <c r="C697" s="123" t="s">
        <v>241</v>
      </c>
      <c r="D697" s="123" t="s">
        <v>238</v>
      </c>
      <c r="E697" s="88" t="s">
        <v>209</v>
      </c>
      <c r="F697" s="88" t="s">
        <v>211</v>
      </c>
      <c r="G697" s="94"/>
      <c r="H697" s="94"/>
      <c r="I697" s="175" t="e">
        <f t="shared" si="424"/>
        <v>#DIV/0!</v>
      </c>
      <c r="J697" s="175">
        <f t="shared" si="425"/>
        <v>0</v>
      </c>
      <c r="K697" s="86"/>
      <c r="L697" s="86"/>
      <c r="M697" s="86"/>
      <c r="N697" s="86"/>
      <c r="O697" s="86"/>
    </row>
    <row r="698" spans="1:15" ht="47.25">
      <c r="A698" s="75" t="s">
        <v>90</v>
      </c>
      <c r="B698" s="122"/>
      <c r="C698" s="130"/>
      <c r="D698" s="130"/>
      <c r="E698" s="130"/>
      <c r="F698" s="130"/>
      <c r="G698" s="94">
        <f t="shared" ref="G698" si="449">SUM(G699+G708)</f>
        <v>32921.284</v>
      </c>
      <c r="H698" s="94">
        <f t="shared" ref="H698:O698" si="450">SUM(H699+H708)</f>
        <v>24720.282650000001</v>
      </c>
      <c r="I698" s="175">
        <f t="shared" si="424"/>
        <v>75.089059861699198</v>
      </c>
      <c r="J698" s="175">
        <f t="shared" si="425"/>
        <v>-8201.0013499999986</v>
      </c>
      <c r="K698" s="86">
        <f t="shared" si="450"/>
        <v>0</v>
      </c>
      <c r="L698" s="86">
        <f t="shared" si="450"/>
        <v>0</v>
      </c>
      <c r="M698" s="86">
        <f t="shared" si="450"/>
        <v>0</v>
      </c>
      <c r="N698" s="86">
        <f t="shared" si="450"/>
        <v>0</v>
      </c>
      <c r="O698" s="86">
        <f t="shared" si="450"/>
        <v>0</v>
      </c>
    </row>
    <row r="699" spans="1:15" hidden="1">
      <c r="A699" s="76" t="s">
        <v>54</v>
      </c>
      <c r="B699" s="122">
        <v>872</v>
      </c>
      <c r="C699" s="115" t="s">
        <v>238</v>
      </c>
      <c r="D699" s="115"/>
      <c r="E699" s="115"/>
      <c r="F699" s="115"/>
      <c r="G699" s="94">
        <f t="shared" ref="G699:O699" si="451">SUM(G700)</f>
        <v>0</v>
      </c>
      <c r="H699" s="94">
        <f t="shared" si="451"/>
        <v>0</v>
      </c>
      <c r="I699" s="175" t="e">
        <f t="shared" si="424"/>
        <v>#DIV/0!</v>
      </c>
      <c r="J699" s="175">
        <f t="shared" si="425"/>
        <v>0</v>
      </c>
      <c r="K699" s="86">
        <f t="shared" si="451"/>
        <v>0</v>
      </c>
      <c r="L699" s="86">
        <f t="shared" si="451"/>
        <v>0</v>
      </c>
      <c r="M699" s="86">
        <f t="shared" si="451"/>
        <v>0</v>
      </c>
      <c r="N699" s="86">
        <f t="shared" si="451"/>
        <v>0</v>
      </c>
      <c r="O699" s="86">
        <f t="shared" si="451"/>
        <v>0</v>
      </c>
    </row>
    <row r="700" spans="1:15" hidden="1">
      <c r="A700" s="76" t="s">
        <v>79</v>
      </c>
      <c r="B700" s="122">
        <v>872</v>
      </c>
      <c r="C700" s="115" t="s">
        <v>238</v>
      </c>
      <c r="D700" s="115" t="s">
        <v>235</v>
      </c>
      <c r="E700" s="115"/>
      <c r="F700" s="115"/>
      <c r="G700" s="94">
        <f t="shared" ref="G700" si="452">SUM(G701+G705+G703)</f>
        <v>0</v>
      </c>
      <c r="H700" s="94">
        <f t="shared" ref="H700:O700" si="453">SUM(H701+H705+H703)</f>
        <v>0</v>
      </c>
      <c r="I700" s="175" t="e">
        <f t="shared" si="424"/>
        <v>#DIV/0!</v>
      </c>
      <c r="J700" s="175">
        <f t="shared" si="425"/>
        <v>0</v>
      </c>
      <c r="K700" s="86">
        <f t="shared" si="453"/>
        <v>0</v>
      </c>
      <c r="L700" s="86">
        <f t="shared" si="453"/>
        <v>0</v>
      </c>
      <c r="M700" s="86">
        <f t="shared" si="453"/>
        <v>0</v>
      </c>
      <c r="N700" s="86">
        <f t="shared" si="453"/>
        <v>0</v>
      </c>
      <c r="O700" s="86">
        <f t="shared" si="453"/>
        <v>0</v>
      </c>
    </row>
    <row r="701" spans="1:15" ht="47.25" hidden="1">
      <c r="A701" s="76" t="s">
        <v>108</v>
      </c>
      <c r="B701" s="122">
        <v>872</v>
      </c>
      <c r="C701" s="115" t="s">
        <v>238</v>
      </c>
      <c r="D701" s="115" t="s">
        <v>235</v>
      </c>
      <c r="E701" s="115"/>
      <c r="F701" s="115"/>
      <c r="G701" s="94">
        <f t="shared" ref="G701:O701" si="454">SUM(G702)</f>
        <v>0</v>
      </c>
      <c r="H701" s="94">
        <f t="shared" si="454"/>
        <v>0</v>
      </c>
      <c r="I701" s="175" t="e">
        <f t="shared" si="424"/>
        <v>#DIV/0!</v>
      </c>
      <c r="J701" s="175">
        <f t="shared" si="425"/>
        <v>0</v>
      </c>
      <c r="K701" s="86">
        <f t="shared" si="454"/>
        <v>0</v>
      </c>
      <c r="L701" s="86">
        <f t="shared" si="454"/>
        <v>0</v>
      </c>
      <c r="M701" s="86">
        <f t="shared" si="454"/>
        <v>0</v>
      </c>
      <c r="N701" s="86">
        <f t="shared" si="454"/>
        <v>0</v>
      </c>
      <c r="O701" s="86">
        <f t="shared" si="454"/>
        <v>0</v>
      </c>
    </row>
    <row r="702" spans="1:15" ht="47.25" hidden="1">
      <c r="A702" s="74" t="s">
        <v>212</v>
      </c>
      <c r="B702" s="122">
        <v>872</v>
      </c>
      <c r="C702" s="115" t="s">
        <v>238</v>
      </c>
      <c r="D702" s="115" t="s">
        <v>235</v>
      </c>
      <c r="E702" s="115"/>
      <c r="F702" s="115" t="s">
        <v>394</v>
      </c>
      <c r="G702" s="94"/>
      <c r="H702" s="94"/>
      <c r="I702" s="175" t="e">
        <f t="shared" si="424"/>
        <v>#DIV/0!</v>
      </c>
      <c r="J702" s="175">
        <f t="shared" si="425"/>
        <v>0</v>
      </c>
      <c r="K702" s="86"/>
      <c r="L702" s="86"/>
      <c r="M702" s="86"/>
      <c r="N702" s="86"/>
      <c r="O702" s="86"/>
    </row>
    <row r="703" spans="1:15" ht="47.25" hidden="1">
      <c r="A703" s="74" t="s">
        <v>107</v>
      </c>
      <c r="B703" s="122">
        <v>872</v>
      </c>
      <c r="C703" s="115" t="s">
        <v>238</v>
      </c>
      <c r="D703" s="115" t="s">
        <v>235</v>
      </c>
      <c r="E703" s="115"/>
      <c r="F703" s="115"/>
      <c r="G703" s="94">
        <f t="shared" ref="G703:O703" si="455">SUM(G704)</f>
        <v>0</v>
      </c>
      <c r="H703" s="94">
        <f t="shared" si="455"/>
        <v>0</v>
      </c>
      <c r="I703" s="175" t="e">
        <f t="shared" si="424"/>
        <v>#DIV/0!</v>
      </c>
      <c r="J703" s="175">
        <f t="shared" si="425"/>
        <v>0</v>
      </c>
      <c r="K703" s="86">
        <f t="shared" si="455"/>
        <v>0</v>
      </c>
      <c r="L703" s="86">
        <f t="shared" si="455"/>
        <v>0</v>
      </c>
      <c r="M703" s="86">
        <f t="shared" si="455"/>
        <v>0</v>
      </c>
      <c r="N703" s="86">
        <f t="shared" si="455"/>
        <v>0</v>
      </c>
      <c r="O703" s="86">
        <f t="shared" si="455"/>
        <v>0</v>
      </c>
    </row>
    <row r="704" spans="1:15" ht="47.25" hidden="1">
      <c r="A704" s="74" t="s">
        <v>212</v>
      </c>
      <c r="B704" s="122">
        <v>872</v>
      </c>
      <c r="C704" s="115" t="s">
        <v>238</v>
      </c>
      <c r="D704" s="115" t="s">
        <v>235</v>
      </c>
      <c r="E704" s="115"/>
      <c r="F704" s="115" t="s">
        <v>394</v>
      </c>
      <c r="G704" s="94"/>
      <c r="H704" s="94"/>
      <c r="I704" s="175" t="e">
        <f t="shared" si="424"/>
        <v>#DIV/0!</v>
      </c>
      <c r="J704" s="175">
        <f t="shared" si="425"/>
        <v>0</v>
      </c>
      <c r="K704" s="86"/>
      <c r="L704" s="86"/>
      <c r="M704" s="86"/>
      <c r="N704" s="86"/>
      <c r="O704" s="86"/>
    </row>
    <row r="705" spans="1:15" hidden="1">
      <c r="A705" s="76"/>
      <c r="B705" s="87"/>
      <c r="C705" s="115"/>
      <c r="D705" s="115"/>
      <c r="E705" s="115"/>
      <c r="F705" s="115"/>
      <c r="G705" s="94">
        <f t="shared" ref="G705:O706" si="456">SUM(G706)</f>
        <v>0</v>
      </c>
      <c r="H705" s="94">
        <f t="shared" si="456"/>
        <v>0</v>
      </c>
      <c r="I705" s="175" t="e">
        <f t="shared" si="424"/>
        <v>#DIV/0!</v>
      </c>
      <c r="J705" s="175">
        <f t="shared" si="425"/>
        <v>0</v>
      </c>
      <c r="K705" s="86">
        <f t="shared" si="456"/>
        <v>0</v>
      </c>
      <c r="L705" s="86">
        <f t="shared" si="456"/>
        <v>0</v>
      </c>
      <c r="M705" s="86">
        <f t="shared" si="456"/>
        <v>0</v>
      </c>
      <c r="N705" s="86">
        <f t="shared" si="456"/>
        <v>0</v>
      </c>
      <c r="O705" s="86">
        <f t="shared" si="456"/>
        <v>0</v>
      </c>
    </row>
    <row r="706" spans="1:15" ht="171.75" hidden="1" customHeight="1">
      <c r="A706" s="76" t="s">
        <v>620</v>
      </c>
      <c r="B706" s="87">
        <v>872</v>
      </c>
      <c r="C706" s="115" t="s">
        <v>238</v>
      </c>
      <c r="D706" s="115" t="s">
        <v>235</v>
      </c>
      <c r="E706" s="115" t="s">
        <v>6</v>
      </c>
      <c r="F706" s="115"/>
      <c r="G706" s="94">
        <f t="shared" si="456"/>
        <v>0</v>
      </c>
      <c r="H706" s="94">
        <f t="shared" si="456"/>
        <v>0</v>
      </c>
      <c r="I706" s="175" t="e">
        <f t="shared" si="424"/>
        <v>#DIV/0!</v>
      </c>
      <c r="J706" s="175">
        <f t="shared" si="425"/>
        <v>0</v>
      </c>
      <c r="K706" s="86">
        <f t="shared" si="456"/>
        <v>0</v>
      </c>
      <c r="L706" s="86">
        <f t="shared" si="456"/>
        <v>0</v>
      </c>
      <c r="M706" s="86">
        <f t="shared" si="456"/>
        <v>0</v>
      </c>
      <c r="N706" s="86">
        <f t="shared" si="456"/>
        <v>0</v>
      </c>
      <c r="O706" s="86">
        <f t="shared" si="456"/>
        <v>0</v>
      </c>
    </row>
    <row r="707" spans="1:15" ht="31.5" hidden="1">
      <c r="A707" s="74" t="s">
        <v>164</v>
      </c>
      <c r="B707" s="122">
        <v>872</v>
      </c>
      <c r="C707" s="115" t="s">
        <v>238</v>
      </c>
      <c r="D707" s="115" t="s">
        <v>235</v>
      </c>
      <c r="E707" s="115" t="s">
        <v>6</v>
      </c>
      <c r="F707" s="115" t="s">
        <v>211</v>
      </c>
      <c r="G707" s="94"/>
      <c r="H707" s="94"/>
      <c r="I707" s="175" t="e">
        <f t="shared" si="424"/>
        <v>#DIV/0!</v>
      </c>
      <c r="J707" s="175">
        <f t="shared" si="425"/>
        <v>0</v>
      </c>
      <c r="K707" s="86"/>
      <c r="L707" s="86"/>
      <c r="M707" s="86"/>
      <c r="N707" s="86"/>
      <c r="O707" s="86"/>
    </row>
    <row r="708" spans="1:15">
      <c r="A708" s="74" t="s">
        <v>31</v>
      </c>
      <c r="B708" s="122">
        <v>872</v>
      </c>
      <c r="C708" s="88" t="s">
        <v>240</v>
      </c>
      <c r="D708" s="88"/>
      <c r="E708" s="89"/>
      <c r="F708" s="89"/>
      <c r="G708" s="94">
        <f t="shared" ref="G708" si="457">SUM(G709+G724)</f>
        <v>32921.284</v>
      </c>
      <c r="H708" s="94">
        <f t="shared" ref="H708:O708" si="458">SUM(H709+H724)</f>
        <v>24720.282650000001</v>
      </c>
      <c r="I708" s="175">
        <f t="shared" si="424"/>
        <v>75.089059861699198</v>
      </c>
      <c r="J708" s="175">
        <f t="shared" si="425"/>
        <v>-8201.0013499999986</v>
      </c>
      <c r="K708" s="86">
        <f t="shared" si="458"/>
        <v>0</v>
      </c>
      <c r="L708" s="86">
        <f t="shared" si="458"/>
        <v>0</v>
      </c>
      <c r="M708" s="86">
        <f t="shared" si="458"/>
        <v>0</v>
      </c>
      <c r="N708" s="86">
        <f t="shared" si="458"/>
        <v>0</v>
      </c>
      <c r="O708" s="86">
        <f t="shared" si="458"/>
        <v>0</v>
      </c>
    </row>
    <row r="709" spans="1:15">
      <c r="A709" s="74" t="s">
        <v>220</v>
      </c>
      <c r="B709" s="122">
        <v>872</v>
      </c>
      <c r="C709" s="123" t="s">
        <v>240</v>
      </c>
      <c r="D709" s="123" t="s">
        <v>235</v>
      </c>
      <c r="E709" s="136"/>
      <c r="F709" s="136"/>
      <c r="G709" s="94">
        <f t="shared" ref="G709" si="459">SUM(G710+G714+G720+G716+G722+G718+G712)</f>
        <v>32921.284</v>
      </c>
      <c r="H709" s="94">
        <f t="shared" ref="H709:O709" si="460">SUM(H710+H714+H720+H716+H722+H718+H712)</f>
        <v>24720.282650000001</v>
      </c>
      <c r="I709" s="175">
        <f t="shared" si="424"/>
        <v>75.089059861699198</v>
      </c>
      <c r="J709" s="175">
        <f t="shared" si="425"/>
        <v>-8201.0013499999986</v>
      </c>
      <c r="K709" s="86">
        <f t="shared" si="460"/>
        <v>0</v>
      </c>
      <c r="L709" s="86">
        <f t="shared" si="460"/>
        <v>0</v>
      </c>
      <c r="M709" s="86">
        <f t="shared" si="460"/>
        <v>0</v>
      </c>
      <c r="N709" s="86">
        <f t="shared" si="460"/>
        <v>0</v>
      </c>
      <c r="O709" s="86">
        <f t="shared" si="460"/>
        <v>0</v>
      </c>
    </row>
    <row r="710" spans="1:15" ht="126">
      <c r="A710" s="72" t="s">
        <v>706</v>
      </c>
      <c r="B710" s="122">
        <v>872</v>
      </c>
      <c r="C710" s="123" t="s">
        <v>240</v>
      </c>
      <c r="D710" s="123" t="s">
        <v>235</v>
      </c>
      <c r="E710" s="136" t="s">
        <v>387</v>
      </c>
      <c r="F710" s="136"/>
      <c r="G710" s="94">
        <f t="shared" ref="G710:O710" si="461">SUM(G711)</f>
        <v>13777.3</v>
      </c>
      <c r="H710" s="94">
        <f t="shared" si="461"/>
        <v>10351.675649999999</v>
      </c>
      <c r="I710" s="175">
        <f t="shared" si="424"/>
        <v>75.135735231141069</v>
      </c>
      <c r="J710" s="175">
        <f t="shared" si="425"/>
        <v>-3425.62435</v>
      </c>
      <c r="K710" s="86">
        <f t="shared" si="461"/>
        <v>0</v>
      </c>
      <c r="L710" s="86">
        <f t="shared" si="461"/>
        <v>0</v>
      </c>
      <c r="M710" s="86">
        <f t="shared" si="461"/>
        <v>0</v>
      </c>
      <c r="N710" s="86">
        <f t="shared" si="461"/>
        <v>0</v>
      </c>
      <c r="O710" s="86">
        <f t="shared" si="461"/>
        <v>0</v>
      </c>
    </row>
    <row r="711" spans="1:15" ht="31.5">
      <c r="A711" s="74" t="s">
        <v>164</v>
      </c>
      <c r="B711" s="122">
        <v>872</v>
      </c>
      <c r="C711" s="123" t="s">
        <v>240</v>
      </c>
      <c r="D711" s="123" t="s">
        <v>235</v>
      </c>
      <c r="E711" s="136" t="s">
        <v>387</v>
      </c>
      <c r="F711" s="88" t="s">
        <v>211</v>
      </c>
      <c r="G711" s="94">
        <v>13777.3</v>
      </c>
      <c r="H711" s="94">
        <v>10351.675649999999</v>
      </c>
      <c r="I711" s="175">
        <f t="shared" si="424"/>
        <v>75.135735231141069</v>
      </c>
      <c r="J711" s="175">
        <f t="shared" si="425"/>
        <v>-3425.62435</v>
      </c>
      <c r="K711" s="86"/>
      <c r="L711" s="86"/>
      <c r="M711" s="86"/>
      <c r="N711" s="86"/>
      <c r="O711" s="95"/>
    </row>
    <row r="712" spans="1:15" ht="204.75">
      <c r="A712" s="74" t="s">
        <v>707</v>
      </c>
      <c r="B712" s="122">
        <v>872</v>
      </c>
      <c r="C712" s="123" t="s">
        <v>240</v>
      </c>
      <c r="D712" s="123" t="s">
        <v>235</v>
      </c>
      <c r="E712" s="88" t="s">
        <v>449</v>
      </c>
      <c r="F712" s="88"/>
      <c r="G712" s="94">
        <f t="shared" ref="G712:O712" si="462">SUM(G713)</f>
        <v>204</v>
      </c>
      <c r="H712" s="94">
        <f t="shared" si="462"/>
        <v>149.19999999999999</v>
      </c>
      <c r="I712" s="175">
        <f t="shared" si="424"/>
        <v>73.137254901960773</v>
      </c>
      <c r="J712" s="175">
        <f t="shared" si="425"/>
        <v>-54.800000000000011</v>
      </c>
      <c r="K712" s="86">
        <f t="shared" si="462"/>
        <v>0</v>
      </c>
      <c r="L712" s="86">
        <f t="shared" si="462"/>
        <v>0</v>
      </c>
      <c r="M712" s="86">
        <f t="shared" si="462"/>
        <v>0</v>
      </c>
      <c r="N712" s="86">
        <f t="shared" si="462"/>
        <v>0</v>
      </c>
      <c r="O712" s="86">
        <f t="shared" si="462"/>
        <v>0</v>
      </c>
    </row>
    <row r="713" spans="1:15" ht="31.5">
      <c r="A713" s="74" t="s">
        <v>164</v>
      </c>
      <c r="B713" s="122">
        <v>872</v>
      </c>
      <c r="C713" s="123" t="s">
        <v>240</v>
      </c>
      <c r="D713" s="123" t="s">
        <v>235</v>
      </c>
      <c r="E713" s="88" t="s">
        <v>449</v>
      </c>
      <c r="F713" s="88" t="s">
        <v>211</v>
      </c>
      <c r="G713" s="94">
        <v>204</v>
      </c>
      <c r="H713" s="94">
        <v>149.19999999999999</v>
      </c>
      <c r="I713" s="175">
        <f t="shared" si="424"/>
        <v>73.137254901960773</v>
      </c>
      <c r="J713" s="175">
        <f t="shared" si="425"/>
        <v>-54.800000000000011</v>
      </c>
      <c r="K713" s="86"/>
      <c r="L713" s="86"/>
      <c r="M713" s="86"/>
      <c r="N713" s="86"/>
      <c r="O713" s="86"/>
    </row>
    <row r="714" spans="1:15" ht="126" hidden="1">
      <c r="A714" s="74" t="s">
        <v>300</v>
      </c>
      <c r="B714" s="122">
        <v>872</v>
      </c>
      <c r="C714" s="123" t="s">
        <v>240</v>
      </c>
      <c r="D714" s="123" t="s">
        <v>235</v>
      </c>
      <c r="E714" s="88" t="s">
        <v>450</v>
      </c>
      <c r="F714" s="88"/>
      <c r="G714" s="94">
        <f t="shared" ref="G714:O714" si="463">SUM(G715)</f>
        <v>0</v>
      </c>
      <c r="H714" s="94">
        <f t="shared" si="463"/>
        <v>0</v>
      </c>
      <c r="I714" s="175" t="e">
        <f t="shared" si="424"/>
        <v>#DIV/0!</v>
      </c>
      <c r="J714" s="175">
        <f t="shared" si="425"/>
        <v>0</v>
      </c>
      <c r="K714" s="86">
        <f t="shared" si="463"/>
        <v>0</v>
      </c>
      <c r="L714" s="86">
        <f t="shared" si="463"/>
        <v>0</v>
      </c>
      <c r="M714" s="86">
        <f t="shared" si="463"/>
        <v>0</v>
      </c>
      <c r="N714" s="86">
        <f t="shared" si="463"/>
        <v>0</v>
      </c>
      <c r="O714" s="86">
        <f t="shared" si="463"/>
        <v>0</v>
      </c>
    </row>
    <row r="715" spans="1:15" ht="31.5" hidden="1">
      <c r="A715" s="74" t="s">
        <v>164</v>
      </c>
      <c r="B715" s="122">
        <v>872</v>
      </c>
      <c r="C715" s="123" t="s">
        <v>240</v>
      </c>
      <c r="D715" s="123" t="s">
        <v>235</v>
      </c>
      <c r="E715" s="88" t="s">
        <v>450</v>
      </c>
      <c r="F715" s="88" t="s">
        <v>211</v>
      </c>
      <c r="G715" s="94"/>
      <c r="H715" s="94"/>
      <c r="I715" s="175" t="e">
        <f t="shared" si="424"/>
        <v>#DIV/0!</v>
      </c>
      <c r="J715" s="175">
        <f t="shared" si="425"/>
        <v>0</v>
      </c>
      <c r="K715" s="86"/>
      <c r="L715" s="86"/>
      <c r="M715" s="86"/>
      <c r="N715" s="86"/>
      <c r="O715" s="86"/>
    </row>
    <row r="716" spans="1:15" ht="189">
      <c r="A716" s="74" t="s">
        <v>708</v>
      </c>
      <c r="B716" s="122">
        <v>872</v>
      </c>
      <c r="C716" s="123" t="s">
        <v>240</v>
      </c>
      <c r="D716" s="123" t="s">
        <v>235</v>
      </c>
      <c r="E716" s="88" t="s">
        <v>305</v>
      </c>
      <c r="F716" s="88"/>
      <c r="G716" s="94">
        <f t="shared" ref="G716:O716" si="464">SUM(G717)</f>
        <v>18172</v>
      </c>
      <c r="H716" s="94">
        <f t="shared" si="464"/>
        <v>13925.977000000001</v>
      </c>
      <c r="I716" s="175">
        <f t="shared" ref="I716:I779" si="465">SUM(H716/G716*100)</f>
        <v>76.634255998239055</v>
      </c>
      <c r="J716" s="175">
        <f t="shared" ref="J716:J779" si="466">SUM(H716-G716)</f>
        <v>-4246.0229999999992</v>
      </c>
      <c r="K716" s="86">
        <f t="shared" si="464"/>
        <v>0</v>
      </c>
      <c r="L716" s="86">
        <f t="shared" si="464"/>
        <v>0</v>
      </c>
      <c r="M716" s="86">
        <f t="shared" si="464"/>
        <v>0</v>
      </c>
      <c r="N716" s="86">
        <f t="shared" si="464"/>
        <v>0</v>
      </c>
      <c r="O716" s="86">
        <f t="shared" si="464"/>
        <v>0</v>
      </c>
    </row>
    <row r="717" spans="1:15" ht="31.5">
      <c r="A717" s="74" t="s">
        <v>164</v>
      </c>
      <c r="B717" s="122">
        <v>872</v>
      </c>
      <c r="C717" s="123" t="s">
        <v>240</v>
      </c>
      <c r="D717" s="123" t="s">
        <v>235</v>
      </c>
      <c r="E717" s="88" t="s">
        <v>305</v>
      </c>
      <c r="F717" s="88" t="s">
        <v>211</v>
      </c>
      <c r="G717" s="94">
        <v>18172</v>
      </c>
      <c r="H717" s="94">
        <v>13925.977000000001</v>
      </c>
      <c r="I717" s="175">
        <f t="shared" si="465"/>
        <v>76.634255998239055</v>
      </c>
      <c r="J717" s="175">
        <f t="shared" si="466"/>
        <v>-4246.0229999999992</v>
      </c>
      <c r="K717" s="86"/>
      <c r="L717" s="86"/>
      <c r="M717" s="86"/>
      <c r="N717" s="86"/>
      <c r="O717" s="86"/>
    </row>
    <row r="718" spans="1:15" ht="141.75">
      <c r="A718" s="74" t="s">
        <v>709</v>
      </c>
      <c r="B718" s="122">
        <v>872</v>
      </c>
      <c r="C718" s="123" t="s">
        <v>240</v>
      </c>
      <c r="D718" s="123" t="s">
        <v>235</v>
      </c>
      <c r="E718" s="88" t="s">
        <v>264</v>
      </c>
      <c r="F718" s="88"/>
      <c r="G718" s="94">
        <f t="shared" ref="G718:O718" si="467">SUM(G719)</f>
        <v>356.98399999999998</v>
      </c>
      <c r="H718" s="94">
        <f t="shared" si="467"/>
        <v>251.43</v>
      </c>
      <c r="I718" s="175">
        <f t="shared" si="465"/>
        <v>70.431728032628911</v>
      </c>
      <c r="J718" s="175">
        <f t="shared" si="466"/>
        <v>-105.55399999999997</v>
      </c>
      <c r="K718" s="86">
        <f t="shared" si="467"/>
        <v>0</v>
      </c>
      <c r="L718" s="86">
        <f t="shared" si="467"/>
        <v>0</v>
      </c>
      <c r="M718" s="86">
        <f t="shared" si="467"/>
        <v>0</v>
      </c>
      <c r="N718" s="86">
        <f t="shared" si="467"/>
        <v>0</v>
      </c>
      <c r="O718" s="86">
        <f t="shared" si="467"/>
        <v>0</v>
      </c>
    </row>
    <row r="719" spans="1:15" ht="31.5">
      <c r="A719" s="74" t="s">
        <v>164</v>
      </c>
      <c r="B719" s="122">
        <v>872</v>
      </c>
      <c r="C719" s="123" t="s">
        <v>240</v>
      </c>
      <c r="D719" s="123" t="s">
        <v>235</v>
      </c>
      <c r="E719" s="88" t="s">
        <v>264</v>
      </c>
      <c r="F719" s="88" t="s">
        <v>211</v>
      </c>
      <c r="G719" s="94">
        <v>356.98399999999998</v>
      </c>
      <c r="H719" s="94">
        <v>251.43</v>
      </c>
      <c r="I719" s="175">
        <f t="shared" si="465"/>
        <v>70.431728032628911</v>
      </c>
      <c r="J719" s="175">
        <f t="shared" si="466"/>
        <v>-105.55399999999997</v>
      </c>
      <c r="K719" s="86"/>
      <c r="L719" s="86"/>
      <c r="M719" s="86"/>
      <c r="N719" s="86"/>
      <c r="O719" s="86"/>
    </row>
    <row r="720" spans="1:15" ht="126" hidden="1">
      <c r="A720" s="74" t="s">
        <v>710</v>
      </c>
      <c r="B720" s="122">
        <v>872</v>
      </c>
      <c r="C720" s="123" t="s">
        <v>240</v>
      </c>
      <c r="D720" s="123" t="s">
        <v>235</v>
      </c>
      <c r="E720" s="88" t="s">
        <v>200</v>
      </c>
      <c r="F720" s="88"/>
      <c r="G720" s="94">
        <f t="shared" ref="G720:O720" si="468">SUM(G721)</f>
        <v>0</v>
      </c>
      <c r="H720" s="94">
        <f t="shared" si="468"/>
        <v>0</v>
      </c>
      <c r="I720" s="175" t="e">
        <f t="shared" si="465"/>
        <v>#DIV/0!</v>
      </c>
      <c r="J720" s="175">
        <f t="shared" si="466"/>
        <v>0</v>
      </c>
      <c r="K720" s="86">
        <f t="shared" si="468"/>
        <v>0</v>
      </c>
      <c r="L720" s="86">
        <f t="shared" si="468"/>
        <v>0</v>
      </c>
      <c r="M720" s="86">
        <f t="shared" si="468"/>
        <v>0</v>
      </c>
      <c r="N720" s="86">
        <f t="shared" si="468"/>
        <v>0</v>
      </c>
      <c r="O720" s="86">
        <f t="shared" si="468"/>
        <v>0</v>
      </c>
    </row>
    <row r="721" spans="1:15" ht="31.5" hidden="1">
      <c r="A721" s="74" t="s">
        <v>164</v>
      </c>
      <c r="B721" s="122">
        <v>872</v>
      </c>
      <c r="C721" s="123" t="s">
        <v>240</v>
      </c>
      <c r="D721" s="123" t="s">
        <v>235</v>
      </c>
      <c r="E721" s="88" t="s">
        <v>200</v>
      </c>
      <c r="F721" s="88" t="s">
        <v>211</v>
      </c>
      <c r="G721" s="94"/>
      <c r="H721" s="94"/>
      <c r="I721" s="175" t="e">
        <f t="shared" si="465"/>
        <v>#DIV/0!</v>
      </c>
      <c r="J721" s="175">
        <f t="shared" si="466"/>
        <v>0</v>
      </c>
      <c r="K721" s="86"/>
      <c r="L721" s="86"/>
      <c r="M721" s="86"/>
      <c r="N721" s="86"/>
      <c r="O721" s="86"/>
    </row>
    <row r="722" spans="1:15" ht="126">
      <c r="A722" s="74" t="s">
        <v>711</v>
      </c>
      <c r="B722" s="122">
        <v>872</v>
      </c>
      <c r="C722" s="123" t="s">
        <v>240</v>
      </c>
      <c r="D722" s="123" t="s">
        <v>235</v>
      </c>
      <c r="E722" s="88" t="s">
        <v>265</v>
      </c>
      <c r="F722" s="88"/>
      <c r="G722" s="94">
        <f t="shared" ref="G722:O722" si="469">SUM(G723)</f>
        <v>411</v>
      </c>
      <c r="H722" s="94">
        <f t="shared" si="469"/>
        <v>42</v>
      </c>
      <c r="I722" s="175">
        <f t="shared" si="465"/>
        <v>10.218978102189782</v>
      </c>
      <c r="J722" s="175">
        <f t="shared" si="466"/>
        <v>-369</v>
      </c>
      <c r="K722" s="86">
        <f t="shared" si="469"/>
        <v>0</v>
      </c>
      <c r="L722" s="86">
        <f t="shared" si="469"/>
        <v>0</v>
      </c>
      <c r="M722" s="86">
        <f t="shared" si="469"/>
        <v>0</v>
      </c>
      <c r="N722" s="86">
        <f t="shared" si="469"/>
        <v>0</v>
      </c>
      <c r="O722" s="86">
        <f t="shared" si="469"/>
        <v>0</v>
      </c>
    </row>
    <row r="723" spans="1:15" ht="31.5">
      <c r="A723" s="74" t="s">
        <v>164</v>
      </c>
      <c r="B723" s="122">
        <v>872</v>
      </c>
      <c r="C723" s="123" t="s">
        <v>240</v>
      </c>
      <c r="D723" s="123" t="s">
        <v>235</v>
      </c>
      <c r="E723" s="88" t="s">
        <v>265</v>
      </c>
      <c r="F723" s="88" t="s">
        <v>211</v>
      </c>
      <c r="G723" s="94">
        <v>411</v>
      </c>
      <c r="H723" s="94">
        <v>42</v>
      </c>
      <c r="I723" s="175">
        <f t="shared" si="465"/>
        <v>10.218978102189782</v>
      </c>
      <c r="J723" s="175">
        <f t="shared" si="466"/>
        <v>-369</v>
      </c>
      <c r="K723" s="86"/>
      <c r="L723" s="86"/>
      <c r="M723" s="86"/>
      <c r="N723" s="86"/>
      <c r="O723" s="86"/>
    </row>
    <row r="724" spans="1:15" hidden="1">
      <c r="A724" s="74" t="s">
        <v>222</v>
      </c>
      <c r="B724" s="122">
        <v>872</v>
      </c>
      <c r="C724" s="88" t="s">
        <v>240</v>
      </c>
      <c r="D724" s="88" t="s">
        <v>242</v>
      </c>
      <c r="E724" s="89"/>
      <c r="F724" s="89"/>
      <c r="G724" s="94">
        <f t="shared" ref="G724" si="470">SUM(G725+G727)</f>
        <v>0</v>
      </c>
      <c r="H724" s="94">
        <f t="shared" ref="H724:O724" si="471">SUM(H725+H727)</f>
        <v>0</v>
      </c>
      <c r="I724" s="175" t="e">
        <f t="shared" si="465"/>
        <v>#DIV/0!</v>
      </c>
      <c r="J724" s="175">
        <f t="shared" si="466"/>
        <v>0</v>
      </c>
      <c r="K724" s="86">
        <f t="shared" si="471"/>
        <v>0</v>
      </c>
      <c r="L724" s="86">
        <f t="shared" si="471"/>
        <v>0</v>
      </c>
      <c r="M724" s="86">
        <f t="shared" si="471"/>
        <v>0</v>
      </c>
      <c r="N724" s="86">
        <f t="shared" si="471"/>
        <v>0</v>
      </c>
      <c r="O724" s="86">
        <f t="shared" si="471"/>
        <v>0</v>
      </c>
    </row>
    <row r="725" spans="1:15" ht="157.5" hidden="1">
      <c r="A725" s="73" t="s">
        <v>851</v>
      </c>
      <c r="B725" s="87">
        <v>872</v>
      </c>
      <c r="C725" s="115" t="s">
        <v>240</v>
      </c>
      <c r="D725" s="115" t="s">
        <v>242</v>
      </c>
      <c r="E725" s="89" t="s">
        <v>853</v>
      </c>
      <c r="F725" s="89"/>
      <c r="G725" s="94">
        <f t="shared" ref="G725:O725" si="472">SUM(G726)</f>
        <v>0</v>
      </c>
      <c r="H725" s="94">
        <f t="shared" si="472"/>
        <v>0</v>
      </c>
      <c r="I725" s="175" t="e">
        <f t="shared" si="465"/>
        <v>#DIV/0!</v>
      </c>
      <c r="J725" s="175">
        <f t="shared" si="466"/>
        <v>0</v>
      </c>
      <c r="K725" s="86">
        <f t="shared" si="472"/>
        <v>0</v>
      </c>
      <c r="L725" s="86">
        <f t="shared" si="472"/>
        <v>0</v>
      </c>
      <c r="M725" s="86">
        <f t="shared" si="472"/>
        <v>0</v>
      </c>
      <c r="N725" s="86">
        <f t="shared" si="472"/>
        <v>0</v>
      </c>
      <c r="O725" s="86">
        <f t="shared" si="472"/>
        <v>0</v>
      </c>
    </row>
    <row r="726" spans="1:15" ht="47.25" hidden="1">
      <c r="A726" s="74" t="s">
        <v>212</v>
      </c>
      <c r="B726" s="87">
        <v>872</v>
      </c>
      <c r="C726" s="115" t="s">
        <v>240</v>
      </c>
      <c r="D726" s="115" t="s">
        <v>242</v>
      </c>
      <c r="E726" s="89" t="s">
        <v>853</v>
      </c>
      <c r="F726" s="89" t="s">
        <v>211</v>
      </c>
      <c r="G726" s="94"/>
      <c r="H726" s="94"/>
      <c r="I726" s="175" t="e">
        <f t="shared" si="465"/>
        <v>#DIV/0!</v>
      </c>
      <c r="J726" s="175">
        <f t="shared" si="466"/>
        <v>0</v>
      </c>
      <c r="K726" s="86"/>
      <c r="L726" s="86"/>
      <c r="M726" s="86"/>
      <c r="N726" s="86"/>
      <c r="O726" s="86"/>
    </row>
    <row r="727" spans="1:15" ht="189" hidden="1">
      <c r="A727" s="73" t="s">
        <v>852</v>
      </c>
      <c r="B727" s="87">
        <v>872</v>
      </c>
      <c r="C727" s="115" t="s">
        <v>240</v>
      </c>
      <c r="D727" s="115" t="s">
        <v>242</v>
      </c>
      <c r="E727" s="89" t="s">
        <v>854</v>
      </c>
      <c r="F727" s="89"/>
      <c r="G727" s="94">
        <f t="shared" ref="G727:O727" si="473">SUM(G728)</f>
        <v>0</v>
      </c>
      <c r="H727" s="94">
        <f t="shared" si="473"/>
        <v>0</v>
      </c>
      <c r="I727" s="175" t="e">
        <f t="shared" si="465"/>
        <v>#DIV/0!</v>
      </c>
      <c r="J727" s="175">
        <f t="shared" si="466"/>
        <v>0</v>
      </c>
      <c r="K727" s="86">
        <f t="shared" si="473"/>
        <v>0</v>
      </c>
      <c r="L727" s="86">
        <f t="shared" si="473"/>
        <v>0</v>
      </c>
      <c r="M727" s="86">
        <f t="shared" si="473"/>
        <v>0</v>
      </c>
      <c r="N727" s="86">
        <f t="shared" si="473"/>
        <v>0</v>
      </c>
      <c r="O727" s="86">
        <f t="shared" si="473"/>
        <v>0</v>
      </c>
    </row>
    <row r="728" spans="1:15" ht="47.25" hidden="1">
      <c r="A728" s="74" t="s">
        <v>212</v>
      </c>
      <c r="B728" s="87">
        <v>872</v>
      </c>
      <c r="C728" s="115" t="s">
        <v>240</v>
      </c>
      <c r="D728" s="115" t="s">
        <v>242</v>
      </c>
      <c r="E728" s="89" t="s">
        <v>854</v>
      </c>
      <c r="F728" s="89" t="s">
        <v>211</v>
      </c>
      <c r="G728" s="94"/>
      <c r="H728" s="94"/>
      <c r="I728" s="175" t="e">
        <f t="shared" si="465"/>
        <v>#DIV/0!</v>
      </c>
      <c r="J728" s="175">
        <f t="shared" si="466"/>
        <v>0</v>
      </c>
      <c r="K728" s="86"/>
      <c r="L728" s="86"/>
      <c r="M728" s="86"/>
      <c r="N728" s="86"/>
      <c r="O728" s="86"/>
    </row>
    <row r="729" spans="1:15" ht="47.25">
      <c r="A729" s="139" t="s">
        <v>89</v>
      </c>
      <c r="B729" s="122"/>
      <c r="C729" s="130"/>
      <c r="D729" s="130"/>
      <c r="E729" s="130"/>
      <c r="F729" s="130"/>
      <c r="G729" s="94">
        <f t="shared" ref="G729" si="474">SUM(G730+G748+G841+G837)</f>
        <v>64800.656000000003</v>
      </c>
      <c r="H729" s="94">
        <f t="shared" ref="H729:O729" si="475">SUM(H730+H748+H841+H837)</f>
        <v>46684.599189999994</v>
      </c>
      <c r="I729" s="175">
        <f t="shared" si="465"/>
        <v>72.043405224169319</v>
      </c>
      <c r="J729" s="175">
        <f t="shared" si="466"/>
        <v>-18116.056810000009</v>
      </c>
      <c r="K729" s="94">
        <f t="shared" si="475"/>
        <v>0</v>
      </c>
      <c r="L729" s="94">
        <f t="shared" si="475"/>
        <v>0</v>
      </c>
      <c r="M729" s="94">
        <f t="shared" si="475"/>
        <v>0</v>
      </c>
      <c r="N729" s="94">
        <f t="shared" si="475"/>
        <v>0</v>
      </c>
      <c r="O729" s="94">
        <f t="shared" si="475"/>
        <v>0</v>
      </c>
    </row>
    <row r="730" spans="1:15" hidden="1">
      <c r="A730" s="76" t="s">
        <v>54</v>
      </c>
      <c r="B730" s="122">
        <v>872</v>
      </c>
      <c r="C730" s="115" t="s">
        <v>238</v>
      </c>
      <c r="D730" s="115"/>
      <c r="E730" s="115"/>
      <c r="F730" s="115"/>
      <c r="G730" s="177">
        <f t="shared" ref="G730" si="476">SUM(G731+G744+G739)</f>
        <v>0</v>
      </c>
      <c r="H730" s="177">
        <f t="shared" ref="H730:O730" si="477">SUM(H731+H744+H739)</f>
        <v>0</v>
      </c>
      <c r="I730" s="175" t="e">
        <f t="shared" si="465"/>
        <v>#DIV/0!</v>
      </c>
      <c r="J730" s="175">
        <f t="shared" si="466"/>
        <v>0</v>
      </c>
      <c r="K730" s="93">
        <f t="shared" si="477"/>
        <v>0</v>
      </c>
      <c r="L730" s="93">
        <f t="shared" si="477"/>
        <v>0</v>
      </c>
      <c r="M730" s="93">
        <f t="shared" si="477"/>
        <v>0</v>
      </c>
      <c r="N730" s="93">
        <f t="shared" si="477"/>
        <v>0</v>
      </c>
      <c r="O730" s="93">
        <f t="shared" si="477"/>
        <v>0</v>
      </c>
    </row>
    <row r="731" spans="1:15" hidden="1">
      <c r="A731" s="76" t="s">
        <v>79</v>
      </c>
      <c r="B731" s="122">
        <v>872</v>
      </c>
      <c r="C731" s="115" t="s">
        <v>238</v>
      </c>
      <c r="D731" s="115" t="s">
        <v>235</v>
      </c>
      <c r="E731" s="115"/>
      <c r="F731" s="115"/>
      <c r="G731" s="94">
        <f t="shared" ref="G731" si="478">SUM(G732+G736+G734)</f>
        <v>0</v>
      </c>
      <c r="H731" s="94">
        <f t="shared" ref="H731:O731" si="479">SUM(H732+H736+H734)</f>
        <v>0</v>
      </c>
      <c r="I731" s="175" t="e">
        <f t="shared" si="465"/>
        <v>#DIV/0!</v>
      </c>
      <c r="J731" s="175">
        <f t="shared" si="466"/>
        <v>0</v>
      </c>
      <c r="K731" s="86">
        <f t="shared" si="479"/>
        <v>0</v>
      </c>
      <c r="L731" s="86">
        <f t="shared" si="479"/>
        <v>0</v>
      </c>
      <c r="M731" s="86">
        <f t="shared" si="479"/>
        <v>0</v>
      </c>
      <c r="N731" s="86">
        <f t="shared" si="479"/>
        <v>0</v>
      </c>
      <c r="O731" s="86">
        <f t="shared" si="479"/>
        <v>0</v>
      </c>
    </row>
    <row r="732" spans="1:15" ht="47.25" hidden="1">
      <c r="A732" s="76" t="s">
        <v>108</v>
      </c>
      <c r="B732" s="122">
        <v>872</v>
      </c>
      <c r="C732" s="115" t="s">
        <v>238</v>
      </c>
      <c r="D732" s="115" t="s">
        <v>235</v>
      </c>
      <c r="E732" s="115" t="s">
        <v>8</v>
      </c>
      <c r="F732" s="115"/>
      <c r="G732" s="94">
        <f t="shared" ref="G732:O732" si="480">SUM(G733)</f>
        <v>0</v>
      </c>
      <c r="H732" s="94">
        <f t="shared" si="480"/>
        <v>0</v>
      </c>
      <c r="I732" s="175" t="e">
        <f t="shared" si="465"/>
        <v>#DIV/0!</v>
      </c>
      <c r="J732" s="175">
        <f t="shared" si="466"/>
        <v>0</v>
      </c>
      <c r="K732" s="86">
        <f t="shared" si="480"/>
        <v>0</v>
      </c>
      <c r="L732" s="86">
        <f t="shared" si="480"/>
        <v>0</v>
      </c>
      <c r="M732" s="86">
        <f t="shared" si="480"/>
        <v>0</v>
      </c>
      <c r="N732" s="86">
        <f t="shared" si="480"/>
        <v>0</v>
      </c>
      <c r="O732" s="86">
        <f t="shared" si="480"/>
        <v>0</v>
      </c>
    </row>
    <row r="733" spans="1:15" ht="47.25" hidden="1">
      <c r="A733" s="74" t="s">
        <v>212</v>
      </c>
      <c r="B733" s="122">
        <v>872</v>
      </c>
      <c r="C733" s="115" t="s">
        <v>238</v>
      </c>
      <c r="D733" s="115" t="s">
        <v>235</v>
      </c>
      <c r="E733" s="115" t="s">
        <v>8</v>
      </c>
      <c r="F733" s="115" t="s">
        <v>394</v>
      </c>
      <c r="G733" s="94"/>
      <c r="H733" s="94"/>
      <c r="I733" s="175" t="e">
        <f t="shared" si="465"/>
        <v>#DIV/0!</v>
      </c>
      <c r="J733" s="175">
        <f t="shared" si="466"/>
        <v>0</v>
      </c>
      <c r="K733" s="86"/>
      <c r="L733" s="86"/>
      <c r="M733" s="86"/>
      <c r="N733" s="86"/>
      <c r="O733" s="86"/>
    </row>
    <row r="734" spans="1:15" ht="94.5" hidden="1">
      <c r="A734" s="74" t="s">
        <v>207</v>
      </c>
      <c r="B734" s="122">
        <v>872</v>
      </c>
      <c r="C734" s="115" t="s">
        <v>238</v>
      </c>
      <c r="D734" s="115" t="s">
        <v>235</v>
      </c>
      <c r="E734" s="115" t="s">
        <v>193</v>
      </c>
      <c r="F734" s="115"/>
      <c r="G734" s="94">
        <f t="shared" ref="G734:O734" si="481">SUM(G735)</f>
        <v>0</v>
      </c>
      <c r="H734" s="94">
        <f t="shared" si="481"/>
        <v>0</v>
      </c>
      <c r="I734" s="175" t="e">
        <f t="shared" si="465"/>
        <v>#DIV/0!</v>
      </c>
      <c r="J734" s="175">
        <f t="shared" si="466"/>
        <v>0</v>
      </c>
      <c r="K734" s="86">
        <f t="shared" si="481"/>
        <v>0</v>
      </c>
      <c r="L734" s="86">
        <f t="shared" si="481"/>
        <v>0</v>
      </c>
      <c r="M734" s="86">
        <f t="shared" si="481"/>
        <v>0</v>
      </c>
      <c r="N734" s="86">
        <f t="shared" si="481"/>
        <v>0</v>
      </c>
      <c r="O734" s="86">
        <f t="shared" si="481"/>
        <v>0</v>
      </c>
    </row>
    <row r="735" spans="1:15" ht="31.5" hidden="1">
      <c r="A735" s="74" t="s">
        <v>164</v>
      </c>
      <c r="B735" s="122">
        <v>872</v>
      </c>
      <c r="C735" s="115" t="s">
        <v>238</v>
      </c>
      <c r="D735" s="115" t="s">
        <v>235</v>
      </c>
      <c r="E735" s="115" t="s">
        <v>193</v>
      </c>
      <c r="F735" s="115" t="s">
        <v>211</v>
      </c>
      <c r="G735" s="94"/>
      <c r="H735" s="94"/>
      <c r="I735" s="175" t="e">
        <f t="shared" si="465"/>
        <v>#DIV/0!</v>
      </c>
      <c r="J735" s="175">
        <f t="shared" si="466"/>
        <v>0</v>
      </c>
      <c r="K735" s="86"/>
      <c r="L735" s="86"/>
      <c r="M735" s="86"/>
      <c r="N735" s="86"/>
      <c r="O735" s="86"/>
    </row>
    <row r="736" spans="1:15" hidden="1">
      <c r="A736" s="76"/>
      <c r="B736" s="87"/>
      <c r="C736" s="115"/>
      <c r="D736" s="115"/>
      <c r="E736" s="115"/>
      <c r="F736" s="115"/>
      <c r="G736" s="94">
        <f t="shared" ref="G736:O737" si="482">SUM(G737)</f>
        <v>0</v>
      </c>
      <c r="H736" s="94">
        <f t="shared" si="482"/>
        <v>0</v>
      </c>
      <c r="I736" s="175" t="e">
        <f t="shared" si="465"/>
        <v>#DIV/0!</v>
      </c>
      <c r="J736" s="175">
        <f t="shared" si="466"/>
        <v>0</v>
      </c>
      <c r="K736" s="86">
        <f t="shared" si="482"/>
        <v>0</v>
      </c>
      <c r="L736" s="86">
        <f t="shared" si="482"/>
        <v>0</v>
      </c>
      <c r="M736" s="86">
        <f t="shared" si="482"/>
        <v>0</v>
      </c>
      <c r="N736" s="86">
        <f t="shared" si="482"/>
        <v>0</v>
      </c>
      <c r="O736" s="86">
        <f t="shared" si="482"/>
        <v>0</v>
      </c>
    </row>
    <row r="737" spans="1:15" ht="189" hidden="1">
      <c r="A737" s="76" t="s">
        <v>620</v>
      </c>
      <c r="B737" s="87">
        <v>872</v>
      </c>
      <c r="C737" s="115" t="s">
        <v>238</v>
      </c>
      <c r="D737" s="115" t="s">
        <v>235</v>
      </c>
      <c r="E737" s="115" t="s">
        <v>6</v>
      </c>
      <c r="F737" s="115"/>
      <c r="G737" s="94">
        <f t="shared" si="482"/>
        <v>0</v>
      </c>
      <c r="H737" s="94">
        <f t="shared" si="482"/>
        <v>0</v>
      </c>
      <c r="I737" s="175" t="e">
        <f t="shared" si="465"/>
        <v>#DIV/0!</v>
      </c>
      <c r="J737" s="175">
        <f t="shared" si="466"/>
        <v>0</v>
      </c>
      <c r="K737" s="86">
        <f t="shared" si="482"/>
        <v>0</v>
      </c>
      <c r="L737" s="86">
        <f t="shared" si="482"/>
        <v>0</v>
      </c>
      <c r="M737" s="86">
        <f t="shared" si="482"/>
        <v>0</v>
      </c>
      <c r="N737" s="86">
        <f t="shared" si="482"/>
        <v>0</v>
      </c>
      <c r="O737" s="86">
        <f t="shared" si="482"/>
        <v>0</v>
      </c>
    </row>
    <row r="738" spans="1:15" ht="31.5" hidden="1">
      <c r="A738" s="74" t="s">
        <v>164</v>
      </c>
      <c r="B738" s="122">
        <v>872</v>
      </c>
      <c r="C738" s="115" t="s">
        <v>238</v>
      </c>
      <c r="D738" s="115" t="s">
        <v>235</v>
      </c>
      <c r="E738" s="115" t="s">
        <v>6</v>
      </c>
      <c r="F738" s="115" t="s">
        <v>211</v>
      </c>
      <c r="G738" s="94"/>
      <c r="H738" s="94"/>
      <c r="I738" s="175" t="e">
        <f t="shared" si="465"/>
        <v>#DIV/0!</v>
      </c>
      <c r="J738" s="175">
        <f t="shared" si="466"/>
        <v>0</v>
      </c>
      <c r="K738" s="86"/>
      <c r="L738" s="86"/>
      <c r="M738" s="86"/>
      <c r="N738" s="86"/>
      <c r="O738" s="86"/>
    </row>
    <row r="739" spans="1:15" hidden="1">
      <c r="A739" s="76" t="s">
        <v>28</v>
      </c>
      <c r="B739" s="87">
        <v>872</v>
      </c>
      <c r="C739" s="115" t="s">
        <v>238</v>
      </c>
      <c r="D739" s="115" t="s">
        <v>241</v>
      </c>
      <c r="E739" s="115"/>
      <c r="F739" s="115"/>
      <c r="G739" s="94">
        <f t="shared" ref="G739" si="483">SUM(G740+G742)</f>
        <v>0</v>
      </c>
      <c r="H739" s="94">
        <f t="shared" ref="H739:O739" si="484">SUM(H740+H742)</f>
        <v>0</v>
      </c>
      <c r="I739" s="175" t="e">
        <f t="shared" si="465"/>
        <v>#DIV/0!</v>
      </c>
      <c r="J739" s="175">
        <f t="shared" si="466"/>
        <v>0</v>
      </c>
      <c r="K739" s="86">
        <f t="shared" si="484"/>
        <v>0</v>
      </c>
      <c r="L739" s="86">
        <f t="shared" si="484"/>
        <v>0</v>
      </c>
      <c r="M739" s="86">
        <f t="shared" si="484"/>
        <v>0</v>
      </c>
      <c r="N739" s="86">
        <f t="shared" si="484"/>
        <v>0</v>
      </c>
      <c r="O739" s="86">
        <f t="shared" si="484"/>
        <v>0</v>
      </c>
    </row>
    <row r="740" spans="1:15" ht="189" hidden="1">
      <c r="A740" s="74" t="s">
        <v>621</v>
      </c>
      <c r="B740" s="87">
        <v>872</v>
      </c>
      <c r="C740" s="115" t="s">
        <v>64</v>
      </c>
      <c r="D740" s="115" t="s">
        <v>241</v>
      </c>
      <c r="E740" s="115" t="s">
        <v>436</v>
      </c>
      <c r="F740" s="115"/>
      <c r="G740" s="94">
        <f t="shared" ref="G740:O740" si="485">SUM(G741)</f>
        <v>0</v>
      </c>
      <c r="H740" s="94">
        <f t="shared" si="485"/>
        <v>0</v>
      </c>
      <c r="I740" s="175" t="e">
        <f t="shared" si="465"/>
        <v>#DIV/0!</v>
      </c>
      <c r="J740" s="175">
        <f t="shared" si="466"/>
        <v>0</v>
      </c>
      <c r="K740" s="86">
        <f t="shared" si="485"/>
        <v>0</v>
      </c>
      <c r="L740" s="86">
        <f t="shared" si="485"/>
        <v>0</v>
      </c>
      <c r="M740" s="86">
        <f t="shared" si="485"/>
        <v>0</v>
      </c>
      <c r="N740" s="86">
        <f t="shared" si="485"/>
        <v>0</v>
      </c>
      <c r="O740" s="86">
        <f t="shared" si="485"/>
        <v>0</v>
      </c>
    </row>
    <row r="741" spans="1:15" ht="31.5" hidden="1">
      <c r="A741" s="74" t="s">
        <v>164</v>
      </c>
      <c r="B741" s="87">
        <v>872</v>
      </c>
      <c r="C741" s="115" t="s">
        <v>238</v>
      </c>
      <c r="D741" s="115" t="s">
        <v>241</v>
      </c>
      <c r="E741" s="115" t="s">
        <v>436</v>
      </c>
      <c r="F741" s="115" t="s">
        <v>211</v>
      </c>
      <c r="G741" s="94"/>
      <c r="H741" s="94"/>
      <c r="I741" s="175" t="e">
        <f t="shared" si="465"/>
        <v>#DIV/0!</v>
      </c>
      <c r="J741" s="175">
        <f t="shared" si="466"/>
        <v>0</v>
      </c>
      <c r="K741" s="86"/>
      <c r="L741" s="86"/>
      <c r="M741" s="86"/>
      <c r="N741" s="86"/>
      <c r="O741" s="86"/>
    </row>
    <row r="742" spans="1:15" ht="204.75" hidden="1">
      <c r="A742" s="73" t="s">
        <v>622</v>
      </c>
      <c r="B742" s="87">
        <v>872</v>
      </c>
      <c r="C742" s="115" t="s">
        <v>238</v>
      </c>
      <c r="D742" s="115" t="s">
        <v>241</v>
      </c>
      <c r="E742" s="115" t="s">
        <v>437</v>
      </c>
      <c r="F742" s="115"/>
      <c r="G742" s="94">
        <f t="shared" ref="G742:O742" si="486">SUM(G743)</f>
        <v>0</v>
      </c>
      <c r="H742" s="94">
        <f t="shared" si="486"/>
        <v>0</v>
      </c>
      <c r="I742" s="175" t="e">
        <f t="shared" si="465"/>
        <v>#DIV/0!</v>
      </c>
      <c r="J742" s="175">
        <f t="shared" si="466"/>
        <v>0</v>
      </c>
      <c r="K742" s="86">
        <f t="shared" si="486"/>
        <v>0</v>
      </c>
      <c r="L742" s="86">
        <f t="shared" si="486"/>
        <v>0</v>
      </c>
      <c r="M742" s="86">
        <f t="shared" si="486"/>
        <v>0</v>
      </c>
      <c r="N742" s="86">
        <f t="shared" si="486"/>
        <v>0</v>
      </c>
      <c r="O742" s="86">
        <f t="shared" si="486"/>
        <v>0</v>
      </c>
    </row>
    <row r="743" spans="1:15" ht="31.5" hidden="1">
      <c r="A743" s="74" t="s">
        <v>164</v>
      </c>
      <c r="B743" s="87">
        <v>872</v>
      </c>
      <c r="C743" s="115" t="s">
        <v>238</v>
      </c>
      <c r="D743" s="115" t="s">
        <v>241</v>
      </c>
      <c r="E743" s="115" t="s">
        <v>437</v>
      </c>
      <c r="F743" s="115" t="s">
        <v>211</v>
      </c>
      <c r="G743" s="94"/>
      <c r="H743" s="94"/>
      <c r="I743" s="175" t="e">
        <f t="shared" si="465"/>
        <v>#DIV/0!</v>
      </c>
      <c r="J743" s="175">
        <f t="shared" si="466"/>
        <v>0</v>
      </c>
      <c r="K743" s="86"/>
      <c r="L743" s="86"/>
      <c r="M743" s="86"/>
      <c r="N743" s="86"/>
      <c r="O743" s="86"/>
    </row>
    <row r="744" spans="1:15" hidden="1">
      <c r="A744" s="74" t="s">
        <v>77</v>
      </c>
      <c r="B744" s="122">
        <v>872</v>
      </c>
      <c r="C744" s="88" t="s">
        <v>238</v>
      </c>
      <c r="D744" s="88" t="s">
        <v>245</v>
      </c>
      <c r="E744" s="88"/>
      <c r="F744" s="88"/>
      <c r="G744" s="177">
        <f t="shared" ref="G744" si="487">SUM(G746)</f>
        <v>0</v>
      </c>
      <c r="H744" s="177">
        <f t="shared" ref="H744:O744" si="488">SUM(H746)</f>
        <v>0</v>
      </c>
      <c r="I744" s="175" t="e">
        <f t="shared" si="465"/>
        <v>#DIV/0!</v>
      </c>
      <c r="J744" s="175">
        <f t="shared" si="466"/>
        <v>0</v>
      </c>
      <c r="K744" s="93">
        <f t="shared" si="488"/>
        <v>0</v>
      </c>
      <c r="L744" s="93">
        <f t="shared" si="488"/>
        <v>0</v>
      </c>
      <c r="M744" s="93">
        <f t="shared" si="488"/>
        <v>0</v>
      </c>
      <c r="N744" s="93">
        <f t="shared" si="488"/>
        <v>0</v>
      </c>
      <c r="O744" s="93">
        <f t="shared" si="488"/>
        <v>0</v>
      </c>
    </row>
    <row r="745" spans="1:15" hidden="1">
      <c r="A745" s="118" t="s">
        <v>27</v>
      </c>
      <c r="B745" s="122">
        <v>872</v>
      </c>
      <c r="C745" s="88" t="s">
        <v>238</v>
      </c>
      <c r="D745" s="88" t="s">
        <v>245</v>
      </c>
      <c r="E745" s="88" t="s">
        <v>62</v>
      </c>
      <c r="F745" s="88"/>
      <c r="G745" s="94"/>
      <c r="H745" s="94"/>
      <c r="I745" s="175" t="e">
        <f t="shared" si="465"/>
        <v>#DIV/0!</v>
      </c>
      <c r="J745" s="175">
        <f t="shared" si="466"/>
        <v>0</v>
      </c>
      <c r="K745" s="86"/>
      <c r="L745" s="86"/>
      <c r="M745" s="86"/>
      <c r="N745" s="86"/>
      <c r="O745" s="86"/>
    </row>
    <row r="746" spans="1:15" ht="94.5" hidden="1">
      <c r="A746" s="74" t="s">
        <v>404</v>
      </c>
      <c r="B746" s="87">
        <v>872</v>
      </c>
      <c r="C746" s="88" t="s">
        <v>238</v>
      </c>
      <c r="D746" s="88" t="s">
        <v>245</v>
      </c>
      <c r="E746" s="89" t="s">
        <v>405</v>
      </c>
      <c r="F746" s="115"/>
      <c r="G746" s="94">
        <f t="shared" ref="G746:O746" si="489">SUM(G747)</f>
        <v>0</v>
      </c>
      <c r="H746" s="94">
        <f t="shared" si="489"/>
        <v>0</v>
      </c>
      <c r="I746" s="175" t="e">
        <f t="shared" si="465"/>
        <v>#DIV/0!</v>
      </c>
      <c r="J746" s="175">
        <f t="shared" si="466"/>
        <v>0</v>
      </c>
      <c r="K746" s="86">
        <f t="shared" si="489"/>
        <v>0</v>
      </c>
      <c r="L746" s="86">
        <f t="shared" si="489"/>
        <v>0</v>
      </c>
      <c r="M746" s="86">
        <f t="shared" si="489"/>
        <v>0</v>
      </c>
      <c r="N746" s="86">
        <f t="shared" si="489"/>
        <v>0</v>
      </c>
      <c r="O746" s="86">
        <f t="shared" si="489"/>
        <v>0</v>
      </c>
    </row>
    <row r="747" spans="1:15" ht="31.5" hidden="1">
      <c r="A747" s="74" t="s">
        <v>164</v>
      </c>
      <c r="B747" s="87">
        <v>872</v>
      </c>
      <c r="C747" s="88" t="s">
        <v>238</v>
      </c>
      <c r="D747" s="88" t="s">
        <v>245</v>
      </c>
      <c r="E747" s="89" t="s">
        <v>405</v>
      </c>
      <c r="F747" s="115" t="s">
        <v>211</v>
      </c>
      <c r="G747" s="94"/>
      <c r="H747" s="94"/>
      <c r="I747" s="175" t="e">
        <f t="shared" si="465"/>
        <v>#DIV/0!</v>
      </c>
      <c r="J747" s="175">
        <f t="shared" si="466"/>
        <v>0</v>
      </c>
      <c r="K747" s="86"/>
      <c r="L747" s="86"/>
      <c r="M747" s="86"/>
      <c r="N747" s="86"/>
      <c r="O747" s="86"/>
    </row>
    <row r="748" spans="1:15">
      <c r="A748" s="74" t="s">
        <v>31</v>
      </c>
      <c r="B748" s="122">
        <v>872</v>
      </c>
      <c r="C748" s="88" t="s">
        <v>240</v>
      </c>
      <c r="D748" s="88"/>
      <c r="E748" s="89"/>
      <c r="F748" s="89"/>
      <c r="G748" s="94">
        <f t="shared" ref="G748" si="490">SUM(G749+G760+G814+G818+G809)</f>
        <v>64747.656000000003</v>
      </c>
      <c r="H748" s="94">
        <f t="shared" ref="H748:O748" si="491">SUM(H749+H760+H814+H818+H809)</f>
        <v>46682.580189999993</v>
      </c>
      <c r="I748" s="175">
        <f t="shared" si="465"/>
        <v>72.099258990935496</v>
      </c>
      <c r="J748" s="175">
        <f t="shared" si="466"/>
        <v>-18065.075810000009</v>
      </c>
      <c r="K748" s="86">
        <f t="shared" si="491"/>
        <v>0</v>
      </c>
      <c r="L748" s="86">
        <f t="shared" si="491"/>
        <v>0</v>
      </c>
      <c r="M748" s="86">
        <f t="shared" si="491"/>
        <v>0</v>
      </c>
      <c r="N748" s="86">
        <f t="shared" si="491"/>
        <v>0</v>
      </c>
      <c r="O748" s="86">
        <f t="shared" si="491"/>
        <v>0</v>
      </c>
    </row>
    <row r="749" spans="1:15">
      <c r="A749" s="74" t="s">
        <v>220</v>
      </c>
      <c r="B749" s="122">
        <v>872</v>
      </c>
      <c r="C749" s="123" t="s">
        <v>240</v>
      </c>
      <c r="D749" s="123" t="s">
        <v>235</v>
      </c>
      <c r="E749" s="89"/>
      <c r="F749" s="89"/>
      <c r="G749" s="94">
        <f t="shared" ref="G749" si="492">SUM(G750+G752+G756+G758+G754)</f>
        <v>608.46600000000001</v>
      </c>
      <c r="H749" s="94">
        <f t="shared" ref="H749:O749" si="493">SUM(H750+H752+H756+H758+H754)</f>
        <v>252.428</v>
      </c>
      <c r="I749" s="175">
        <f t="shared" si="465"/>
        <v>41.485966348160787</v>
      </c>
      <c r="J749" s="175">
        <f t="shared" si="466"/>
        <v>-356.03800000000001</v>
      </c>
      <c r="K749" s="86">
        <f t="shared" si="493"/>
        <v>0</v>
      </c>
      <c r="L749" s="86">
        <f t="shared" si="493"/>
        <v>0</v>
      </c>
      <c r="M749" s="86">
        <f t="shared" si="493"/>
        <v>0</v>
      </c>
      <c r="N749" s="86">
        <f t="shared" si="493"/>
        <v>0</v>
      </c>
      <c r="O749" s="86">
        <f t="shared" si="493"/>
        <v>0</v>
      </c>
    </row>
    <row r="750" spans="1:15" ht="141.75">
      <c r="A750" s="74" t="s">
        <v>712</v>
      </c>
      <c r="B750" s="122">
        <v>872</v>
      </c>
      <c r="C750" s="123" t="s">
        <v>240</v>
      </c>
      <c r="D750" s="123" t="s">
        <v>235</v>
      </c>
      <c r="E750" s="89" t="s">
        <v>399</v>
      </c>
      <c r="F750" s="89"/>
      <c r="G750" s="94">
        <f t="shared" ref="G750:O750" si="494">SUM(G751)</f>
        <v>282.45</v>
      </c>
      <c r="H750" s="94">
        <f t="shared" si="494"/>
        <v>16</v>
      </c>
      <c r="I750" s="175">
        <f t="shared" si="465"/>
        <v>5.6647194193662598</v>
      </c>
      <c r="J750" s="175">
        <f t="shared" si="466"/>
        <v>-266.45</v>
      </c>
      <c r="K750" s="86">
        <f t="shared" si="494"/>
        <v>0</v>
      </c>
      <c r="L750" s="86">
        <f t="shared" si="494"/>
        <v>0</v>
      </c>
      <c r="M750" s="86">
        <f t="shared" si="494"/>
        <v>0</v>
      </c>
      <c r="N750" s="86">
        <f t="shared" si="494"/>
        <v>0</v>
      </c>
      <c r="O750" s="86">
        <f t="shared" si="494"/>
        <v>0</v>
      </c>
    </row>
    <row r="751" spans="1:15" ht="31.5">
      <c r="A751" s="72" t="s">
        <v>164</v>
      </c>
      <c r="B751" s="122">
        <v>872</v>
      </c>
      <c r="C751" s="123" t="s">
        <v>240</v>
      </c>
      <c r="D751" s="123" t="s">
        <v>235</v>
      </c>
      <c r="E751" s="89" t="s">
        <v>399</v>
      </c>
      <c r="F751" s="89" t="s">
        <v>211</v>
      </c>
      <c r="G751" s="94">
        <v>282.45</v>
      </c>
      <c r="H751" s="94">
        <v>16</v>
      </c>
      <c r="I751" s="175">
        <f t="shared" si="465"/>
        <v>5.6647194193662598</v>
      </c>
      <c r="J751" s="175">
        <f t="shared" si="466"/>
        <v>-266.45</v>
      </c>
      <c r="K751" s="86"/>
      <c r="L751" s="86"/>
      <c r="M751" s="86"/>
      <c r="N751" s="86"/>
      <c r="O751" s="86"/>
    </row>
    <row r="752" spans="1:15" ht="189">
      <c r="A752" s="72" t="s">
        <v>708</v>
      </c>
      <c r="B752" s="122">
        <v>872</v>
      </c>
      <c r="C752" s="123" t="s">
        <v>240</v>
      </c>
      <c r="D752" s="123" t="s">
        <v>235</v>
      </c>
      <c r="E752" s="89" t="s">
        <v>305</v>
      </c>
      <c r="F752" s="89"/>
      <c r="G752" s="94">
        <f t="shared" ref="G752:O752" si="495">SUM(G753)</f>
        <v>309</v>
      </c>
      <c r="H752" s="94">
        <f t="shared" si="495"/>
        <v>223.423</v>
      </c>
      <c r="I752" s="175">
        <f t="shared" si="465"/>
        <v>72.305177993527508</v>
      </c>
      <c r="J752" s="175">
        <f t="shared" si="466"/>
        <v>-85.576999999999998</v>
      </c>
      <c r="K752" s="86">
        <f t="shared" si="495"/>
        <v>0</v>
      </c>
      <c r="L752" s="86">
        <f t="shared" si="495"/>
        <v>0</v>
      </c>
      <c r="M752" s="86">
        <f t="shared" si="495"/>
        <v>0</v>
      </c>
      <c r="N752" s="86">
        <f t="shared" si="495"/>
        <v>0</v>
      </c>
      <c r="O752" s="86">
        <f t="shared" si="495"/>
        <v>0</v>
      </c>
    </row>
    <row r="753" spans="1:15" ht="31.5">
      <c r="A753" s="72" t="s">
        <v>164</v>
      </c>
      <c r="B753" s="122">
        <v>872</v>
      </c>
      <c r="C753" s="123" t="s">
        <v>240</v>
      </c>
      <c r="D753" s="123" t="s">
        <v>235</v>
      </c>
      <c r="E753" s="89" t="s">
        <v>305</v>
      </c>
      <c r="F753" s="89" t="s">
        <v>211</v>
      </c>
      <c r="G753" s="94">
        <v>309</v>
      </c>
      <c r="H753" s="94">
        <v>223.423</v>
      </c>
      <c r="I753" s="175">
        <f t="shared" si="465"/>
        <v>72.305177993527508</v>
      </c>
      <c r="J753" s="175">
        <f t="shared" si="466"/>
        <v>-85.576999999999998</v>
      </c>
      <c r="K753" s="86"/>
      <c r="L753" s="86"/>
      <c r="M753" s="86"/>
      <c r="N753" s="86"/>
      <c r="O753" s="86"/>
    </row>
    <row r="754" spans="1:15" ht="141.75">
      <c r="A754" s="74" t="s">
        <v>713</v>
      </c>
      <c r="B754" s="122">
        <v>872</v>
      </c>
      <c r="C754" s="123" t="s">
        <v>240</v>
      </c>
      <c r="D754" s="123" t="s">
        <v>235</v>
      </c>
      <c r="E754" s="88" t="s">
        <v>264</v>
      </c>
      <c r="F754" s="88"/>
      <c r="G754" s="94">
        <f t="shared" ref="G754:O754" si="496">SUM(G755)</f>
        <v>17.015999999999998</v>
      </c>
      <c r="H754" s="94">
        <f t="shared" si="496"/>
        <v>13.005000000000001</v>
      </c>
      <c r="I754" s="175">
        <f t="shared" si="465"/>
        <v>76.428067700987327</v>
      </c>
      <c r="J754" s="175">
        <f t="shared" si="466"/>
        <v>-4.0109999999999975</v>
      </c>
      <c r="K754" s="86">
        <f t="shared" si="496"/>
        <v>0</v>
      </c>
      <c r="L754" s="86">
        <f t="shared" si="496"/>
        <v>0</v>
      </c>
      <c r="M754" s="86">
        <f t="shared" si="496"/>
        <v>0</v>
      </c>
      <c r="N754" s="86">
        <f t="shared" si="496"/>
        <v>0</v>
      </c>
      <c r="O754" s="86">
        <f t="shared" si="496"/>
        <v>0</v>
      </c>
    </row>
    <row r="755" spans="1:15" ht="31.5">
      <c r="A755" s="74" t="s">
        <v>164</v>
      </c>
      <c r="B755" s="122">
        <v>872</v>
      </c>
      <c r="C755" s="123" t="s">
        <v>240</v>
      </c>
      <c r="D755" s="123" t="s">
        <v>235</v>
      </c>
      <c r="E755" s="88" t="s">
        <v>264</v>
      </c>
      <c r="F755" s="88" t="s">
        <v>211</v>
      </c>
      <c r="G755" s="94">
        <v>17.015999999999998</v>
      </c>
      <c r="H755" s="94">
        <v>13.005000000000001</v>
      </c>
      <c r="I755" s="175">
        <f t="shared" si="465"/>
        <v>76.428067700987327</v>
      </c>
      <c r="J755" s="175">
        <f t="shared" si="466"/>
        <v>-4.0109999999999975</v>
      </c>
      <c r="K755" s="86"/>
      <c r="L755" s="86"/>
      <c r="M755" s="86"/>
      <c r="N755" s="86"/>
      <c r="O755" s="86"/>
    </row>
    <row r="756" spans="1:15" ht="204.75" hidden="1">
      <c r="A756" s="74" t="s">
        <v>707</v>
      </c>
      <c r="B756" s="122">
        <v>872</v>
      </c>
      <c r="C756" s="123" t="s">
        <v>240</v>
      </c>
      <c r="D756" s="123" t="s">
        <v>235</v>
      </c>
      <c r="E756" s="88" t="s">
        <v>449</v>
      </c>
      <c r="F756" s="88"/>
      <c r="G756" s="94">
        <f t="shared" ref="G756:O756" si="497">SUM(G757)</f>
        <v>0</v>
      </c>
      <c r="H756" s="94">
        <f t="shared" si="497"/>
        <v>0</v>
      </c>
      <c r="I756" s="175" t="e">
        <f t="shared" si="465"/>
        <v>#DIV/0!</v>
      </c>
      <c r="J756" s="175">
        <f t="shared" si="466"/>
        <v>0</v>
      </c>
      <c r="K756" s="86">
        <f t="shared" si="497"/>
        <v>0</v>
      </c>
      <c r="L756" s="86">
        <f t="shared" si="497"/>
        <v>0</v>
      </c>
      <c r="M756" s="86">
        <f t="shared" si="497"/>
        <v>0</v>
      </c>
      <c r="N756" s="86">
        <f t="shared" si="497"/>
        <v>0</v>
      </c>
      <c r="O756" s="86">
        <f t="shared" si="497"/>
        <v>0</v>
      </c>
    </row>
    <row r="757" spans="1:15" ht="31.5" hidden="1">
      <c r="A757" s="74" t="s">
        <v>164</v>
      </c>
      <c r="B757" s="122">
        <v>872</v>
      </c>
      <c r="C757" s="123" t="s">
        <v>240</v>
      </c>
      <c r="D757" s="123" t="s">
        <v>235</v>
      </c>
      <c r="E757" s="88" t="s">
        <v>449</v>
      </c>
      <c r="F757" s="88" t="s">
        <v>211</v>
      </c>
      <c r="G757" s="94">
        <f t="shared" ref="G757:O757" si="498">13-13</f>
        <v>0</v>
      </c>
      <c r="H757" s="94">
        <f t="shared" si="498"/>
        <v>0</v>
      </c>
      <c r="I757" s="175" t="e">
        <f t="shared" si="465"/>
        <v>#DIV/0!</v>
      </c>
      <c r="J757" s="175">
        <f t="shared" si="466"/>
        <v>0</v>
      </c>
      <c r="K757" s="86">
        <f t="shared" si="498"/>
        <v>0</v>
      </c>
      <c r="L757" s="86">
        <f t="shared" si="498"/>
        <v>0</v>
      </c>
      <c r="M757" s="86">
        <f t="shared" si="498"/>
        <v>0</v>
      </c>
      <c r="N757" s="86">
        <f t="shared" si="498"/>
        <v>0</v>
      </c>
      <c r="O757" s="86">
        <f t="shared" si="498"/>
        <v>0</v>
      </c>
    </row>
    <row r="758" spans="1:15" ht="126" hidden="1">
      <c r="A758" s="74" t="s">
        <v>711</v>
      </c>
      <c r="B758" s="122">
        <v>872</v>
      </c>
      <c r="C758" s="123" t="s">
        <v>240</v>
      </c>
      <c r="D758" s="123" t="s">
        <v>235</v>
      </c>
      <c r="E758" s="88" t="s">
        <v>265</v>
      </c>
      <c r="F758" s="88"/>
      <c r="G758" s="94">
        <f t="shared" ref="G758:O758" si="499">SUM(G759)</f>
        <v>0</v>
      </c>
      <c r="H758" s="94">
        <f t="shared" si="499"/>
        <v>0</v>
      </c>
      <c r="I758" s="175" t="e">
        <f t="shared" si="465"/>
        <v>#DIV/0!</v>
      </c>
      <c r="J758" s="175">
        <f t="shared" si="466"/>
        <v>0</v>
      </c>
      <c r="K758" s="86">
        <f t="shared" si="499"/>
        <v>0</v>
      </c>
      <c r="L758" s="86">
        <f t="shared" si="499"/>
        <v>0</v>
      </c>
      <c r="M758" s="86">
        <f t="shared" si="499"/>
        <v>0</v>
      </c>
      <c r="N758" s="86">
        <f t="shared" si="499"/>
        <v>0</v>
      </c>
      <c r="O758" s="86">
        <f t="shared" si="499"/>
        <v>0</v>
      </c>
    </row>
    <row r="759" spans="1:15" ht="31.5" hidden="1">
      <c r="A759" s="74" t="s">
        <v>164</v>
      </c>
      <c r="B759" s="122">
        <v>872</v>
      </c>
      <c r="C759" s="123" t="s">
        <v>240</v>
      </c>
      <c r="D759" s="123" t="s">
        <v>235</v>
      </c>
      <c r="E759" s="88" t="s">
        <v>265</v>
      </c>
      <c r="F759" s="88" t="s">
        <v>211</v>
      </c>
      <c r="G759" s="94"/>
      <c r="H759" s="94"/>
      <c r="I759" s="175" t="e">
        <f t="shared" si="465"/>
        <v>#DIV/0!</v>
      </c>
      <c r="J759" s="175">
        <f t="shared" si="466"/>
        <v>0</v>
      </c>
      <c r="K759" s="86">
        <f t="shared" ref="K759:O759" si="500">75-75</f>
        <v>0</v>
      </c>
      <c r="L759" s="86">
        <f t="shared" si="500"/>
        <v>0</v>
      </c>
      <c r="M759" s="86">
        <f t="shared" si="500"/>
        <v>0</v>
      </c>
      <c r="N759" s="86">
        <f t="shared" si="500"/>
        <v>0</v>
      </c>
      <c r="O759" s="86">
        <f t="shared" si="500"/>
        <v>0</v>
      </c>
    </row>
    <row r="760" spans="1:15">
      <c r="A760" s="74" t="s">
        <v>221</v>
      </c>
      <c r="B760" s="122">
        <v>872</v>
      </c>
      <c r="C760" s="123" t="s">
        <v>240</v>
      </c>
      <c r="D760" s="123" t="s">
        <v>236</v>
      </c>
      <c r="E760" s="136"/>
      <c r="F760" s="136"/>
      <c r="G760" s="94">
        <f t="shared" ref="G760" si="501">SUM(G761+G765+G770+G772+G774+G776+G781+G783+G779+G786+G767+G787+G789+G799+G793+G795+G797+G803+G792+G805+G807+G801)</f>
        <v>62865.19</v>
      </c>
      <c r="H760" s="94">
        <f t="shared" ref="H760" si="502">SUM(H761+H765+H770+H772+H774+H776+H781+H783+H779+H786+H767+H787+H789+H799+H793+H795+H797+H803+H792+H805+H807+H801)</f>
        <v>45714.992189999997</v>
      </c>
      <c r="I760" s="175">
        <f t="shared" si="465"/>
        <v>72.719086970070393</v>
      </c>
      <c r="J760" s="175">
        <f t="shared" si="466"/>
        <v>-17150.197810000005</v>
      </c>
      <c r="K760" s="94">
        <f t="shared" ref="K760:O760" si="503">SUM(K761+K765+K770+K772+K774+K776+K781+K783+K779+K786+K767+K787+K789+K799+K793+K795+K797+K803+K792+K805+K807)</f>
        <v>0</v>
      </c>
      <c r="L760" s="94">
        <f t="shared" si="503"/>
        <v>0</v>
      </c>
      <c r="M760" s="94">
        <f t="shared" si="503"/>
        <v>0</v>
      </c>
      <c r="N760" s="94">
        <f t="shared" si="503"/>
        <v>0</v>
      </c>
      <c r="O760" s="94">
        <f t="shared" si="503"/>
        <v>0</v>
      </c>
    </row>
    <row r="761" spans="1:15" ht="141.75">
      <c r="A761" s="125" t="s">
        <v>650</v>
      </c>
      <c r="B761" s="122">
        <v>872</v>
      </c>
      <c r="C761" s="123" t="s">
        <v>240</v>
      </c>
      <c r="D761" s="123" t="s">
        <v>236</v>
      </c>
      <c r="E761" s="136" t="s">
        <v>348</v>
      </c>
      <c r="F761" s="136"/>
      <c r="G761" s="94">
        <f t="shared" ref="G761:O761" si="504">SUM(G762:G762)</f>
        <v>16370.93687</v>
      </c>
      <c r="H761" s="94">
        <f t="shared" si="504"/>
        <v>11880.02981</v>
      </c>
      <c r="I761" s="175">
        <f t="shared" si="465"/>
        <v>72.567806621808813</v>
      </c>
      <c r="J761" s="175">
        <f t="shared" si="466"/>
        <v>-4490.9070599999995</v>
      </c>
      <c r="K761" s="86">
        <f t="shared" si="504"/>
        <v>0</v>
      </c>
      <c r="L761" s="86">
        <f t="shared" si="504"/>
        <v>0</v>
      </c>
      <c r="M761" s="86">
        <f t="shared" si="504"/>
        <v>0</v>
      </c>
      <c r="N761" s="86">
        <f t="shared" si="504"/>
        <v>0</v>
      </c>
      <c r="O761" s="86">
        <f t="shared" si="504"/>
        <v>0</v>
      </c>
    </row>
    <row r="762" spans="1:15" ht="31.5">
      <c r="A762" s="74" t="s">
        <v>164</v>
      </c>
      <c r="B762" s="122">
        <v>872</v>
      </c>
      <c r="C762" s="123" t="s">
        <v>240</v>
      </c>
      <c r="D762" s="123" t="s">
        <v>236</v>
      </c>
      <c r="E762" s="136" t="s">
        <v>348</v>
      </c>
      <c r="F762" s="88" t="s">
        <v>211</v>
      </c>
      <c r="G762" s="94">
        <v>16370.93687</v>
      </c>
      <c r="H762" s="94">
        <v>11880.02981</v>
      </c>
      <c r="I762" s="175">
        <f t="shared" si="465"/>
        <v>72.567806621808813</v>
      </c>
      <c r="J762" s="175">
        <f t="shared" si="466"/>
        <v>-4490.9070599999995</v>
      </c>
      <c r="K762" s="86"/>
      <c r="L762" s="86"/>
      <c r="M762" s="86"/>
      <c r="N762" s="86"/>
      <c r="O762" s="95"/>
    </row>
    <row r="763" spans="1:15" ht="47.25" hidden="1" customHeight="1">
      <c r="A763" s="74" t="s">
        <v>73</v>
      </c>
      <c r="B763" s="122">
        <v>872</v>
      </c>
      <c r="C763" s="123" t="s">
        <v>240</v>
      </c>
      <c r="D763" s="123" t="s">
        <v>236</v>
      </c>
      <c r="E763" s="88" t="s">
        <v>67</v>
      </c>
      <c r="F763" s="88"/>
      <c r="G763" s="94">
        <f t="shared" ref="G763:O763" si="505">SUM(G764)</f>
        <v>0</v>
      </c>
      <c r="H763" s="94">
        <f t="shared" si="505"/>
        <v>0</v>
      </c>
      <c r="I763" s="175" t="e">
        <f t="shared" si="465"/>
        <v>#DIV/0!</v>
      </c>
      <c r="J763" s="175">
        <f t="shared" si="466"/>
        <v>0</v>
      </c>
      <c r="K763" s="86">
        <f t="shared" si="505"/>
        <v>0</v>
      </c>
      <c r="L763" s="86">
        <f t="shared" si="505"/>
        <v>0</v>
      </c>
      <c r="M763" s="86">
        <f t="shared" si="505"/>
        <v>0</v>
      </c>
      <c r="N763" s="86">
        <f t="shared" si="505"/>
        <v>0</v>
      </c>
      <c r="O763" s="86">
        <f t="shared" si="505"/>
        <v>0</v>
      </c>
    </row>
    <row r="764" spans="1:15" ht="47.25" hidden="1" customHeight="1">
      <c r="A764" s="74" t="s">
        <v>212</v>
      </c>
      <c r="B764" s="122">
        <v>872</v>
      </c>
      <c r="C764" s="123" t="s">
        <v>240</v>
      </c>
      <c r="D764" s="123" t="s">
        <v>236</v>
      </c>
      <c r="E764" s="88" t="s">
        <v>67</v>
      </c>
      <c r="F764" s="88" t="s">
        <v>281</v>
      </c>
      <c r="G764" s="94"/>
      <c r="H764" s="94"/>
      <c r="I764" s="175" t="e">
        <f t="shared" si="465"/>
        <v>#DIV/0!</v>
      </c>
      <c r="J764" s="175">
        <f t="shared" si="466"/>
        <v>0</v>
      </c>
      <c r="K764" s="86"/>
      <c r="L764" s="86"/>
      <c r="M764" s="86"/>
      <c r="N764" s="86"/>
      <c r="O764" s="86"/>
    </row>
    <row r="765" spans="1:15" ht="126">
      <c r="A765" s="74" t="s">
        <v>714</v>
      </c>
      <c r="B765" s="122">
        <v>872</v>
      </c>
      <c r="C765" s="123" t="s">
        <v>240</v>
      </c>
      <c r="D765" s="123" t="s">
        <v>236</v>
      </c>
      <c r="E765" s="88" t="s">
        <v>148</v>
      </c>
      <c r="F765" s="88"/>
      <c r="G765" s="94">
        <f t="shared" ref="G765:O767" si="506">SUM(G766)</f>
        <v>2819</v>
      </c>
      <c r="H765" s="94">
        <f t="shared" si="506"/>
        <v>1239.7719999999999</v>
      </c>
      <c r="I765" s="175">
        <f t="shared" si="465"/>
        <v>43.979141539553027</v>
      </c>
      <c r="J765" s="175">
        <f t="shared" si="466"/>
        <v>-1579.2280000000001</v>
      </c>
      <c r="K765" s="86">
        <f t="shared" si="506"/>
        <v>0</v>
      </c>
      <c r="L765" s="86">
        <f t="shared" si="506"/>
        <v>0</v>
      </c>
      <c r="M765" s="86">
        <f t="shared" si="506"/>
        <v>0</v>
      </c>
      <c r="N765" s="86">
        <f t="shared" si="506"/>
        <v>0</v>
      </c>
      <c r="O765" s="86">
        <f t="shared" si="506"/>
        <v>0</v>
      </c>
    </row>
    <row r="766" spans="1:15" ht="31.5">
      <c r="A766" s="74" t="s">
        <v>164</v>
      </c>
      <c r="B766" s="122">
        <v>872</v>
      </c>
      <c r="C766" s="123" t="s">
        <v>240</v>
      </c>
      <c r="D766" s="123" t="s">
        <v>236</v>
      </c>
      <c r="E766" s="88" t="s">
        <v>148</v>
      </c>
      <c r="F766" s="88" t="s">
        <v>211</v>
      </c>
      <c r="G766" s="94">
        <v>2819</v>
      </c>
      <c r="H766" s="94">
        <v>1239.7719999999999</v>
      </c>
      <c r="I766" s="175">
        <f t="shared" si="465"/>
        <v>43.979141539553027</v>
      </c>
      <c r="J766" s="175">
        <f t="shared" si="466"/>
        <v>-1579.2280000000001</v>
      </c>
      <c r="K766" s="86"/>
      <c r="L766" s="86"/>
      <c r="M766" s="86"/>
      <c r="N766" s="86"/>
      <c r="O766" s="86"/>
    </row>
    <row r="767" spans="1:15" ht="157.5" hidden="1" customHeight="1">
      <c r="A767" s="74" t="s">
        <v>715</v>
      </c>
      <c r="B767" s="122">
        <v>872</v>
      </c>
      <c r="C767" s="123" t="s">
        <v>240</v>
      </c>
      <c r="D767" s="123" t="s">
        <v>236</v>
      </c>
      <c r="E767" s="88" t="s">
        <v>507</v>
      </c>
      <c r="F767" s="88"/>
      <c r="G767" s="94">
        <f t="shared" si="506"/>
        <v>0</v>
      </c>
      <c r="H767" s="94">
        <f t="shared" si="506"/>
        <v>0</v>
      </c>
      <c r="I767" s="175" t="e">
        <f t="shared" si="465"/>
        <v>#DIV/0!</v>
      </c>
      <c r="J767" s="175">
        <f t="shared" si="466"/>
        <v>0</v>
      </c>
      <c r="K767" s="86">
        <f t="shared" si="506"/>
        <v>0</v>
      </c>
      <c r="L767" s="86">
        <f t="shared" si="506"/>
        <v>0</v>
      </c>
      <c r="M767" s="86">
        <f t="shared" si="506"/>
        <v>0</v>
      </c>
      <c r="N767" s="86">
        <f t="shared" si="506"/>
        <v>0</v>
      </c>
      <c r="O767" s="86">
        <f t="shared" si="506"/>
        <v>0</v>
      </c>
    </row>
    <row r="768" spans="1:15" ht="31.5" hidden="1" customHeight="1">
      <c r="A768" s="74" t="s">
        <v>164</v>
      </c>
      <c r="B768" s="122">
        <v>872</v>
      </c>
      <c r="C768" s="123" t="s">
        <v>240</v>
      </c>
      <c r="D768" s="123" t="s">
        <v>236</v>
      </c>
      <c r="E768" s="88" t="s">
        <v>507</v>
      </c>
      <c r="F768" s="88" t="s">
        <v>211</v>
      </c>
      <c r="G768" s="94">
        <v>0</v>
      </c>
      <c r="H768" s="94">
        <v>0</v>
      </c>
      <c r="I768" s="175" t="e">
        <f t="shared" si="465"/>
        <v>#DIV/0!</v>
      </c>
      <c r="J768" s="175">
        <f t="shared" si="466"/>
        <v>0</v>
      </c>
      <c r="K768" s="86"/>
      <c r="L768" s="86"/>
      <c r="M768" s="86"/>
      <c r="N768" s="86"/>
      <c r="O768" s="86"/>
    </row>
    <row r="769" spans="1:15" ht="47.25" hidden="1" customHeight="1">
      <c r="A769" s="74" t="s">
        <v>212</v>
      </c>
      <c r="B769" s="122">
        <v>872</v>
      </c>
      <c r="C769" s="88" t="s">
        <v>240</v>
      </c>
      <c r="D769" s="88" t="s">
        <v>236</v>
      </c>
      <c r="E769" s="89" t="s">
        <v>380</v>
      </c>
      <c r="F769" s="89" t="s">
        <v>394</v>
      </c>
      <c r="G769" s="94"/>
      <c r="H769" s="94"/>
      <c r="I769" s="175" t="e">
        <f t="shared" si="465"/>
        <v>#DIV/0!</v>
      </c>
      <c r="J769" s="175">
        <f t="shared" si="466"/>
        <v>0</v>
      </c>
      <c r="K769" s="86"/>
      <c r="L769" s="86"/>
      <c r="M769" s="86"/>
      <c r="N769" s="86"/>
      <c r="O769" s="86"/>
    </row>
    <row r="770" spans="1:15" ht="63" hidden="1" customHeight="1">
      <c r="A770" s="74" t="s">
        <v>483</v>
      </c>
      <c r="B770" s="122">
        <v>872</v>
      </c>
      <c r="C770" s="123" t="s">
        <v>240</v>
      </c>
      <c r="D770" s="123" t="s">
        <v>236</v>
      </c>
      <c r="E770" s="88" t="s">
        <v>68</v>
      </c>
      <c r="F770" s="88"/>
      <c r="G770" s="94">
        <f t="shared" ref="G770:O770" si="507">SUM(G771)</f>
        <v>0</v>
      </c>
      <c r="H770" s="94">
        <f t="shared" si="507"/>
        <v>0</v>
      </c>
      <c r="I770" s="175" t="e">
        <f t="shared" si="465"/>
        <v>#DIV/0!</v>
      </c>
      <c r="J770" s="175">
        <f t="shared" si="466"/>
        <v>0</v>
      </c>
      <c r="K770" s="86">
        <f t="shared" si="507"/>
        <v>0</v>
      </c>
      <c r="L770" s="86">
        <f t="shared" si="507"/>
        <v>0</v>
      </c>
      <c r="M770" s="86">
        <f t="shared" si="507"/>
        <v>0</v>
      </c>
      <c r="N770" s="86">
        <f t="shared" si="507"/>
        <v>0</v>
      </c>
      <c r="O770" s="86">
        <f t="shared" si="507"/>
        <v>0</v>
      </c>
    </row>
    <row r="771" spans="1:15" ht="47.25" hidden="1" customHeight="1">
      <c r="A771" s="74" t="s">
        <v>212</v>
      </c>
      <c r="B771" s="122">
        <v>872</v>
      </c>
      <c r="C771" s="123" t="s">
        <v>240</v>
      </c>
      <c r="D771" s="123" t="s">
        <v>236</v>
      </c>
      <c r="E771" s="88" t="s">
        <v>68</v>
      </c>
      <c r="F771" s="88" t="s">
        <v>281</v>
      </c>
      <c r="G771" s="94"/>
      <c r="H771" s="94"/>
      <c r="I771" s="175" t="e">
        <f t="shared" si="465"/>
        <v>#DIV/0!</v>
      </c>
      <c r="J771" s="175">
        <f t="shared" si="466"/>
        <v>0</v>
      </c>
      <c r="K771" s="86"/>
      <c r="L771" s="86"/>
      <c r="M771" s="86"/>
      <c r="N771" s="86"/>
      <c r="O771" s="86"/>
    </row>
    <row r="772" spans="1:15" ht="141.75">
      <c r="A772" s="74" t="s">
        <v>716</v>
      </c>
      <c r="B772" s="122">
        <v>872</v>
      </c>
      <c r="C772" s="123" t="s">
        <v>240</v>
      </c>
      <c r="D772" s="123" t="s">
        <v>236</v>
      </c>
      <c r="E772" s="88" t="s">
        <v>151</v>
      </c>
      <c r="F772" s="88"/>
      <c r="G772" s="94">
        <f t="shared" ref="G772:O772" si="508">SUM(G773)</f>
        <v>515</v>
      </c>
      <c r="H772" s="94">
        <f t="shared" si="508"/>
        <v>327.3</v>
      </c>
      <c r="I772" s="175">
        <f t="shared" si="465"/>
        <v>63.553398058252434</v>
      </c>
      <c r="J772" s="175">
        <f t="shared" si="466"/>
        <v>-187.7</v>
      </c>
      <c r="K772" s="86">
        <f t="shared" si="508"/>
        <v>0</v>
      </c>
      <c r="L772" s="86">
        <f t="shared" si="508"/>
        <v>0</v>
      </c>
      <c r="M772" s="86">
        <f t="shared" si="508"/>
        <v>0</v>
      </c>
      <c r="N772" s="86">
        <f t="shared" si="508"/>
        <v>0</v>
      </c>
      <c r="O772" s="86">
        <f t="shared" si="508"/>
        <v>0</v>
      </c>
    </row>
    <row r="773" spans="1:15" ht="31.5">
      <c r="A773" s="74" t="s">
        <v>164</v>
      </c>
      <c r="B773" s="122">
        <v>872</v>
      </c>
      <c r="C773" s="123" t="s">
        <v>240</v>
      </c>
      <c r="D773" s="123" t="s">
        <v>236</v>
      </c>
      <c r="E773" s="88" t="s">
        <v>151</v>
      </c>
      <c r="F773" s="88" t="s">
        <v>211</v>
      </c>
      <c r="G773" s="94">
        <v>515</v>
      </c>
      <c r="H773" s="94">
        <v>327.3</v>
      </c>
      <c r="I773" s="175">
        <f t="shared" si="465"/>
        <v>63.553398058252434</v>
      </c>
      <c r="J773" s="175">
        <f t="shared" si="466"/>
        <v>-187.7</v>
      </c>
      <c r="K773" s="86"/>
      <c r="L773" s="86"/>
      <c r="M773" s="86"/>
      <c r="N773" s="86"/>
      <c r="O773" s="86"/>
    </row>
    <row r="774" spans="1:15" ht="15.75" hidden="1" customHeight="1">
      <c r="A774" s="74"/>
      <c r="B774" s="122">
        <v>872</v>
      </c>
      <c r="C774" s="123" t="s">
        <v>240</v>
      </c>
      <c r="D774" s="123" t="s">
        <v>236</v>
      </c>
      <c r="E774" s="88" t="s">
        <v>152</v>
      </c>
      <c r="F774" s="88"/>
      <c r="G774" s="94">
        <f t="shared" ref="G774:O774" si="509">SUM(G775)</f>
        <v>0</v>
      </c>
      <c r="H774" s="94">
        <f t="shared" si="509"/>
        <v>0</v>
      </c>
      <c r="I774" s="175" t="e">
        <f t="shared" si="465"/>
        <v>#DIV/0!</v>
      </c>
      <c r="J774" s="175">
        <f t="shared" si="466"/>
        <v>0</v>
      </c>
      <c r="K774" s="86">
        <f t="shared" si="509"/>
        <v>0</v>
      </c>
      <c r="L774" s="86">
        <f t="shared" si="509"/>
        <v>0</v>
      </c>
      <c r="M774" s="86">
        <f t="shared" si="509"/>
        <v>0</v>
      </c>
      <c r="N774" s="86">
        <f t="shared" si="509"/>
        <v>0</v>
      </c>
      <c r="O774" s="86">
        <f t="shared" si="509"/>
        <v>0</v>
      </c>
    </row>
    <row r="775" spans="1:15" ht="31.5" hidden="1" customHeight="1">
      <c r="A775" s="74" t="s">
        <v>164</v>
      </c>
      <c r="B775" s="122">
        <v>872</v>
      </c>
      <c r="C775" s="123" t="s">
        <v>240</v>
      </c>
      <c r="D775" s="123" t="s">
        <v>236</v>
      </c>
      <c r="E775" s="88" t="s">
        <v>152</v>
      </c>
      <c r="F775" s="88" t="s">
        <v>211</v>
      </c>
      <c r="G775" s="94"/>
      <c r="H775" s="94"/>
      <c r="I775" s="175" t="e">
        <f t="shared" si="465"/>
        <v>#DIV/0!</v>
      </c>
      <c r="J775" s="175">
        <f t="shared" si="466"/>
        <v>0</v>
      </c>
      <c r="K775" s="86"/>
      <c r="L775" s="86"/>
      <c r="M775" s="86"/>
      <c r="N775" s="86"/>
      <c r="O775" s="86"/>
    </row>
    <row r="776" spans="1:15" ht="189">
      <c r="A776" s="74" t="s">
        <v>717</v>
      </c>
      <c r="B776" s="122">
        <v>872</v>
      </c>
      <c r="C776" s="123" t="s">
        <v>240</v>
      </c>
      <c r="D776" s="123" t="s">
        <v>236</v>
      </c>
      <c r="E776" s="88" t="s">
        <v>150</v>
      </c>
      <c r="F776" s="88"/>
      <c r="G776" s="94">
        <f t="shared" ref="G776" si="510">SUM(G777+G778)</f>
        <v>31996</v>
      </c>
      <c r="H776" s="94">
        <f t="shared" ref="H776:O776" si="511">SUM(H777+H778)</f>
        <v>25515.7</v>
      </c>
      <c r="I776" s="175">
        <f t="shared" si="465"/>
        <v>79.746530816352049</v>
      </c>
      <c r="J776" s="175">
        <f t="shared" si="466"/>
        <v>-6480.2999999999993</v>
      </c>
      <c r="K776" s="86">
        <f t="shared" si="511"/>
        <v>0</v>
      </c>
      <c r="L776" s="86">
        <f t="shared" si="511"/>
        <v>0</v>
      </c>
      <c r="M776" s="86">
        <f t="shared" si="511"/>
        <v>0</v>
      </c>
      <c r="N776" s="86">
        <f t="shared" si="511"/>
        <v>0</v>
      </c>
      <c r="O776" s="86">
        <f t="shared" si="511"/>
        <v>0</v>
      </c>
    </row>
    <row r="777" spans="1:15" ht="31.5">
      <c r="A777" s="74" t="s">
        <v>164</v>
      </c>
      <c r="B777" s="122">
        <v>872</v>
      </c>
      <c r="C777" s="123" t="s">
        <v>240</v>
      </c>
      <c r="D777" s="123" t="s">
        <v>236</v>
      </c>
      <c r="E777" s="88" t="s">
        <v>150</v>
      </c>
      <c r="F777" s="88" t="s">
        <v>211</v>
      </c>
      <c r="G777" s="94">
        <v>31996</v>
      </c>
      <c r="H777" s="94">
        <v>25515.7</v>
      </c>
      <c r="I777" s="175">
        <f t="shared" si="465"/>
        <v>79.746530816352049</v>
      </c>
      <c r="J777" s="175">
        <f t="shared" si="466"/>
        <v>-6480.2999999999993</v>
      </c>
      <c r="K777" s="86"/>
      <c r="L777" s="86"/>
      <c r="M777" s="86"/>
      <c r="N777" s="86"/>
      <c r="O777" s="86"/>
    </row>
    <row r="778" spans="1:15" ht="15.75" hidden="1" customHeight="1">
      <c r="A778" s="74" t="s">
        <v>459</v>
      </c>
      <c r="B778" s="122">
        <v>872</v>
      </c>
      <c r="C778" s="123" t="s">
        <v>240</v>
      </c>
      <c r="D778" s="123" t="s">
        <v>236</v>
      </c>
      <c r="E778" s="88" t="s">
        <v>188</v>
      </c>
      <c r="F778" s="88" t="s">
        <v>211</v>
      </c>
      <c r="G778" s="94"/>
      <c r="H778" s="94"/>
      <c r="I778" s="175" t="e">
        <f t="shared" si="465"/>
        <v>#DIV/0!</v>
      </c>
      <c r="J778" s="175">
        <f t="shared" si="466"/>
        <v>0</v>
      </c>
      <c r="K778" s="86"/>
      <c r="L778" s="86"/>
      <c r="M778" s="86"/>
      <c r="N778" s="86"/>
      <c r="O778" s="86"/>
    </row>
    <row r="779" spans="1:15" ht="141.75">
      <c r="A779" s="74" t="s">
        <v>713</v>
      </c>
      <c r="B779" s="122">
        <v>872</v>
      </c>
      <c r="C779" s="123" t="s">
        <v>240</v>
      </c>
      <c r="D779" s="123" t="s">
        <v>236</v>
      </c>
      <c r="E779" s="88" t="s">
        <v>153</v>
      </c>
      <c r="F779" s="88"/>
      <c r="G779" s="94">
        <f t="shared" ref="G779:O779" si="512">SUM(G780)</f>
        <v>919</v>
      </c>
      <c r="H779" s="94">
        <f t="shared" si="512"/>
        <v>496.10199999999998</v>
      </c>
      <c r="I779" s="175">
        <f t="shared" si="465"/>
        <v>53.982807399347109</v>
      </c>
      <c r="J779" s="175">
        <f t="shared" si="466"/>
        <v>-422.89800000000002</v>
      </c>
      <c r="K779" s="86">
        <f t="shared" si="512"/>
        <v>0</v>
      </c>
      <c r="L779" s="86">
        <f t="shared" si="512"/>
        <v>0</v>
      </c>
      <c r="M779" s="86">
        <f t="shared" si="512"/>
        <v>0</v>
      </c>
      <c r="N779" s="86">
        <f t="shared" si="512"/>
        <v>0</v>
      </c>
      <c r="O779" s="86">
        <f t="shared" si="512"/>
        <v>0</v>
      </c>
    </row>
    <row r="780" spans="1:15" ht="31.5">
      <c r="A780" s="74" t="s">
        <v>164</v>
      </c>
      <c r="B780" s="122">
        <v>872</v>
      </c>
      <c r="C780" s="123" t="s">
        <v>240</v>
      </c>
      <c r="D780" s="123" t="s">
        <v>236</v>
      </c>
      <c r="E780" s="88" t="s">
        <v>153</v>
      </c>
      <c r="F780" s="88" t="s">
        <v>211</v>
      </c>
      <c r="G780" s="94">
        <v>919</v>
      </c>
      <c r="H780" s="94">
        <v>496.10199999999998</v>
      </c>
      <c r="I780" s="175">
        <f t="shared" ref="I780:I843" si="513">SUM(H780/G780*100)</f>
        <v>53.982807399347109</v>
      </c>
      <c r="J780" s="175">
        <f t="shared" ref="J780:J843" si="514">SUM(H780-G780)</f>
        <v>-422.89800000000002</v>
      </c>
      <c r="K780" s="86"/>
      <c r="L780" s="86"/>
      <c r="M780" s="86"/>
      <c r="N780" s="86"/>
      <c r="O780" s="86"/>
    </row>
    <row r="781" spans="1:15" ht="126" customHeight="1">
      <c r="A781" s="74" t="s">
        <v>710</v>
      </c>
      <c r="B781" s="122">
        <v>872</v>
      </c>
      <c r="C781" s="123" t="s">
        <v>240</v>
      </c>
      <c r="D781" s="123" t="s">
        <v>236</v>
      </c>
      <c r="E781" s="88" t="s">
        <v>201</v>
      </c>
      <c r="F781" s="88"/>
      <c r="G781" s="94">
        <f t="shared" ref="G781:O781" si="515">SUM(G782)</f>
        <v>40</v>
      </c>
      <c r="H781" s="94">
        <f t="shared" si="515"/>
        <v>0</v>
      </c>
      <c r="I781" s="175">
        <f t="shared" si="513"/>
        <v>0</v>
      </c>
      <c r="J781" s="175">
        <f t="shared" si="514"/>
        <v>-40</v>
      </c>
      <c r="K781" s="86">
        <f t="shared" si="515"/>
        <v>0</v>
      </c>
      <c r="L781" s="86">
        <f t="shared" si="515"/>
        <v>0</v>
      </c>
      <c r="M781" s="86">
        <f t="shared" si="515"/>
        <v>0</v>
      </c>
      <c r="N781" s="86">
        <f t="shared" si="515"/>
        <v>0</v>
      </c>
      <c r="O781" s="86">
        <f t="shared" si="515"/>
        <v>0</v>
      </c>
    </row>
    <row r="782" spans="1:15" ht="31.5" customHeight="1">
      <c r="A782" s="74" t="s">
        <v>164</v>
      </c>
      <c r="B782" s="122">
        <v>872</v>
      </c>
      <c r="C782" s="123" t="s">
        <v>240</v>
      </c>
      <c r="D782" s="123" t="s">
        <v>236</v>
      </c>
      <c r="E782" s="88" t="s">
        <v>201</v>
      </c>
      <c r="F782" s="88" t="s">
        <v>211</v>
      </c>
      <c r="G782" s="94">
        <v>40</v>
      </c>
      <c r="H782" s="94"/>
      <c r="I782" s="175">
        <f t="shared" si="513"/>
        <v>0</v>
      </c>
      <c r="J782" s="175">
        <f t="shared" si="514"/>
        <v>-40</v>
      </c>
      <c r="K782" s="86"/>
      <c r="L782" s="86"/>
      <c r="M782" s="86"/>
      <c r="N782" s="86"/>
      <c r="O782" s="86"/>
    </row>
    <row r="783" spans="1:15" ht="126" hidden="1">
      <c r="A783" s="74" t="s">
        <v>813</v>
      </c>
      <c r="B783" s="122">
        <v>872</v>
      </c>
      <c r="C783" s="123" t="s">
        <v>240</v>
      </c>
      <c r="D783" s="123" t="s">
        <v>236</v>
      </c>
      <c r="E783" s="88" t="s">
        <v>823</v>
      </c>
      <c r="F783" s="88"/>
      <c r="G783" s="94">
        <f t="shared" ref="G783:O783" si="516">SUM(G784)</f>
        <v>0</v>
      </c>
      <c r="H783" s="94">
        <f t="shared" si="516"/>
        <v>0</v>
      </c>
      <c r="I783" s="175" t="e">
        <f t="shared" si="513"/>
        <v>#DIV/0!</v>
      </c>
      <c r="J783" s="175">
        <f t="shared" si="514"/>
        <v>0</v>
      </c>
      <c r="K783" s="86">
        <f t="shared" si="516"/>
        <v>0</v>
      </c>
      <c r="L783" s="86">
        <f t="shared" si="516"/>
        <v>0</v>
      </c>
      <c r="M783" s="86">
        <f t="shared" si="516"/>
        <v>0</v>
      </c>
      <c r="N783" s="86">
        <f t="shared" si="516"/>
        <v>0</v>
      </c>
      <c r="O783" s="86">
        <f t="shared" si="516"/>
        <v>0</v>
      </c>
    </row>
    <row r="784" spans="1:15" hidden="1">
      <c r="A784" s="73" t="s">
        <v>147</v>
      </c>
      <c r="B784" s="122">
        <v>872</v>
      </c>
      <c r="C784" s="123" t="s">
        <v>240</v>
      </c>
      <c r="D784" s="123" t="s">
        <v>236</v>
      </c>
      <c r="E784" s="88" t="s">
        <v>823</v>
      </c>
      <c r="F784" s="88" t="s">
        <v>211</v>
      </c>
      <c r="G784" s="94"/>
      <c r="H784" s="94"/>
      <c r="I784" s="175" t="e">
        <f t="shared" si="513"/>
        <v>#DIV/0!</v>
      </c>
      <c r="J784" s="175">
        <f t="shared" si="514"/>
        <v>0</v>
      </c>
      <c r="K784" s="86"/>
      <c r="L784" s="86"/>
      <c r="M784" s="86"/>
      <c r="N784" s="86"/>
      <c r="O784" s="86"/>
    </row>
    <row r="785" spans="1:15" ht="141.75" hidden="1" customHeight="1">
      <c r="A785" s="73" t="s">
        <v>646</v>
      </c>
      <c r="B785" s="87">
        <v>872</v>
      </c>
      <c r="C785" s="88" t="s">
        <v>240</v>
      </c>
      <c r="D785" s="88" t="s">
        <v>236</v>
      </c>
      <c r="E785" s="89" t="s">
        <v>106</v>
      </c>
      <c r="F785" s="89"/>
      <c r="G785" s="94">
        <f t="shared" ref="G785:O785" si="517">SUM(G786)</f>
        <v>0</v>
      </c>
      <c r="H785" s="94">
        <f t="shared" si="517"/>
        <v>0</v>
      </c>
      <c r="I785" s="175" t="e">
        <f t="shared" si="513"/>
        <v>#DIV/0!</v>
      </c>
      <c r="J785" s="175">
        <f t="shared" si="514"/>
        <v>0</v>
      </c>
      <c r="K785" s="86">
        <f t="shared" si="517"/>
        <v>0</v>
      </c>
      <c r="L785" s="86">
        <f t="shared" si="517"/>
        <v>0</v>
      </c>
      <c r="M785" s="86">
        <f t="shared" si="517"/>
        <v>0</v>
      </c>
      <c r="N785" s="86">
        <f t="shared" si="517"/>
        <v>0</v>
      </c>
      <c r="O785" s="86">
        <f t="shared" si="517"/>
        <v>0</v>
      </c>
    </row>
    <row r="786" spans="1:15" ht="31.5" hidden="1" customHeight="1">
      <c r="A786" s="74" t="s">
        <v>164</v>
      </c>
      <c r="B786" s="87">
        <v>872</v>
      </c>
      <c r="C786" s="88" t="s">
        <v>240</v>
      </c>
      <c r="D786" s="88" t="s">
        <v>236</v>
      </c>
      <c r="E786" s="89" t="s">
        <v>106</v>
      </c>
      <c r="F786" s="89" t="s">
        <v>211</v>
      </c>
      <c r="G786" s="94"/>
      <c r="H786" s="94"/>
      <c r="I786" s="175" t="e">
        <f t="shared" si="513"/>
        <v>#DIV/0!</v>
      </c>
      <c r="J786" s="175">
        <f t="shared" si="514"/>
        <v>0</v>
      </c>
      <c r="K786" s="86"/>
      <c r="L786" s="86"/>
      <c r="M786" s="86"/>
      <c r="N786" s="86"/>
      <c r="O786" s="86"/>
    </row>
    <row r="787" spans="1:15" ht="157.5" hidden="1">
      <c r="A787" s="74" t="s">
        <v>718</v>
      </c>
      <c r="B787" s="87">
        <v>872</v>
      </c>
      <c r="C787" s="88" t="s">
        <v>240</v>
      </c>
      <c r="D787" s="88" t="s">
        <v>236</v>
      </c>
      <c r="E787" s="89" t="s">
        <v>508</v>
      </c>
      <c r="F787" s="89"/>
      <c r="G787" s="94">
        <f t="shared" ref="G787:O787" si="518">SUM(G788)</f>
        <v>0</v>
      </c>
      <c r="H787" s="94">
        <f t="shared" si="518"/>
        <v>0</v>
      </c>
      <c r="I787" s="175" t="e">
        <f t="shared" si="513"/>
        <v>#DIV/0!</v>
      </c>
      <c r="J787" s="175">
        <f t="shared" si="514"/>
        <v>0</v>
      </c>
      <c r="K787" s="94">
        <f t="shared" si="518"/>
        <v>0</v>
      </c>
      <c r="L787" s="94">
        <f t="shared" si="518"/>
        <v>0</v>
      </c>
      <c r="M787" s="94">
        <f t="shared" si="518"/>
        <v>0</v>
      </c>
      <c r="N787" s="94">
        <f t="shared" si="518"/>
        <v>0</v>
      </c>
      <c r="O787" s="94">
        <f t="shared" si="518"/>
        <v>0</v>
      </c>
    </row>
    <row r="788" spans="1:15" ht="31.5" hidden="1">
      <c r="A788" s="74" t="s">
        <v>164</v>
      </c>
      <c r="B788" s="87">
        <v>872</v>
      </c>
      <c r="C788" s="88" t="s">
        <v>240</v>
      </c>
      <c r="D788" s="88" t="s">
        <v>236</v>
      </c>
      <c r="E788" s="89" t="s">
        <v>508</v>
      </c>
      <c r="F788" s="89" t="s">
        <v>211</v>
      </c>
      <c r="G788" s="94"/>
      <c r="H788" s="94"/>
      <c r="I788" s="175" t="e">
        <f t="shared" si="513"/>
        <v>#DIV/0!</v>
      </c>
      <c r="J788" s="175">
        <f t="shared" si="514"/>
        <v>0</v>
      </c>
      <c r="K788" s="86"/>
      <c r="L788" s="86"/>
      <c r="M788" s="86"/>
      <c r="N788" s="86"/>
      <c r="O788" s="86"/>
    </row>
    <row r="789" spans="1:15" ht="141.75" hidden="1">
      <c r="A789" s="74" t="s">
        <v>719</v>
      </c>
      <c r="B789" s="87">
        <v>872</v>
      </c>
      <c r="C789" s="88" t="s">
        <v>240</v>
      </c>
      <c r="D789" s="88" t="s">
        <v>236</v>
      </c>
      <c r="E789" s="89" t="s">
        <v>524</v>
      </c>
      <c r="F789" s="89"/>
      <c r="G789" s="94">
        <f t="shared" ref="G789:O791" si="519">SUM(G790)</f>
        <v>0</v>
      </c>
      <c r="H789" s="94">
        <f t="shared" si="519"/>
        <v>0</v>
      </c>
      <c r="I789" s="175" t="e">
        <f t="shared" si="513"/>
        <v>#DIV/0!</v>
      </c>
      <c r="J789" s="175">
        <f t="shared" si="514"/>
        <v>0</v>
      </c>
      <c r="K789" s="86">
        <f t="shared" si="519"/>
        <v>0</v>
      </c>
      <c r="L789" s="86">
        <f t="shared" si="519"/>
        <v>0</v>
      </c>
      <c r="M789" s="86">
        <f t="shared" si="519"/>
        <v>0</v>
      </c>
      <c r="N789" s="86">
        <f t="shared" si="519"/>
        <v>0</v>
      </c>
      <c r="O789" s="86">
        <f t="shared" si="519"/>
        <v>0</v>
      </c>
    </row>
    <row r="790" spans="1:15" ht="31.5" hidden="1">
      <c r="A790" s="74" t="s">
        <v>164</v>
      </c>
      <c r="B790" s="87">
        <v>872</v>
      </c>
      <c r="C790" s="88" t="s">
        <v>240</v>
      </c>
      <c r="D790" s="88" t="s">
        <v>236</v>
      </c>
      <c r="E790" s="89" t="s">
        <v>524</v>
      </c>
      <c r="F790" s="89" t="s">
        <v>211</v>
      </c>
      <c r="G790" s="94"/>
      <c r="H790" s="94"/>
      <c r="I790" s="175" t="e">
        <f t="shared" si="513"/>
        <v>#DIV/0!</v>
      </c>
      <c r="J790" s="175">
        <f t="shared" si="514"/>
        <v>0</v>
      </c>
      <c r="K790" s="86"/>
      <c r="L790" s="86"/>
      <c r="M790" s="86"/>
      <c r="N790" s="86"/>
      <c r="O790" s="86"/>
    </row>
    <row r="791" spans="1:15" ht="94.5" hidden="1">
      <c r="A791" s="74" t="s">
        <v>542</v>
      </c>
      <c r="B791" s="87">
        <v>872</v>
      </c>
      <c r="C791" s="88" t="s">
        <v>240</v>
      </c>
      <c r="D791" s="88" t="s">
        <v>236</v>
      </c>
      <c r="E791" s="89" t="s">
        <v>543</v>
      </c>
      <c r="F791" s="89"/>
      <c r="G791" s="94">
        <f t="shared" si="519"/>
        <v>0</v>
      </c>
      <c r="H791" s="94">
        <f t="shared" si="519"/>
        <v>0</v>
      </c>
      <c r="I791" s="175" t="e">
        <f t="shared" si="513"/>
        <v>#DIV/0!</v>
      </c>
      <c r="J791" s="175">
        <f t="shared" si="514"/>
        <v>0</v>
      </c>
      <c r="K791" s="86">
        <f t="shared" si="519"/>
        <v>0</v>
      </c>
      <c r="L791" s="86">
        <f t="shared" si="519"/>
        <v>0</v>
      </c>
      <c r="M791" s="86">
        <f t="shared" si="519"/>
        <v>0</v>
      </c>
      <c r="N791" s="86">
        <f t="shared" si="519"/>
        <v>0</v>
      </c>
      <c r="O791" s="86">
        <f t="shared" si="519"/>
        <v>0</v>
      </c>
    </row>
    <row r="792" spans="1:15" ht="31.5" hidden="1">
      <c r="A792" s="74" t="s">
        <v>164</v>
      </c>
      <c r="B792" s="87">
        <v>872</v>
      </c>
      <c r="C792" s="88" t="s">
        <v>240</v>
      </c>
      <c r="D792" s="88" t="s">
        <v>236</v>
      </c>
      <c r="E792" s="89" t="s">
        <v>543</v>
      </c>
      <c r="F792" s="89" t="s">
        <v>211</v>
      </c>
      <c r="G792" s="94"/>
      <c r="H792" s="94"/>
      <c r="I792" s="175" t="e">
        <f t="shared" si="513"/>
        <v>#DIV/0!</v>
      </c>
      <c r="J792" s="175">
        <f t="shared" si="514"/>
        <v>0</v>
      </c>
      <c r="K792" s="86"/>
      <c r="L792" s="86"/>
      <c r="M792" s="86"/>
      <c r="N792" s="86"/>
      <c r="O792" s="86"/>
    </row>
    <row r="793" spans="1:15" ht="173.25" hidden="1">
      <c r="A793" s="74" t="s">
        <v>720</v>
      </c>
      <c r="B793" s="87">
        <v>872</v>
      </c>
      <c r="C793" s="88" t="s">
        <v>240</v>
      </c>
      <c r="D793" s="88" t="s">
        <v>236</v>
      </c>
      <c r="E793" s="89" t="s">
        <v>525</v>
      </c>
      <c r="F793" s="89"/>
      <c r="G793" s="94">
        <f t="shared" ref="G793:O793" si="520">SUM(G794)</f>
        <v>0</v>
      </c>
      <c r="H793" s="94">
        <f t="shared" si="520"/>
        <v>0</v>
      </c>
      <c r="I793" s="175" t="e">
        <f t="shared" si="513"/>
        <v>#DIV/0!</v>
      </c>
      <c r="J793" s="175">
        <f t="shared" si="514"/>
        <v>0</v>
      </c>
      <c r="K793" s="86">
        <f t="shared" si="520"/>
        <v>0</v>
      </c>
      <c r="L793" s="86">
        <f t="shared" si="520"/>
        <v>0</v>
      </c>
      <c r="M793" s="86">
        <f t="shared" si="520"/>
        <v>0</v>
      </c>
      <c r="N793" s="86">
        <f t="shared" si="520"/>
        <v>0</v>
      </c>
      <c r="O793" s="86">
        <f t="shared" si="520"/>
        <v>0</v>
      </c>
    </row>
    <row r="794" spans="1:15" ht="31.5" hidden="1">
      <c r="A794" s="74" t="s">
        <v>164</v>
      </c>
      <c r="B794" s="87">
        <v>872</v>
      </c>
      <c r="C794" s="88" t="s">
        <v>240</v>
      </c>
      <c r="D794" s="88" t="s">
        <v>236</v>
      </c>
      <c r="E794" s="89" t="s">
        <v>525</v>
      </c>
      <c r="F794" s="89" t="s">
        <v>211</v>
      </c>
      <c r="G794" s="94"/>
      <c r="H794" s="94"/>
      <c r="I794" s="175" t="e">
        <f t="shared" si="513"/>
        <v>#DIV/0!</v>
      </c>
      <c r="J794" s="175">
        <f t="shared" si="514"/>
        <v>0</v>
      </c>
      <c r="K794" s="86"/>
      <c r="L794" s="86"/>
      <c r="M794" s="86"/>
      <c r="N794" s="86"/>
      <c r="O794" s="86"/>
    </row>
    <row r="795" spans="1:15" ht="236.25" hidden="1">
      <c r="A795" s="74" t="s">
        <v>721</v>
      </c>
      <c r="B795" s="87">
        <v>872</v>
      </c>
      <c r="C795" s="88" t="s">
        <v>240</v>
      </c>
      <c r="D795" s="88" t="s">
        <v>236</v>
      </c>
      <c r="E795" s="89" t="s">
        <v>526</v>
      </c>
      <c r="F795" s="89"/>
      <c r="G795" s="94">
        <f t="shared" ref="G795:O795" si="521">SUM(G796)</f>
        <v>0</v>
      </c>
      <c r="H795" s="94">
        <f t="shared" si="521"/>
        <v>0</v>
      </c>
      <c r="I795" s="175" t="e">
        <f t="shared" si="513"/>
        <v>#DIV/0!</v>
      </c>
      <c r="J795" s="175">
        <f t="shared" si="514"/>
        <v>0</v>
      </c>
      <c r="K795" s="86">
        <f t="shared" si="521"/>
        <v>0</v>
      </c>
      <c r="L795" s="86">
        <f t="shared" si="521"/>
        <v>0</v>
      </c>
      <c r="M795" s="86">
        <f t="shared" si="521"/>
        <v>0</v>
      </c>
      <c r="N795" s="86">
        <f t="shared" si="521"/>
        <v>0</v>
      </c>
      <c r="O795" s="86">
        <f t="shared" si="521"/>
        <v>0</v>
      </c>
    </row>
    <row r="796" spans="1:15" ht="31.5" hidden="1">
      <c r="A796" s="74" t="s">
        <v>164</v>
      </c>
      <c r="B796" s="87">
        <v>872</v>
      </c>
      <c r="C796" s="88" t="s">
        <v>240</v>
      </c>
      <c r="D796" s="88" t="s">
        <v>236</v>
      </c>
      <c r="E796" s="89" t="s">
        <v>526</v>
      </c>
      <c r="F796" s="89" t="s">
        <v>211</v>
      </c>
      <c r="G796" s="94"/>
      <c r="H796" s="94"/>
      <c r="I796" s="175" t="e">
        <f t="shared" si="513"/>
        <v>#DIV/0!</v>
      </c>
      <c r="J796" s="175">
        <f t="shared" si="514"/>
        <v>0</v>
      </c>
      <c r="K796" s="86"/>
      <c r="L796" s="86"/>
      <c r="M796" s="86"/>
      <c r="N796" s="86"/>
      <c r="O796" s="86"/>
    </row>
    <row r="797" spans="1:15" ht="157.5">
      <c r="A797" s="74" t="s">
        <v>722</v>
      </c>
      <c r="B797" s="87">
        <v>872</v>
      </c>
      <c r="C797" s="88" t="s">
        <v>240</v>
      </c>
      <c r="D797" s="88" t="s">
        <v>236</v>
      </c>
      <c r="E797" s="89" t="s">
        <v>559</v>
      </c>
      <c r="F797" s="89"/>
      <c r="G797" s="94">
        <f t="shared" ref="G797:O807" si="522">SUM(G798)</f>
        <v>5507.9</v>
      </c>
      <c r="H797" s="94">
        <f t="shared" si="522"/>
        <v>3608.3346299999998</v>
      </c>
      <c r="I797" s="175">
        <f t="shared" si="513"/>
        <v>65.511985148604737</v>
      </c>
      <c r="J797" s="175">
        <f t="shared" si="514"/>
        <v>-1899.5653699999998</v>
      </c>
      <c r="K797" s="86">
        <f t="shared" si="522"/>
        <v>0</v>
      </c>
      <c r="L797" s="86">
        <f t="shared" si="522"/>
        <v>0</v>
      </c>
      <c r="M797" s="86">
        <f t="shared" si="522"/>
        <v>0</v>
      </c>
      <c r="N797" s="86">
        <f t="shared" si="522"/>
        <v>0</v>
      </c>
      <c r="O797" s="86">
        <f t="shared" si="522"/>
        <v>0</v>
      </c>
    </row>
    <row r="798" spans="1:15" ht="31.5">
      <c r="A798" s="74" t="s">
        <v>164</v>
      </c>
      <c r="B798" s="87">
        <v>872</v>
      </c>
      <c r="C798" s="88" t="s">
        <v>240</v>
      </c>
      <c r="D798" s="88" t="s">
        <v>236</v>
      </c>
      <c r="E798" s="89" t="s">
        <v>930</v>
      </c>
      <c r="F798" s="89" t="s">
        <v>211</v>
      </c>
      <c r="G798" s="94">
        <v>5507.9</v>
      </c>
      <c r="H798" s="94">
        <v>3608.3346299999998</v>
      </c>
      <c r="I798" s="175">
        <f t="shared" si="513"/>
        <v>65.511985148604737</v>
      </c>
      <c r="J798" s="175">
        <f t="shared" si="514"/>
        <v>-1899.5653699999998</v>
      </c>
      <c r="K798" s="86"/>
      <c r="L798" s="86"/>
      <c r="M798" s="86"/>
      <c r="N798" s="86"/>
      <c r="O798" s="86"/>
    </row>
    <row r="799" spans="1:15" ht="173.25">
      <c r="A799" s="74" t="s">
        <v>860</v>
      </c>
      <c r="B799" s="87">
        <v>872</v>
      </c>
      <c r="C799" s="88" t="s">
        <v>240</v>
      </c>
      <c r="D799" s="88" t="s">
        <v>236</v>
      </c>
      <c r="E799" s="89" t="s">
        <v>861</v>
      </c>
      <c r="F799" s="89"/>
      <c r="G799" s="94">
        <f t="shared" si="522"/>
        <v>240</v>
      </c>
      <c r="H799" s="94">
        <f t="shared" si="522"/>
        <v>177.363</v>
      </c>
      <c r="I799" s="175">
        <f t="shared" si="513"/>
        <v>73.90124999999999</v>
      </c>
      <c r="J799" s="175">
        <f t="shared" si="514"/>
        <v>-62.637</v>
      </c>
      <c r="K799" s="86">
        <f t="shared" si="522"/>
        <v>0</v>
      </c>
      <c r="L799" s="86">
        <f t="shared" si="522"/>
        <v>0</v>
      </c>
      <c r="M799" s="86">
        <f t="shared" si="522"/>
        <v>0</v>
      </c>
      <c r="N799" s="86">
        <f t="shared" si="522"/>
        <v>0</v>
      </c>
      <c r="O799" s="86">
        <f t="shared" si="522"/>
        <v>0</v>
      </c>
    </row>
    <row r="800" spans="1:15" ht="31.5">
      <c r="A800" s="74" t="s">
        <v>164</v>
      </c>
      <c r="B800" s="87">
        <v>872</v>
      </c>
      <c r="C800" s="88" t="s">
        <v>240</v>
      </c>
      <c r="D800" s="88" t="s">
        <v>236</v>
      </c>
      <c r="E800" s="89" t="s">
        <v>861</v>
      </c>
      <c r="F800" s="89" t="s">
        <v>211</v>
      </c>
      <c r="G800" s="94">
        <v>240</v>
      </c>
      <c r="H800" s="94">
        <v>177.363</v>
      </c>
      <c r="I800" s="175">
        <f t="shared" si="513"/>
        <v>73.90124999999999</v>
      </c>
      <c r="J800" s="175">
        <f t="shared" si="514"/>
        <v>-62.637</v>
      </c>
      <c r="K800" s="86"/>
      <c r="L800" s="86"/>
      <c r="M800" s="86"/>
      <c r="N800" s="86"/>
      <c r="O800" s="86"/>
    </row>
    <row r="801" spans="1:15" ht="47.25">
      <c r="A801" s="74" t="s">
        <v>912</v>
      </c>
      <c r="B801" s="87">
        <v>872</v>
      </c>
      <c r="C801" s="88" t="s">
        <v>240</v>
      </c>
      <c r="D801" s="88" t="s">
        <v>236</v>
      </c>
      <c r="E801" s="89" t="s">
        <v>913</v>
      </c>
      <c r="F801" s="89"/>
      <c r="G801" s="94">
        <f t="shared" si="522"/>
        <v>26.04</v>
      </c>
      <c r="H801" s="94">
        <f t="shared" si="522"/>
        <v>0</v>
      </c>
      <c r="I801" s="175">
        <f t="shared" si="513"/>
        <v>0</v>
      </c>
      <c r="J801" s="175">
        <f t="shared" si="514"/>
        <v>-26.04</v>
      </c>
      <c r="K801" s="86"/>
      <c r="L801" s="86"/>
      <c r="M801" s="86"/>
      <c r="N801" s="86"/>
      <c r="O801" s="86"/>
    </row>
    <row r="802" spans="1:15" ht="31.5">
      <c r="A802" s="74" t="s">
        <v>164</v>
      </c>
      <c r="B802" s="87">
        <v>872</v>
      </c>
      <c r="C802" s="88" t="s">
        <v>240</v>
      </c>
      <c r="D802" s="88" t="s">
        <v>236</v>
      </c>
      <c r="E802" s="89" t="s">
        <v>913</v>
      </c>
      <c r="F802" s="89" t="s">
        <v>211</v>
      </c>
      <c r="G802" s="94">
        <v>26.04</v>
      </c>
      <c r="H802" s="94"/>
      <c r="I802" s="175">
        <f t="shared" si="513"/>
        <v>0</v>
      </c>
      <c r="J802" s="175">
        <f t="shared" si="514"/>
        <v>-26.04</v>
      </c>
      <c r="K802" s="86"/>
      <c r="L802" s="86"/>
      <c r="M802" s="86"/>
      <c r="N802" s="86"/>
      <c r="O802" s="86"/>
    </row>
    <row r="803" spans="1:15" ht="63">
      <c r="A803" s="74" t="s">
        <v>537</v>
      </c>
      <c r="B803" s="87">
        <v>872</v>
      </c>
      <c r="C803" s="88" t="s">
        <v>240</v>
      </c>
      <c r="D803" s="88" t="s">
        <v>236</v>
      </c>
      <c r="E803" s="89" t="s">
        <v>536</v>
      </c>
      <c r="F803" s="89"/>
      <c r="G803" s="94">
        <f t="shared" si="522"/>
        <v>4431.3131299999995</v>
      </c>
      <c r="H803" s="94">
        <f t="shared" si="522"/>
        <v>2470.39075</v>
      </c>
      <c r="I803" s="175">
        <f t="shared" si="513"/>
        <v>55.74850337872649</v>
      </c>
      <c r="J803" s="175">
        <f t="shared" si="514"/>
        <v>-1960.9223799999995</v>
      </c>
      <c r="K803" s="86">
        <f t="shared" si="522"/>
        <v>0</v>
      </c>
      <c r="L803" s="86">
        <f t="shared" si="522"/>
        <v>0</v>
      </c>
      <c r="M803" s="86">
        <f t="shared" si="522"/>
        <v>0</v>
      </c>
      <c r="N803" s="86">
        <f t="shared" si="522"/>
        <v>0</v>
      </c>
      <c r="O803" s="86">
        <f t="shared" si="522"/>
        <v>0</v>
      </c>
    </row>
    <row r="804" spans="1:15" ht="31.5">
      <c r="A804" s="74" t="s">
        <v>164</v>
      </c>
      <c r="B804" s="87">
        <v>872</v>
      </c>
      <c r="C804" s="88" t="s">
        <v>240</v>
      </c>
      <c r="D804" s="88" t="s">
        <v>236</v>
      </c>
      <c r="E804" s="89" t="s">
        <v>536</v>
      </c>
      <c r="F804" s="89" t="s">
        <v>211</v>
      </c>
      <c r="G804" s="94">
        <v>4431.3131299999995</v>
      </c>
      <c r="H804" s="94">
        <v>2470.39075</v>
      </c>
      <c r="I804" s="175">
        <f t="shared" si="513"/>
        <v>55.74850337872649</v>
      </c>
      <c r="J804" s="175">
        <f t="shared" si="514"/>
        <v>-1960.9223799999995</v>
      </c>
      <c r="K804" s="86"/>
      <c r="L804" s="86"/>
      <c r="M804" s="86"/>
      <c r="N804" s="86"/>
      <c r="O804" s="86"/>
    </row>
    <row r="805" spans="1:15" ht="63" hidden="1">
      <c r="A805" s="74" t="s">
        <v>590</v>
      </c>
      <c r="B805" s="87">
        <v>872</v>
      </c>
      <c r="C805" s="88" t="s">
        <v>240</v>
      </c>
      <c r="D805" s="88" t="s">
        <v>236</v>
      </c>
      <c r="E805" s="89" t="s">
        <v>591</v>
      </c>
      <c r="F805" s="89"/>
      <c r="G805" s="94">
        <f t="shared" si="522"/>
        <v>0</v>
      </c>
      <c r="H805" s="94">
        <f t="shared" si="522"/>
        <v>0</v>
      </c>
      <c r="I805" s="175" t="e">
        <f t="shared" si="513"/>
        <v>#DIV/0!</v>
      </c>
      <c r="J805" s="175">
        <f t="shared" si="514"/>
        <v>0</v>
      </c>
      <c r="K805" s="86">
        <f t="shared" si="522"/>
        <v>0</v>
      </c>
      <c r="L805" s="86">
        <f t="shared" si="522"/>
        <v>0</v>
      </c>
      <c r="M805" s="86">
        <f t="shared" si="522"/>
        <v>0</v>
      </c>
      <c r="N805" s="86"/>
      <c r="O805" s="86"/>
    </row>
    <row r="806" spans="1:15" ht="31.5" hidden="1">
      <c r="A806" s="74" t="s">
        <v>164</v>
      </c>
      <c r="B806" s="87">
        <v>872</v>
      </c>
      <c r="C806" s="88" t="s">
        <v>240</v>
      </c>
      <c r="D806" s="88" t="s">
        <v>236</v>
      </c>
      <c r="E806" s="89" t="s">
        <v>591</v>
      </c>
      <c r="F806" s="89" t="s">
        <v>211</v>
      </c>
      <c r="G806" s="94"/>
      <c r="H806" s="94"/>
      <c r="I806" s="175" t="e">
        <f t="shared" si="513"/>
        <v>#DIV/0!</v>
      </c>
      <c r="J806" s="175">
        <f t="shared" si="514"/>
        <v>0</v>
      </c>
      <c r="K806" s="86"/>
      <c r="L806" s="86"/>
      <c r="M806" s="86"/>
      <c r="N806" s="86"/>
      <c r="O806" s="86"/>
    </row>
    <row r="807" spans="1:15" ht="47.25" hidden="1">
      <c r="A807" s="74" t="s">
        <v>592</v>
      </c>
      <c r="B807" s="87">
        <v>872</v>
      </c>
      <c r="C807" s="88" t="s">
        <v>240</v>
      </c>
      <c r="D807" s="88" t="s">
        <v>236</v>
      </c>
      <c r="E807" s="89" t="s">
        <v>593</v>
      </c>
      <c r="F807" s="89"/>
      <c r="G807" s="94">
        <f t="shared" si="522"/>
        <v>0</v>
      </c>
      <c r="H807" s="94">
        <f t="shared" si="522"/>
        <v>0</v>
      </c>
      <c r="I807" s="175" t="e">
        <f t="shared" si="513"/>
        <v>#DIV/0!</v>
      </c>
      <c r="J807" s="175">
        <f t="shared" si="514"/>
        <v>0</v>
      </c>
      <c r="K807" s="86">
        <f t="shared" si="522"/>
        <v>0</v>
      </c>
      <c r="L807" s="86">
        <f t="shared" si="522"/>
        <v>0</v>
      </c>
      <c r="M807" s="86">
        <f t="shared" si="522"/>
        <v>0</v>
      </c>
      <c r="N807" s="86"/>
      <c r="O807" s="86"/>
    </row>
    <row r="808" spans="1:15" ht="31.5" hidden="1">
      <c r="A808" s="74" t="s">
        <v>164</v>
      </c>
      <c r="B808" s="87">
        <v>872</v>
      </c>
      <c r="C808" s="88" t="s">
        <v>240</v>
      </c>
      <c r="D808" s="88" t="s">
        <v>236</v>
      </c>
      <c r="E808" s="89" t="s">
        <v>593</v>
      </c>
      <c r="F808" s="89" t="s">
        <v>211</v>
      </c>
      <c r="G808" s="94"/>
      <c r="H808" s="94"/>
      <c r="I808" s="175" t="e">
        <f t="shared" si="513"/>
        <v>#DIV/0!</v>
      </c>
      <c r="J808" s="175">
        <f t="shared" si="514"/>
        <v>0</v>
      </c>
      <c r="K808" s="86"/>
      <c r="L808" s="86"/>
      <c r="M808" s="86"/>
      <c r="N808" s="86"/>
      <c r="O808" s="86"/>
    </row>
    <row r="809" spans="1:15">
      <c r="A809" s="74" t="s">
        <v>379</v>
      </c>
      <c r="B809" s="122">
        <v>872</v>
      </c>
      <c r="C809" s="123" t="s">
        <v>240</v>
      </c>
      <c r="D809" s="123" t="s">
        <v>237</v>
      </c>
      <c r="E809" s="88"/>
      <c r="F809" s="88"/>
      <c r="G809" s="94">
        <f t="shared" ref="G809" si="523">SUM(G810+G812)</f>
        <v>1213</v>
      </c>
      <c r="H809" s="94">
        <f t="shared" ref="H809:O809" si="524">SUM(H810+H812)</f>
        <v>654.20000000000005</v>
      </c>
      <c r="I809" s="175">
        <f t="shared" si="513"/>
        <v>53.932399010717234</v>
      </c>
      <c r="J809" s="175">
        <f t="shared" si="514"/>
        <v>-558.79999999999995</v>
      </c>
      <c r="K809" s="94">
        <f t="shared" si="524"/>
        <v>0</v>
      </c>
      <c r="L809" s="94">
        <f t="shared" si="524"/>
        <v>0</v>
      </c>
      <c r="M809" s="94">
        <f t="shared" si="524"/>
        <v>0</v>
      </c>
      <c r="N809" s="94">
        <f t="shared" si="524"/>
        <v>0</v>
      </c>
      <c r="O809" s="94">
        <f t="shared" si="524"/>
        <v>0</v>
      </c>
    </row>
    <row r="810" spans="1:15" ht="189">
      <c r="A810" s="74" t="s">
        <v>708</v>
      </c>
      <c r="B810" s="122">
        <v>872</v>
      </c>
      <c r="C810" s="123" t="s">
        <v>240</v>
      </c>
      <c r="D810" s="123" t="s">
        <v>237</v>
      </c>
      <c r="E810" s="88" t="s">
        <v>194</v>
      </c>
      <c r="F810" s="88"/>
      <c r="G810" s="94">
        <f t="shared" ref="G810:O810" si="525">SUM(G811)</f>
        <v>1213</v>
      </c>
      <c r="H810" s="94">
        <f t="shared" si="525"/>
        <v>654.20000000000005</v>
      </c>
      <c r="I810" s="175">
        <f t="shared" si="513"/>
        <v>53.932399010717234</v>
      </c>
      <c r="J810" s="175">
        <f t="shared" si="514"/>
        <v>-558.79999999999995</v>
      </c>
      <c r="K810" s="86">
        <f t="shared" si="525"/>
        <v>0</v>
      </c>
      <c r="L810" s="86">
        <f t="shared" si="525"/>
        <v>0</v>
      </c>
      <c r="M810" s="86">
        <f t="shared" si="525"/>
        <v>0</v>
      </c>
      <c r="N810" s="86">
        <f t="shared" si="525"/>
        <v>0</v>
      </c>
      <c r="O810" s="86">
        <f t="shared" si="525"/>
        <v>0</v>
      </c>
    </row>
    <row r="811" spans="1:15" ht="31.5">
      <c r="A811" s="74" t="s">
        <v>164</v>
      </c>
      <c r="B811" s="122">
        <v>872</v>
      </c>
      <c r="C811" s="123" t="s">
        <v>240</v>
      </c>
      <c r="D811" s="123" t="s">
        <v>237</v>
      </c>
      <c r="E811" s="88" t="s">
        <v>194</v>
      </c>
      <c r="F811" s="88" t="s">
        <v>211</v>
      </c>
      <c r="G811" s="94">
        <v>1213</v>
      </c>
      <c r="H811" s="94">
        <v>654.20000000000005</v>
      </c>
      <c r="I811" s="175">
        <f t="shared" si="513"/>
        <v>53.932399010717234</v>
      </c>
      <c r="J811" s="175">
        <f t="shared" si="514"/>
        <v>-558.79999999999995</v>
      </c>
      <c r="K811" s="86"/>
      <c r="L811" s="86"/>
      <c r="M811" s="86"/>
      <c r="N811" s="86"/>
      <c r="O811" s="86"/>
    </row>
    <row r="812" spans="1:15" ht="157.5" hidden="1">
      <c r="A812" s="74" t="s">
        <v>723</v>
      </c>
      <c r="B812" s="122">
        <v>872</v>
      </c>
      <c r="C812" s="123" t="s">
        <v>240</v>
      </c>
      <c r="D812" s="123" t="s">
        <v>237</v>
      </c>
      <c r="E812" s="88" t="s">
        <v>509</v>
      </c>
      <c r="F812" s="88"/>
      <c r="G812" s="94">
        <f t="shared" ref="G812:O812" si="526">SUM(G813)</f>
        <v>0</v>
      </c>
      <c r="H812" s="94">
        <f t="shared" si="526"/>
        <v>0</v>
      </c>
      <c r="I812" s="175" t="e">
        <f t="shared" si="513"/>
        <v>#DIV/0!</v>
      </c>
      <c r="J812" s="175">
        <f t="shared" si="514"/>
        <v>0</v>
      </c>
      <c r="K812" s="94">
        <f t="shared" si="526"/>
        <v>0</v>
      </c>
      <c r="L812" s="94">
        <f t="shared" si="526"/>
        <v>0</v>
      </c>
      <c r="M812" s="94">
        <f t="shared" si="526"/>
        <v>0</v>
      </c>
      <c r="N812" s="94">
        <f t="shared" si="526"/>
        <v>0</v>
      </c>
      <c r="O812" s="94">
        <f t="shared" si="526"/>
        <v>0</v>
      </c>
    </row>
    <row r="813" spans="1:15" ht="47.25" hidden="1">
      <c r="A813" s="74" t="s">
        <v>212</v>
      </c>
      <c r="B813" s="122">
        <v>872</v>
      </c>
      <c r="C813" s="123" t="s">
        <v>240</v>
      </c>
      <c r="D813" s="123" t="s">
        <v>237</v>
      </c>
      <c r="E813" s="88" t="s">
        <v>509</v>
      </c>
      <c r="F813" s="88" t="s">
        <v>211</v>
      </c>
      <c r="G813" s="94"/>
      <c r="H813" s="94"/>
      <c r="I813" s="175" t="e">
        <f t="shared" si="513"/>
        <v>#DIV/0!</v>
      </c>
      <c r="J813" s="175">
        <f t="shared" si="514"/>
        <v>0</v>
      </c>
      <c r="K813" s="86"/>
      <c r="L813" s="86"/>
      <c r="M813" s="86"/>
      <c r="N813" s="86"/>
      <c r="O813" s="86"/>
    </row>
    <row r="814" spans="1:15" hidden="1">
      <c r="A814" s="74" t="s">
        <v>423</v>
      </c>
      <c r="B814" s="122">
        <v>872</v>
      </c>
      <c r="C814" s="88" t="s">
        <v>240</v>
      </c>
      <c r="D814" s="88" t="s">
        <v>240</v>
      </c>
      <c r="E814" s="89"/>
      <c r="F814" s="89"/>
      <c r="G814" s="94">
        <f t="shared" ref="G814:O816" si="527">SUM(G815)</f>
        <v>0</v>
      </c>
      <c r="H814" s="94">
        <f t="shared" si="527"/>
        <v>0</v>
      </c>
      <c r="I814" s="175" t="e">
        <f t="shared" si="513"/>
        <v>#DIV/0!</v>
      </c>
      <c r="J814" s="175">
        <f t="shared" si="514"/>
        <v>0</v>
      </c>
      <c r="K814" s="86">
        <f t="shared" si="527"/>
        <v>0</v>
      </c>
      <c r="L814" s="86">
        <f t="shared" si="527"/>
        <v>0</v>
      </c>
      <c r="M814" s="86">
        <f t="shared" si="527"/>
        <v>0</v>
      </c>
      <c r="N814" s="86">
        <f t="shared" si="527"/>
        <v>0</v>
      </c>
      <c r="O814" s="86">
        <f t="shared" si="527"/>
        <v>0</v>
      </c>
    </row>
    <row r="815" spans="1:15" hidden="1">
      <c r="A815" s="74" t="s">
        <v>27</v>
      </c>
      <c r="B815" s="122">
        <v>872</v>
      </c>
      <c r="C815" s="88" t="s">
        <v>240</v>
      </c>
      <c r="D815" s="88" t="s">
        <v>240</v>
      </c>
      <c r="E815" s="89" t="s">
        <v>62</v>
      </c>
      <c r="F815" s="89"/>
      <c r="G815" s="94">
        <f t="shared" si="527"/>
        <v>0</v>
      </c>
      <c r="H815" s="94">
        <f t="shared" si="527"/>
        <v>0</v>
      </c>
      <c r="I815" s="175" t="e">
        <f t="shared" si="513"/>
        <v>#DIV/0!</v>
      </c>
      <c r="J815" s="175">
        <f t="shared" si="514"/>
        <v>0</v>
      </c>
      <c r="K815" s="86">
        <f t="shared" si="527"/>
        <v>0</v>
      </c>
      <c r="L815" s="86">
        <f t="shared" si="527"/>
        <v>0</v>
      </c>
      <c r="M815" s="86">
        <f t="shared" si="527"/>
        <v>0</v>
      </c>
      <c r="N815" s="86">
        <f t="shared" si="527"/>
        <v>0</v>
      </c>
      <c r="O815" s="86">
        <f t="shared" si="527"/>
        <v>0</v>
      </c>
    </row>
    <row r="816" spans="1:15" ht="47.25" hidden="1">
      <c r="A816" s="74" t="s">
        <v>420</v>
      </c>
      <c r="B816" s="122">
        <v>872</v>
      </c>
      <c r="C816" s="88" t="s">
        <v>240</v>
      </c>
      <c r="D816" s="88" t="s">
        <v>240</v>
      </c>
      <c r="E816" s="89" t="s">
        <v>422</v>
      </c>
      <c r="F816" s="89"/>
      <c r="G816" s="94">
        <f t="shared" si="527"/>
        <v>0</v>
      </c>
      <c r="H816" s="94">
        <f t="shared" si="527"/>
        <v>0</v>
      </c>
      <c r="I816" s="175" t="e">
        <f t="shared" si="513"/>
        <v>#DIV/0!</v>
      </c>
      <c r="J816" s="175">
        <f t="shared" si="514"/>
        <v>0</v>
      </c>
      <c r="K816" s="86">
        <f t="shared" si="527"/>
        <v>0</v>
      </c>
      <c r="L816" s="86">
        <f t="shared" si="527"/>
        <v>0</v>
      </c>
      <c r="M816" s="86">
        <f t="shared" si="527"/>
        <v>0</v>
      </c>
      <c r="N816" s="86">
        <f t="shared" si="527"/>
        <v>0</v>
      </c>
      <c r="O816" s="86">
        <f t="shared" si="527"/>
        <v>0</v>
      </c>
    </row>
    <row r="817" spans="1:15" ht="47.25" hidden="1">
      <c r="A817" s="74" t="s">
        <v>212</v>
      </c>
      <c r="B817" s="122">
        <v>872</v>
      </c>
      <c r="C817" s="88" t="s">
        <v>240</v>
      </c>
      <c r="D817" s="88" t="s">
        <v>240</v>
      </c>
      <c r="E817" s="89" t="s">
        <v>422</v>
      </c>
      <c r="F817" s="89" t="s">
        <v>281</v>
      </c>
      <c r="G817" s="94"/>
      <c r="H817" s="94"/>
      <c r="I817" s="175" t="e">
        <f t="shared" si="513"/>
        <v>#DIV/0!</v>
      </c>
      <c r="J817" s="175">
        <f t="shared" si="514"/>
        <v>0</v>
      </c>
      <c r="K817" s="86"/>
      <c r="L817" s="86"/>
      <c r="M817" s="86"/>
      <c r="N817" s="86"/>
      <c r="O817" s="86"/>
    </row>
    <row r="818" spans="1:15">
      <c r="A818" s="74" t="s">
        <v>222</v>
      </c>
      <c r="B818" s="122">
        <v>872</v>
      </c>
      <c r="C818" s="88" t="s">
        <v>240</v>
      </c>
      <c r="D818" s="88" t="s">
        <v>242</v>
      </c>
      <c r="E818" s="89"/>
      <c r="F818" s="89"/>
      <c r="G818" s="94">
        <f t="shared" ref="G818" si="528">SUM(G819+G821+G827+G829+G831+G833+G835+G823+G825)</f>
        <v>61</v>
      </c>
      <c r="H818" s="94">
        <f t="shared" ref="H818:O818" si="529">SUM(H819+H821+H827+H829+H831+H833+H835+H823+H825)</f>
        <v>60.96</v>
      </c>
      <c r="I818" s="175">
        <f t="shared" si="513"/>
        <v>99.934426229508205</v>
      </c>
      <c r="J818" s="175">
        <f t="shared" si="514"/>
        <v>-3.9999999999999147E-2</v>
      </c>
      <c r="K818" s="86">
        <f t="shared" si="529"/>
        <v>0</v>
      </c>
      <c r="L818" s="86">
        <f t="shared" si="529"/>
        <v>0</v>
      </c>
      <c r="M818" s="86">
        <f t="shared" si="529"/>
        <v>0</v>
      </c>
      <c r="N818" s="86">
        <f t="shared" si="529"/>
        <v>0</v>
      </c>
      <c r="O818" s="86">
        <f t="shared" si="529"/>
        <v>0</v>
      </c>
    </row>
    <row r="819" spans="1:15" ht="141.75" hidden="1">
      <c r="A819" s="74" t="s">
        <v>650</v>
      </c>
      <c r="B819" s="87">
        <v>872</v>
      </c>
      <c r="C819" s="115" t="s">
        <v>240</v>
      </c>
      <c r="D819" s="115" t="s">
        <v>242</v>
      </c>
      <c r="E819" s="89" t="s">
        <v>348</v>
      </c>
      <c r="F819" s="89"/>
      <c r="G819" s="94">
        <f t="shared" ref="G819:O819" si="530">SUM(G820)</f>
        <v>0</v>
      </c>
      <c r="H819" s="94">
        <f t="shared" si="530"/>
        <v>0</v>
      </c>
      <c r="I819" s="175" t="e">
        <f t="shared" si="513"/>
        <v>#DIV/0!</v>
      </c>
      <c r="J819" s="175">
        <f t="shared" si="514"/>
        <v>0</v>
      </c>
      <c r="K819" s="86">
        <f t="shared" si="530"/>
        <v>0</v>
      </c>
      <c r="L819" s="86">
        <f t="shared" si="530"/>
        <v>0</v>
      </c>
      <c r="M819" s="86">
        <f t="shared" si="530"/>
        <v>0</v>
      </c>
      <c r="N819" s="86">
        <f t="shared" si="530"/>
        <v>0</v>
      </c>
      <c r="O819" s="86">
        <f t="shared" si="530"/>
        <v>0</v>
      </c>
    </row>
    <row r="820" spans="1:15" ht="47.25" hidden="1">
      <c r="A820" s="74" t="s">
        <v>212</v>
      </c>
      <c r="B820" s="87">
        <v>872</v>
      </c>
      <c r="C820" s="115" t="s">
        <v>240</v>
      </c>
      <c r="D820" s="115" t="s">
        <v>242</v>
      </c>
      <c r="E820" s="89" t="s">
        <v>348</v>
      </c>
      <c r="F820" s="89" t="s">
        <v>211</v>
      </c>
      <c r="G820" s="94"/>
      <c r="H820" s="94"/>
      <c r="I820" s="175" t="e">
        <f t="shared" si="513"/>
        <v>#DIV/0!</v>
      </c>
      <c r="J820" s="175">
        <f t="shared" si="514"/>
        <v>0</v>
      </c>
      <c r="K820" s="86"/>
      <c r="L820" s="86"/>
      <c r="M820" s="86"/>
      <c r="N820" s="86"/>
      <c r="O820" s="86"/>
    </row>
    <row r="821" spans="1:15" ht="94.5" hidden="1">
      <c r="A821" s="74" t="s">
        <v>542</v>
      </c>
      <c r="B821" s="87">
        <v>872</v>
      </c>
      <c r="C821" s="88" t="s">
        <v>240</v>
      </c>
      <c r="D821" s="88" t="s">
        <v>242</v>
      </c>
      <c r="E821" s="89" t="s">
        <v>543</v>
      </c>
      <c r="F821" s="89"/>
      <c r="G821" s="94">
        <f t="shared" ref="G821:M825" si="531">SUM(G822)</f>
        <v>0</v>
      </c>
      <c r="H821" s="94">
        <f t="shared" si="531"/>
        <v>0</v>
      </c>
      <c r="I821" s="175" t="e">
        <f t="shared" si="513"/>
        <v>#DIV/0!</v>
      </c>
      <c r="J821" s="175">
        <f t="shared" si="514"/>
        <v>0</v>
      </c>
      <c r="K821" s="86">
        <f t="shared" si="531"/>
        <v>0</v>
      </c>
      <c r="L821" s="86">
        <f t="shared" si="531"/>
        <v>0</v>
      </c>
      <c r="M821" s="86">
        <f t="shared" si="531"/>
        <v>0</v>
      </c>
      <c r="N821" s="86">
        <f>SUM(N822)</f>
        <v>0</v>
      </c>
      <c r="O821" s="86">
        <f>SUM(O822)</f>
        <v>0</v>
      </c>
    </row>
    <row r="822" spans="1:15" ht="31.5" hidden="1">
      <c r="A822" s="74" t="s">
        <v>164</v>
      </c>
      <c r="B822" s="87">
        <v>872</v>
      </c>
      <c r="C822" s="88" t="s">
        <v>240</v>
      </c>
      <c r="D822" s="88" t="s">
        <v>242</v>
      </c>
      <c r="E822" s="89" t="s">
        <v>543</v>
      </c>
      <c r="F822" s="89" t="s">
        <v>211</v>
      </c>
      <c r="G822" s="94"/>
      <c r="H822" s="94"/>
      <c r="I822" s="175" t="e">
        <f t="shared" si="513"/>
        <v>#DIV/0!</v>
      </c>
      <c r="J822" s="175">
        <f t="shared" si="514"/>
        <v>0</v>
      </c>
      <c r="K822" s="86"/>
      <c r="L822" s="86"/>
      <c r="M822" s="86"/>
      <c r="N822" s="86"/>
      <c r="O822" s="86"/>
    </row>
    <row r="823" spans="1:15" ht="173.25" hidden="1">
      <c r="A823" s="73" t="s">
        <v>842</v>
      </c>
      <c r="B823" s="87">
        <v>872</v>
      </c>
      <c r="C823" s="115" t="s">
        <v>240</v>
      </c>
      <c r="D823" s="115" t="s">
        <v>242</v>
      </c>
      <c r="E823" s="89" t="s">
        <v>844</v>
      </c>
      <c r="F823" s="89"/>
      <c r="G823" s="94">
        <f t="shared" si="531"/>
        <v>0</v>
      </c>
      <c r="H823" s="94">
        <f t="shared" si="531"/>
        <v>0</v>
      </c>
      <c r="I823" s="175" t="e">
        <f t="shared" si="513"/>
        <v>#DIV/0!</v>
      </c>
      <c r="J823" s="175">
        <f t="shared" si="514"/>
        <v>0</v>
      </c>
      <c r="K823" s="86">
        <f t="shared" si="531"/>
        <v>0</v>
      </c>
      <c r="L823" s="86">
        <f t="shared" si="531"/>
        <v>0</v>
      </c>
      <c r="M823" s="86">
        <f t="shared" si="531"/>
        <v>0</v>
      </c>
      <c r="N823" s="86">
        <f>SUM(N824)</f>
        <v>0</v>
      </c>
      <c r="O823" s="86">
        <f>SUM(O824)</f>
        <v>0</v>
      </c>
    </row>
    <row r="824" spans="1:15" ht="31.5" hidden="1">
      <c r="A824" s="74" t="s">
        <v>164</v>
      </c>
      <c r="B824" s="87">
        <v>872</v>
      </c>
      <c r="C824" s="115" t="s">
        <v>240</v>
      </c>
      <c r="D824" s="115" t="s">
        <v>242</v>
      </c>
      <c r="E824" s="89" t="s">
        <v>844</v>
      </c>
      <c r="F824" s="89" t="s">
        <v>211</v>
      </c>
      <c r="G824" s="94"/>
      <c r="H824" s="94"/>
      <c r="I824" s="175" t="e">
        <f t="shared" si="513"/>
        <v>#DIV/0!</v>
      </c>
      <c r="J824" s="175">
        <f t="shared" si="514"/>
        <v>0</v>
      </c>
      <c r="K824" s="86"/>
      <c r="L824" s="86"/>
      <c r="M824" s="86"/>
      <c r="N824" s="86"/>
      <c r="O824" s="86"/>
    </row>
    <row r="825" spans="1:15" ht="189" hidden="1">
      <c r="A825" s="73" t="s">
        <v>849</v>
      </c>
      <c r="B825" s="87">
        <v>872</v>
      </c>
      <c r="C825" s="115" t="s">
        <v>240</v>
      </c>
      <c r="D825" s="115" t="s">
        <v>242</v>
      </c>
      <c r="E825" s="89" t="s">
        <v>847</v>
      </c>
      <c r="F825" s="89"/>
      <c r="G825" s="94">
        <f t="shared" si="531"/>
        <v>0</v>
      </c>
      <c r="H825" s="94">
        <f t="shared" si="531"/>
        <v>0</v>
      </c>
      <c r="I825" s="175" t="e">
        <f t="shared" si="513"/>
        <v>#DIV/0!</v>
      </c>
      <c r="J825" s="175">
        <f t="shared" si="514"/>
        <v>0</v>
      </c>
      <c r="K825" s="86">
        <f t="shared" si="531"/>
        <v>0</v>
      </c>
      <c r="L825" s="86">
        <f t="shared" si="531"/>
        <v>0</v>
      </c>
      <c r="M825" s="86">
        <f t="shared" si="531"/>
        <v>0</v>
      </c>
      <c r="N825" s="86">
        <f>SUM(N826)</f>
        <v>0</v>
      </c>
      <c r="O825" s="86">
        <f>SUM(O826)</f>
        <v>0</v>
      </c>
    </row>
    <row r="826" spans="1:15" ht="31.5" hidden="1">
      <c r="A826" s="74" t="s">
        <v>164</v>
      </c>
      <c r="B826" s="87">
        <v>872</v>
      </c>
      <c r="C826" s="115" t="s">
        <v>240</v>
      </c>
      <c r="D826" s="115" t="s">
        <v>242</v>
      </c>
      <c r="E826" s="89" t="s">
        <v>847</v>
      </c>
      <c r="F826" s="89" t="s">
        <v>211</v>
      </c>
      <c r="G826" s="94"/>
      <c r="H826" s="94"/>
      <c r="I826" s="175" t="e">
        <f t="shared" si="513"/>
        <v>#DIV/0!</v>
      </c>
      <c r="J826" s="175">
        <f t="shared" si="514"/>
        <v>0</v>
      </c>
      <c r="K826" s="86"/>
      <c r="L826" s="86"/>
      <c r="M826" s="86"/>
      <c r="N826" s="86"/>
      <c r="O826" s="86"/>
    </row>
    <row r="827" spans="1:15" ht="126" hidden="1">
      <c r="A827" s="74" t="s">
        <v>648</v>
      </c>
      <c r="B827" s="122">
        <v>872</v>
      </c>
      <c r="C827" s="88" t="s">
        <v>240</v>
      </c>
      <c r="D827" s="88" t="s">
        <v>242</v>
      </c>
      <c r="E827" s="89" t="s">
        <v>149</v>
      </c>
      <c r="F827" s="89"/>
      <c r="G827" s="94">
        <f t="shared" ref="G827:O827" si="532">SUM(G828)</f>
        <v>0</v>
      </c>
      <c r="H827" s="94">
        <f t="shared" si="532"/>
        <v>0</v>
      </c>
      <c r="I827" s="175" t="e">
        <f t="shared" si="513"/>
        <v>#DIV/0!</v>
      </c>
      <c r="J827" s="175">
        <f t="shared" si="514"/>
        <v>0</v>
      </c>
      <c r="K827" s="86">
        <f t="shared" si="532"/>
        <v>0</v>
      </c>
      <c r="L827" s="86">
        <f t="shared" si="532"/>
        <v>0</v>
      </c>
      <c r="M827" s="86">
        <f t="shared" si="532"/>
        <v>0</v>
      </c>
      <c r="N827" s="86">
        <f t="shared" si="532"/>
        <v>0</v>
      </c>
      <c r="O827" s="86">
        <f t="shared" si="532"/>
        <v>0</v>
      </c>
    </row>
    <row r="828" spans="1:15" ht="47.25" hidden="1">
      <c r="A828" s="74" t="s">
        <v>212</v>
      </c>
      <c r="B828" s="122">
        <v>872</v>
      </c>
      <c r="C828" s="88" t="s">
        <v>240</v>
      </c>
      <c r="D828" s="88" t="s">
        <v>242</v>
      </c>
      <c r="E828" s="89" t="s">
        <v>149</v>
      </c>
      <c r="F828" s="89" t="s">
        <v>211</v>
      </c>
      <c r="G828" s="94"/>
      <c r="H828" s="94"/>
      <c r="I828" s="175" t="e">
        <f t="shared" si="513"/>
        <v>#DIV/0!</v>
      </c>
      <c r="J828" s="175">
        <f t="shared" si="514"/>
        <v>0</v>
      </c>
      <c r="K828" s="86"/>
      <c r="L828" s="86"/>
      <c r="M828" s="86"/>
      <c r="N828" s="86"/>
      <c r="O828" s="86"/>
    </row>
    <row r="829" spans="1:15" ht="141.75" hidden="1">
      <c r="A829" s="74" t="s">
        <v>649</v>
      </c>
      <c r="B829" s="87">
        <v>872</v>
      </c>
      <c r="C829" s="88" t="s">
        <v>240</v>
      </c>
      <c r="D829" s="88" t="s">
        <v>242</v>
      </c>
      <c r="E829" s="89" t="s">
        <v>175</v>
      </c>
      <c r="F829" s="115"/>
      <c r="G829" s="94">
        <f t="shared" ref="G829:O829" si="533">SUM(G830)</f>
        <v>0</v>
      </c>
      <c r="H829" s="94">
        <f t="shared" si="533"/>
        <v>0</v>
      </c>
      <c r="I829" s="175" t="e">
        <f t="shared" si="513"/>
        <v>#DIV/0!</v>
      </c>
      <c r="J829" s="175">
        <f t="shared" si="514"/>
        <v>0</v>
      </c>
      <c r="K829" s="86">
        <f t="shared" si="533"/>
        <v>0</v>
      </c>
      <c r="L829" s="86">
        <f t="shared" si="533"/>
        <v>0</v>
      </c>
      <c r="M829" s="86">
        <f t="shared" si="533"/>
        <v>0</v>
      </c>
      <c r="N829" s="86">
        <f t="shared" si="533"/>
        <v>0</v>
      </c>
      <c r="O829" s="86">
        <f t="shared" si="533"/>
        <v>0</v>
      </c>
    </row>
    <row r="830" spans="1:15" ht="47.25" hidden="1">
      <c r="A830" s="74" t="s">
        <v>212</v>
      </c>
      <c r="B830" s="87">
        <v>872</v>
      </c>
      <c r="C830" s="88" t="s">
        <v>240</v>
      </c>
      <c r="D830" s="88" t="s">
        <v>242</v>
      </c>
      <c r="E830" s="89" t="s">
        <v>175</v>
      </c>
      <c r="F830" s="115" t="s">
        <v>211</v>
      </c>
      <c r="G830" s="94"/>
      <c r="H830" s="94"/>
      <c r="I830" s="175" t="e">
        <f t="shared" si="513"/>
        <v>#DIV/0!</v>
      </c>
      <c r="J830" s="175">
        <f t="shared" si="514"/>
        <v>0</v>
      </c>
      <c r="K830" s="86"/>
      <c r="L830" s="86"/>
      <c r="M830" s="86"/>
      <c r="N830" s="86"/>
      <c r="O830" s="86"/>
    </row>
    <row r="831" spans="1:15" ht="110.25">
      <c r="A831" s="73" t="s">
        <v>654</v>
      </c>
      <c r="B831" s="87">
        <v>872</v>
      </c>
      <c r="C831" s="115" t="s">
        <v>240</v>
      </c>
      <c r="D831" s="115" t="s">
        <v>242</v>
      </c>
      <c r="E831" s="89" t="s">
        <v>95</v>
      </c>
      <c r="F831" s="89"/>
      <c r="G831" s="94">
        <f t="shared" ref="G831:O831" si="534">SUM(G832)</f>
        <v>61</v>
      </c>
      <c r="H831" s="94">
        <f t="shared" si="534"/>
        <v>60.96</v>
      </c>
      <c r="I831" s="175">
        <f t="shared" si="513"/>
        <v>99.934426229508205</v>
      </c>
      <c r="J831" s="175">
        <f t="shared" si="514"/>
        <v>-3.9999999999999147E-2</v>
      </c>
      <c r="K831" s="86">
        <f t="shared" si="534"/>
        <v>0</v>
      </c>
      <c r="L831" s="86">
        <f t="shared" si="534"/>
        <v>0</v>
      </c>
      <c r="M831" s="86">
        <f t="shared" si="534"/>
        <v>0</v>
      </c>
      <c r="N831" s="86">
        <f t="shared" si="534"/>
        <v>0</v>
      </c>
      <c r="O831" s="86">
        <f t="shared" si="534"/>
        <v>0</v>
      </c>
    </row>
    <row r="832" spans="1:15" ht="47.25">
      <c r="A832" s="74" t="s">
        <v>212</v>
      </c>
      <c r="B832" s="87">
        <v>872</v>
      </c>
      <c r="C832" s="115" t="s">
        <v>240</v>
      </c>
      <c r="D832" s="115" t="s">
        <v>242</v>
      </c>
      <c r="E832" s="89" t="s">
        <v>95</v>
      </c>
      <c r="F832" s="89" t="s">
        <v>211</v>
      </c>
      <c r="G832" s="94">
        <v>61</v>
      </c>
      <c r="H832" s="94">
        <v>60.96</v>
      </c>
      <c r="I832" s="175">
        <f t="shared" si="513"/>
        <v>99.934426229508205</v>
      </c>
      <c r="J832" s="175">
        <f t="shared" si="514"/>
        <v>-3.9999999999999147E-2</v>
      </c>
      <c r="K832" s="86"/>
      <c r="L832" s="86"/>
      <c r="M832" s="86"/>
      <c r="N832" s="86"/>
      <c r="O832" s="86"/>
    </row>
    <row r="833" spans="1:15" ht="110.25" hidden="1">
      <c r="A833" s="74" t="s">
        <v>652</v>
      </c>
      <c r="B833" s="122">
        <v>872</v>
      </c>
      <c r="C833" s="115" t="s">
        <v>240</v>
      </c>
      <c r="D833" s="115" t="s">
        <v>242</v>
      </c>
      <c r="E833" s="89" t="s">
        <v>34</v>
      </c>
      <c r="F833" s="89"/>
      <c r="G833" s="94">
        <f t="shared" ref="G833:O833" si="535">SUM(G834)</f>
        <v>0</v>
      </c>
      <c r="H833" s="94">
        <f t="shared" si="535"/>
        <v>0</v>
      </c>
      <c r="I833" s="175" t="e">
        <f t="shared" si="513"/>
        <v>#DIV/0!</v>
      </c>
      <c r="J833" s="175">
        <f t="shared" si="514"/>
        <v>0</v>
      </c>
      <c r="K833" s="86">
        <f t="shared" si="535"/>
        <v>0</v>
      </c>
      <c r="L833" s="86">
        <f t="shared" si="535"/>
        <v>0</v>
      </c>
      <c r="M833" s="86">
        <f t="shared" si="535"/>
        <v>0</v>
      </c>
      <c r="N833" s="86">
        <f t="shared" si="535"/>
        <v>0</v>
      </c>
      <c r="O833" s="86">
        <f t="shared" si="535"/>
        <v>0</v>
      </c>
    </row>
    <row r="834" spans="1:15" ht="47.25" hidden="1">
      <c r="A834" s="74" t="s">
        <v>212</v>
      </c>
      <c r="B834" s="122">
        <v>872</v>
      </c>
      <c r="C834" s="115" t="s">
        <v>240</v>
      </c>
      <c r="D834" s="115" t="s">
        <v>242</v>
      </c>
      <c r="E834" s="89" t="s">
        <v>34</v>
      </c>
      <c r="F834" s="89" t="s">
        <v>211</v>
      </c>
      <c r="G834" s="94"/>
      <c r="H834" s="94"/>
      <c r="I834" s="175" t="e">
        <f t="shared" si="513"/>
        <v>#DIV/0!</v>
      </c>
      <c r="J834" s="175">
        <f t="shared" si="514"/>
        <v>0</v>
      </c>
      <c r="K834" s="86"/>
      <c r="L834" s="86"/>
      <c r="M834" s="86"/>
      <c r="N834" s="86"/>
      <c r="O834" s="86"/>
    </row>
    <row r="835" spans="1:15" ht="126" hidden="1">
      <c r="A835" s="72" t="s">
        <v>655</v>
      </c>
      <c r="B835" s="122">
        <v>872</v>
      </c>
      <c r="C835" s="115" t="s">
        <v>240</v>
      </c>
      <c r="D835" s="115" t="s">
        <v>242</v>
      </c>
      <c r="E835" s="89" t="s">
        <v>139</v>
      </c>
      <c r="F835" s="89"/>
      <c r="G835" s="94">
        <f t="shared" ref="G835:O835" si="536">SUM(G836)</f>
        <v>0</v>
      </c>
      <c r="H835" s="94">
        <f t="shared" si="536"/>
        <v>0</v>
      </c>
      <c r="I835" s="175" t="e">
        <f t="shared" si="513"/>
        <v>#DIV/0!</v>
      </c>
      <c r="J835" s="175">
        <f t="shared" si="514"/>
        <v>0</v>
      </c>
      <c r="K835" s="86">
        <f t="shared" si="536"/>
        <v>0</v>
      </c>
      <c r="L835" s="86">
        <f t="shared" si="536"/>
        <v>0</v>
      </c>
      <c r="M835" s="86">
        <f t="shared" si="536"/>
        <v>0</v>
      </c>
      <c r="N835" s="86">
        <f t="shared" si="536"/>
        <v>0</v>
      </c>
      <c r="O835" s="86">
        <f t="shared" si="536"/>
        <v>0</v>
      </c>
    </row>
    <row r="836" spans="1:15" ht="47.25" hidden="1">
      <c r="A836" s="74" t="s">
        <v>212</v>
      </c>
      <c r="B836" s="122">
        <v>872</v>
      </c>
      <c r="C836" s="115" t="s">
        <v>240</v>
      </c>
      <c r="D836" s="115" t="s">
        <v>242</v>
      </c>
      <c r="E836" s="89" t="s">
        <v>139</v>
      </c>
      <c r="F836" s="89" t="s">
        <v>211</v>
      </c>
      <c r="G836" s="94"/>
      <c r="H836" s="94"/>
      <c r="I836" s="175" t="e">
        <f t="shared" si="513"/>
        <v>#DIV/0!</v>
      </c>
      <c r="J836" s="175">
        <f t="shared" si="514"/>
        <v>0</v>
      </c>
      <c r="K836" s="86"/>
      <c r="L836" s="86"/>
      <c r="M836" s="86"/>
      <c r="N836" s="86"/>
      <c r="O836" s="86"/>
    </row>
    <row r="837" spans="1:15" hidden="1">
      <c r="A837" s="74" t="s">
        <v>223</v>
      </c>
      <c r="B837" s="87">
        <v>872</v>
      </c>
      <c r="C837" s="115" t="s">
        <v>243</v>
      </c>
      <c r="D837" s="115"/>
      <c r="E837" s="89"/>
      <c r="F837" s="89"/>
      <c r="G837" s="94">
        <f t="shared" ref="G837:O839" si="537">SUM(G838)</f>
        <v>0</v>
      </c>
      <c r="H837" s="94">
        <f t="shared" si="537"/>
        <v>0</v>
      </c>
      <c r="I837" s="175" t="e">
        <f t="shared" si="513"/>
        <v>#DIV/0!</v>
      </c>
      <c r="J837" s="175">
        <f t="shared" si="514"/>
        <v>0</v>
      </c>
      <c r="K837" s="94">
        <f t="shared" si="537"/>
        <v>0</v>
      </c>
      <c r="L837" s="94">
        <f t="shared" si="537"/>
        <v>0</v>
      </c>
      <c r="M837" s="94">
        <f t="shared" si="537"/>
        <v>0</v>
      </c>
      <c r="N837" s="94">
        <f t="shared" si="537"/>
        <v>0</v>
      </c>
      <c r="O837" s="94">
        <f t="shared" si="537"/>
        <v>0</v>
      </c>
    </row>
    <row r="838" spans="1:15" hidden="1">
      <c r="A838" s="118" t="s">
        <v>252</v>
      </c>
      <c r="B838" s="87">
        <v>872</v>
      </c>
      <c r="C838" s="115" t="s">
        <v>243</v>
      </c>
      <c r="D838" s="115" t="s">
        <v>238</v>
      </c>
      <c r="E838" s="89"/>
      <c r="F838" s="89"/>
      <c r="G838" s="94">
        <f t="shared" si="537"/>
        <v>0</v>
      </c>
      <c r="H838" s="94">
        <f t="shared" si="537"/>
        <v>0</v>
      </c>
      <c r="I838" s="175" t="e">
        <f t="shared" si="513"/>
        <v>#DIV/0!</v>
      </c>
      <c r="J838" s="175">
        <f t="shared" si="514"/>
        <v>0</v>
      </c>
      <c r="K838" s="94">
        <f t="shared" si="537"/>
        <v>0</v>
      </c>
      <c r="L838" s="94">
        <f t="shared" si="537"/>
        <v>0</v>
      </c>
      <c r="M838" s="94">
        <f t="shared" si="537"/>
        <v>0</v>
      </c>
      <c r="N838" s="94">
        <f t="shared" si="537"/>
        <v>0</v>
      </c>
      <c r="O838" s="94">
        <f t="shared" si="537"/>
        <v>0</v>
      </c>
    </row>
    <row r="839" spans="1:15" ht="157.5" hidden="1">
      <c r="A839" s="74" t="s">
        <v>715</v>
      </c>
      <c r="B839" s="87">
        <v>872</v>
      </c>
      <c r="C839" s="115" t="s">
        <v>243</v>
      </c>
      <c r="D839" s="115" t="s">
        <v>238</v>
      </c>
      <c r="E839" s="88" t="s">
        <v>507</v>
      </c>
      <c r="F839" s="88"/>
      <c r="G839" s="94">
        <f t="shared" si="537"/>
        <v>0</v>
      </c>
      <c r="H839" s="94">
        <f t="shared" si="537"/>
        <v>0</v>
      </c>
      <c r="I839" s="175" t="e">
        <f t="shared" si="513"/>
        <v>#DIV/0!</v>
      </c>
      <c r="J839" s="175">
        <f t="shared" si="514"/>
        <v>0</v>
      </c>
      <c r="K839" s="94">
        <f t="shared" si="537"/>
        <v>0</v>
      </c>
      <c r="L839" s="94">
        <f t="shared" si="537"/>
        <v>0</v>
      </c>
      <c r="M839" s="94">
        <f t="shared" si="537"/>
        <v>0</v>
      </c>
      <c r="N839" s="94">
        <f t="shared" si="537"/>
        <v>0</v>
      </c>
      <c r="O839" s="94">
        <f t="shared" si="537"/>
        <v>0</v>
      </c>
    </row>
    <row r="840" spans="1:15" ht="31.5" hidden="1">
      <c r="A840" s="74" t="s">
        <v>164</v>
      </c>
      <c r="B840" s="87">
        <v>872</v>
      </c>
      <c r="C840" s="115" t="s">
        <v>243</v>
      </c>
      <c r="D840" s="115" t="s">
        <v>238</v>
      </c>
      <c r="E840" s="88" t="s">
        <v>507</v>
      </c>
      <c r="F840" s="88" t="s">
        <v>211</v>
      </c>
      <c r="G840" s="94"/>
      <c r="H840" s="94"/>
      <c r="I840" s="175" t="e">
        <f t="shared" si="513"/>
        <v>#DIV/0!</v>
      </c>
      <c r="J840" s="175">
        <f t="shared" si="514"/>
        <v>0</v>
      </c>
      <c r="K840" s="86"/>
      <c r="L840" s="86"/>
      <c r="M840" s="86"/>
      <c r="N840" s="86"/>
      <c r="O840" s="86"/>
    </row>
    <row r="841" spans="1:15">
      <c r="A841" s="74" t="s">
        <v>333</v>
      </c>
      <c r="B841" s="122">
        <v>872</v>
      </c>
      <c r="C841" s="115" t="s">
        <v>244</v>
      </c>
      <c r="D841" s="115" t="s">
        <v>235</v>
      </c>
      <c r="E841" s="89"/>
      <c r="F841" s="89"/>
      <c r="G841" s="94">
        <f t="shared" ref="G841:O842" si="538">SUM(G842)</f>
        <v>53</v>
      </c>
      <c r="H841" s="94">
        <f t="shared" si="538"/>
        <v>2.0190000000000001</v>
      </c>
      <c r="I841" s="175">
        <f t="shared" si="513"/>
        <v>3.8094339622641513</v>
      </c>
      <c r="J841" s="175">
        <f t="shared" si="514"/>
        <v>-50.981000000000002</v>
      </c>
      <c r="K841" s="86">
        <f t="shared" si="538"/>
        <v>0</v>
      </c>
      <c r="L841" s="86">
        <f t="shared" si="538"/>
        <v>0</v>
      </c>
      <c r="M841" s="86">
        <f t="shared" si="538"/>
        <v>0</v>
      </c>
      <c r="N841" s="86">
        <f t="shared" si="538"/>
        <v>0</v>
      </c>
      <c r="O841" s="86">
        <f t="shared" si="538"/>
        <v>0</v>
      </c>
    </row>
    <row r="842" spans="1:15" ht="126">
      <c r="A842" s="74" t="s">
        <v>870</v>
      </c>
      <c r="B842" s="122">
        <v>872</v>
      </c>
      <c r="C842" s="115" t="s">
        <v>244</v>
      </c>
      <c r="D842" s="115" t="s">
        <v>235</v>
      </c>
      <c r="E842" s="89" t="s">
        <v>42</v>
      </c>
      <c r="F842" s="89"/>
      <c r="G842" s="94">
        <f t="shared" si="538"/>
        <v>53</v>
      </c>
      <c r="H842" s="94">
        <f t="shared" si="538"/>
        <v>2.0190000000000001</v>
      </c>
      <c r="I842" s="175">
        <f t="shared" si="513"/>
        <v>3.8094339622641513</v>
      </c>
      <c r="J842" s="175">
        <f t="shared" si="514"/>
        <v>-50.981000000000002</v>
      </c>
      <c r="K842" s="86">
        <f t="shared" si="538"/>
        <v>0</v>
      </c>
      <c r="L842" s="86">
        <f t="shared" si="538"/>
        <v>0</v>
      </c>
      <c r="M842" s="86">
        <f t="shared" si="538"/>
        <v>0</v>
      </c>
      <c r="N842" s="86">
        <f t="shared" si="538"/>
        <v>0</v>
      </c>
      <c r="O842" s="86">
        <f t="shared" si="538"/>
        <v>0</v>
      </c>
    </row>
    <row r="843" spans="1:15" ht="31.5">
      <c r="A843" s="74" t="s">
        <v>164</v>
      </c>
      <c r="B843" s="122">
        <v>872</v>
      </c>
      <c r="C843" s="115" t="s">
        <v>244</v>
      </c>
      <c r="D843" s="115" t="s">
        <v>235</v>
      </c>
      <c r="E843" s="89" t="s">
        <v>42</v>
      </c>
      <c r="F843" s="89" t="s">
        <v>211</v>
      </c>
      <c r="G843" s="94">
        <v>53</v>
      </c>
      <c r="H843" s="94">
        <v>2.0190000000000001</v>
      </c>
      <c r="I843" s="175">
        <f t="shared" si="513"/>
        <v>3.8094339622641513</v>
      </c>
      <c r="J843" s="175">
        <f t="shared" si="514"/>
        <v>-50.981000000000002</v>
      </c>
      <c r="K843" s="86"/>
      <c r="L843" s="86"/>
      <c r="M843" s="86"/>
      <c r="N843" s="86"/>
      <c r="O843" s="86"/>
    </row>
    <row r="844" spans="1:15" ht="47.25">
      <c r="A844" s="139" t="s">
        <v>473</v>
      </c>
      <c r="B844" s="122"/>
      <c r="C844" s="130"/>
      <c r="D844" s="130"/>
      <c r="E844" s="130"/>
      <c r="F844" s="130"/>
      <c r="G844" s="94">
        <f t="shared" ref="G844" si="539">SUM(G845+G852+G880)</f>
        <v>13514.4</v>
      </c>
      <c r="H844" s="94">
        <f t="shared" ref="H844:O844" si="540">SUM(H845+H852+H880)</f>
        <v>7179.6681799999997</v>
      </c>
      <c r="I844" s="175">
        <f t="shared" ref="I844:I887" si="541">SUM(H844/G844*100)</f>
        <v>53.126059462499263</v>
      </c>
      <c r="J844" s="175">
        <f t="shared" ref="J844:J887" si="542">SUM(H844-G844)</f>
        <v>-6334.73182</v>
      </c>
      <c r="K844" s="86">
        <f t="shared" si="540"/>
        <v>0</v>
      </c>
      <c r="L844" s="86">
        <f t="shared" si="540"/>
        <v>0</v>
      </c>
      <c r="M844" s="86">
        <f t="shared" si="540"/>
        <v>0</v>
      </c>
      <c r="N844" s="86">
        <f t="shared" si="540"/>
        <v>0</v>
      </c>
      <c r="O844" s="86">
        <f t="shared" si="540"/>
        <v>0</v>
      </c>
    </row>
    <row r="845" spans="1:15" hidden="1">
      <c r="A845" s="76" t="s">
        <v>54</v>
      </c>
      <c r="B845" s="122">
        <v>872</v>
      </c>
      <c r="C845" s="115" t="s">
        <v>238</v>
      </c>
      <c r="D845" s="115"/>
      <c r="E845" s="115"/>
      <c r="F845" s="115"/>
      <c r="G845" s="94">
        <f t="shared" ref="G845:O845" si="543">SUM(G846)</f>
        <v>0</v>
      </c>
      <c r="H845" s="94">
        <f t="shared" si="543"/>
        <v>0</v>
      </c>
      <c r="I845" s="175" t="e">
        <f t="shared" si="541"/>
        <v>#DIV/0!</v>
      </c>
      <c r="J845" s="175">
        <f t="shared" si="542"/>
        <v>0</v>
      </c>
      <c r="K845" s="86">
        <f t="shared" si="543"/>
        <v>0</v>
      </c>
      <c r="L845" s="86">
        <f t="shared" si="543"/>
        <v>0</v>
      </c>
      <c r="M845" s="86">
        <f t="shared" si="543"/>
        <v>0</v>
      </c>
      <c r="N845" s="86">
        <f t="shared" si="543"/>
        <v>0</v>
      </c>
      <c r="O845" s="86">
        <f t="shared" si="543"/>
        <v>0</v>
      </c>
    </row>
    <row r="846" spans="1:15" hidden="1">
      <c r="A846" s="76" t="s">
        <v>79</v>
      </c>
      <c r="B846" s="122">
        <v>872</v>
      </c>
      <c r="C846" s="115" t="s">
        <v>238</v>
      </c>
      <c r="D846" s="115" t="s">
        <v>235</v>
      </c>
      <c r="E846" s="115"/>
      <c r="F846" s="115"/>
      <c r="G846" s="94">
        <f t="shared" ref="G846" si="544">SUM(G847+G849)</f>
        <v>0</v>
      </c>
      <c r="H846" s="94">
        <f t="shared" ref="H846:O846" si="545">SUM(H847+H849)</f>
        <v>0</v>
      </c>
      <c r="I846" s="175" t="e">
        <f t="shared" si="541"/>
        <v>#DIV/0!</v>
      </c>
      <c r="J846" s="175">
        <f t="shared" si="542"/>
        <v>0</v>
      </c>
      <c r="K846" s="86">
        <f t="shared" si="545"/>
        <v>0</v>
      </c>
      <c r="L846" s="86">
        <f t="shared" si="545"/>
        <v>0</v>
      </c>
      <c r="M846" s="86">
        <f t="shared" si="545"/>
        <v>0</v>
      </c>
      <c r="N846" s="86">
        <f t="shared" si="545"/>
        <v>0</v>
      </c>
      <c r="O846" s="86">
        <f t="shared" si="545"/>
        <v>0</v>
      </c>
    </row>
    <row r="847" spans="1:15" ht="47.25" hidden="1">
      <c r="A847" s="76" t="s">
        <v>7</v>
      </c>
      <c r="B847" s="122">
        <v>872</v>
      </c>
      <c r="C847" s="115" t="s">
        <v>238</v>
      </c>
      <c r="D847" s="115" t="s">
        <v>235</v>
      </c>
      <c r="E847" s="115" t="s">
        <v>8</v>
      </c>
      <c r="F847" s="115"/>
      <c r="G847" s="94">
        <f t="shared" ref="G847:O847" si="546">SUM(G848)</f>
        <v>0</v>
      </c>
      <c r="H847" s="94">
        <f t="shared" si="546"/>
        <v>0</v>
      </c>
      <c r="I847" s="175" t="e">
        <f t="shared" si="541"/>
        <v>#DIV/0!</v>
      </c>
      <c r="J847" s="175">
        <f t="shared" si="542"/>
        <v>0</v>
      </c>
      <c r="K847" s="86">
        <f t="shared" si="546"/>
        <v>0</v>
      </c>
      <c r="L847" s="86">
        <f t="shared" si="546"/>
        <v>0</v>
      </c>
      <c r="M847" s="86">
        <f t="shared" si="546"/>
        <v>0</v>
      </c>
      <c r="N847" s="86">
        <f t="shared" si="546"/>
        <v>0</v>
      </c>
      <c r="O847" s="86">
        <f t="shared" si="546"/>
        <v>0</v>
      </c>
    </row>
    <row r="848" spans="1:15" hidden="1">
      <c r="A848" s="76" t="s">
        <v>249</v>
      </c>
      <c r="B848" s="122">
        <v>872</v>
      </c>
      <c r="C848" s="115" t="s">
        <v>238</v>
      </c>
      <c r="D848" s="115" t="s">
        <v>235</v>
      </c>
      <c r="E848" s="115" t="s">
        <v>8</v>
      </c>
      <c r="F848" s="115"/>
      <c r="G848" s="94"/>
      <c r="H848" s="94"/>
      <c r="I848" s="175" t="e">
        <f t="shared" si="541"/>
        <v>#DIV/0!</v>
      </c>
      <c r="J848" s="175">
        <f t="shared" si="542"/>
        <v>0</v>
      </c>
      <c r="K848" s="86"/>
      <c r="L848" s="86"/>
      <c r="M848" s="86"/>
      <c r="N848" s="86"/>
      <c r="O848" s="86"/>
    </row>
    <row r="849" spans="1:15" hidden="1">
      <c r="A849" s="76" t="s">
        <v>26</v>
      </c>
      <c r="B849" s="122">
        <v>872</v>
      </c>
      <c r="C849" s="115" t="s">
        <v>238</v>
      </c>
      <c r="D849" s="115" t="s">
        <v>235</v>
      </c>
      <c r="E849" s="115" t="s">
        <v>59</v>
      </c>
      <c r="F849" s="115"/>
      <c r="G849" s="94">
        <f t="shared" ref="G849:O850" si="547">SUM(G850)</f>
        <v>0</v>
      </c>
      <c r="H849" s="94">
        <f t="shared" si="547"/>
        <v>0</v>
      </c>
      <c r="I849" s="175" t="e">
        <f t="shared" si="541"/>
        <v>#DIV/0!</v>
      </c>
      <c r="J849" s="175">
        <f t="shared" si="542"/>
        <v>0</v>
      </c>
      <c r="K849" s="86">
        <f t="shared" si="547"/>
        <v>0</v>
      </c>
      <c r="L849" s="86">
        <f t="shared" si="547"/>
        <v>0</v>
      </c>
      <c r="M849" s="86">
        <f t="shared" si="547"/>
        <v>0</v>
      </c>
      <c r="N849" s="86">
        <f t="shared" si="547"/>
        <v>0</v>
      </c>
      <c r="O849" s="86">
        <f t="shared" si="547"/>
        <v>0</v>
      </c>
    </row>
    <row r="850" spans="1:15" ht="94.5" hidden="1">
      <c r="A850" s="76" t="s">
        <v>172</v>
      </c>
      <c r="B850" s="122">
        <v>872</v>
      </c>
      <c r="C850" s="115" t="s">
        <v>238</v>
      </c>
      <c r="D850" s="115" t="s">
        <v>235</v>
      </c>
      <c r="E850" s="115" t="s">
        <v>86</v>
      </c>
      <c r="F850" s="115"/>
      <c r="G850" s="94">
        <f t="shared" si="547"/>
        <v>0</v>
      </c>
      <c r="H850" s="94">
        <f t="shared" si="547"/>
        <v>0</v>
      </c>
      <c r="I850" s="175" t="e">
        <f t="shared" si="541"/>
        <v>#DIV/0!</v>
      </c>
      <c r="J850" s="175">
        <f t="shared" si="542"/>
        <v>0</v>
      </c>
      <c r="K850" s="86">
        <f t="shared" si="547"/>
        <v>0</v>
      </c>
      <c r="L850" s="86">
        <f t="shared" si="547"/>
        <v>0</v>
      </c>
      <c r="M850" s="86">
        <f t="shared" si="547"/>
        <v>0</v>
      </c>
      <c r="N850" s="86">
        <f t="shared" si="547"/>
        <v>0</v>
      </c>
      <c r="O850" s="86">
        <f t="shared" si="547"/>
        <v>0</v>
      </c>
    </row>
    <row r="851" spans="1:15" ht="47.25" hidden="1">
      <c r="A851" s="74" t="s">
        <v>212</v>
      </c>
      <c r="B851" s="122">
        <v>872</v>
      </c>
      <c r="C851" s="115" t="s">
        <v>238</v>
      </c>
      <c r="D851" s="115" t="s">
        <v>235</v>
      </c>
      <c r="E851" s="115" t="s">
        <v>86</v>
      </c>
      <c r="F851" s="115" t="s">
        <v>394</v>
      </c>
      <c r="G851" s="94"/>
      <c r="H851" s="94"/>
      <c r="I851" s="175" t="e">
        <f t="shared" si="541"/>
        <v>#DIV/0!</v>
      </c>
      <c r="J851" s="175">
        <f t="shared" si="542"/>
        <v>0</v>
      </c>
      <c r="K851" s="86"/>
      <c r="L851" s="86"/>
      <c r="M851" s="86"/>
      <c r="N851" s="86"/>
      <c r="O851" s="86"/>
    </row>
    <row r="852" spans="1:15">
      <c r="A852" s="74" t="s">
        <v>31</v>
      </c>
      <c r="B852" s="122">
        <v>872</v>
      </c>
      <c r="C852" s="88" t="s">
        <v>240</v>
      </c>
      <c r="D852" s="88"/>
      <c r="E852" s="89"/>
      <c r="F852" s="89"/>
      <c r="G852" s="94">
        <f t="shared" ref="G852" si="548">SUM(G853+G867+G862)</f>
        <v>13514.4</v>
      </c>
      <c r="H852" s="94">
        <f t="shared" ref="H852:O852" si="549">SUM(H853+H867+H862)</f>
        <v>7179.6681799999997</v>
      </c>
      <c r="I852" s="175">
        <f t="shared" si="541"/>
        <v>53.126059462499263</v>
      </c>
      <c r="J852" s="175">
        <f t="shared" si="542"/>
        <v>-6334.73182</v>
      </c>
      <c r="K852" s="86">
        <f t="shared" si="549"/>
        <v>0</v>
      </c>
      <c r="L852" s="86">
        <f t="shared" si="549"/>
        <v>0</v>
      </c>
      <c r="M852" s="86">
        <f t="shared" si="549"/>
        <v>0</v>
      </c>
      <c r="N852" s="86">
        <f t="shared" si="549"/>
        <v>0</v>
      </c>
      <c r="O852" s="86">
        <f t="shared" si="549"/>
        <v>0</v>
      </c>
    </row>
    <row r="853" spans="1:15">
      <c r="A853" s="74" t="s">
        <v>379</v>
      </c>
      <c r="B853" s="122">
        <v>872</v>
      </c>
      <c r="C853" s="123" t="s">
        <v>240</v>
      </c>
      <c r="D853" s="123" t="s">
        <v>237</v>
      </c>
      <c r="E853" s="136"/>
      <c r="F853" s="136"/>
      <c r="G853" s="94">
        <f t="shared" ref="G853" si="550">SUM(G854+G860+G856+G858)</f>
        <v>12384.4</v>
      </c>
      <c r="H853" s="94">
        <f t="shared" ref="H853:O853" si="551">SUM(H854+H860+H856+H858)</f>
        <v>6438.4541799999997</v>
      </c>
      <c r="I853" s="175">
        <f t="shared" si="541"/>
        <v>51.988422370078482</v>
      </c>
      <c r="J853" s="175">
        <f t="shared" si="542"/>
        <v>-5945.9458199999999</v>
      </c>
      <c r="K853" s="86">
        <f t="shared" si="551"/>
        <v>0</v>
      </c>
      <c r="L853" s="86">
        <f t="shared" si="551"/>
        <v>0</v>
      </c>
      <c r="M853" s="86">
        <f t="shared" si="551"/>
        <v>0</v>
      </c>
      <c r="N853" s="86">
        <f t="shared" si="551"/>
        <v>0</v>
      </c>
      <c r="O853" s="86">
        <f t="shared" si="551"/>
        <v>0</v>
      </c>
    </row>
    <row r="854" spans="1:15" ht="141.75">
      <c r="A854" s="125" t="s">
        <v>724</v>
      </c>
      <c r="B854" s="122">
        <v>872</v>
      </c>
      <c r="C854" s="88" t="s">
        <v>240</v>
      </c>
      <c r="D854" s="88" t="s">
        <v>237</v>
      </c>
      <c r="E854" s="136" t="s">
        <v>156</v>
      </c>
      <c r="F854" s="136"/>
      <c r="G854" s="94">
        <f t="shared" ref="G854:O854" si="552">SUM(G855)</f>
        <v>12180.4</v>
      </c>
      <c r="H854" s="94">
        <f t="shared" si="552"/>
        <v>6314.2301799999996</v>
      </c>
      <c r="I854" s="175">
        <f t="shared" si="541"/>
        <v>51.839267840136614</v>
      </c>
      <c r="J854" s="175">
        <f t="shared" si="542"/>
        <v>-5866.1698200000001</v>
      </c>
      <c r="K854" s="86">
        <f t="shared" si="552"/>
        <v>0</v>
      </c>
      <c r="L854" s="86">
        <f t="shared" si="552"/>
        <v>0</v>
      </c>
      <c r="M854" s="86">
        <f t="shared" si="552"/>
        <v>0</v>
      </c>
      <c r="N854" s="86">
        <f t="shared" si="552"/>
        <v>0</v>
      </c>
      <c r="O854" s="86">
        <f t="shared" si="552"/>
        <v>0</v>
      </c>
    </row>
    <row r="855" spans="1:15" ht="31.5">
      <c r="A855" s="74" t="s">
        <v>164</v>
      </c>
      <c r="B855" s="122">
        <v>872</v>
      </c>
      <c r="C855" s="88" t="s">
        <v>240</v>
      </c>
      <c r="D855" s="88" t="s">
        <v>237</v>
      </c>
      <c r="E855" s="136" t="s">
        <v>156</v>
      </c>
      <c r="F855" s="88" t="s">
        <v>211</v>
      </c>
      <c r="G855" s="94">
        <v>12180.4</v>
      </c>
      <c r="H855" s="94">
        <v>6314.2301799999996</v>
      </c>
      <c r="I855" s="175">
        <f t="shared" si="541"/>
        <v>51.839267840136614</v>
      </c>
      <c r="J855" s="175">
        <f t="shared" si="542"/>
        <v>-5866.1698200000001</v>
      </c>
      <c r="K855" s="86"/>
      <c r="L855" s="86"/>
      <c r="M855" s="86"/>
      <c r="N855" s="86"/>
      <c r="O855" s="86"/>
    </row>
    <row r="856" spans="1:15" ht="141.75">
      <c r="A856" s="74" t="s">
        <v>709</v>
      </c>
      <c r="B856" s="122">
        <v>872</v>
      </c>
      <c r="C856" s="123" t="s">
        <v>240</v>
      </c>
      <c r="D856" s="123" t="s">
        <v>237</v>
      </c>
      <c r="E856" s="88" t="s">
        <v>157</v>
      </c>
      <c r="F856" s="88"/>
      <c r="G856" s="94">
        <f t="shared" ref="G856:O856" si="553">SUM(G857)</f>
        <v>204</v>
      </c>
      <c r="H856" s="94">
        <f t="shared" si="553"/>
        <v>124.224</v>
      </c>
      <c r="I856" s="175">
        <f t="shared" si="541"/>
        <v>60.89411764705882</v>
      </c>
      <c r="J856" s="175">
        <f t="shared" si="542"/>
        <v>-79.775999999999996</v>
      </c>
      <c r="K856" s="86">
        <f t="shared" si="553"/>
        <v>0</v>
      </c>
      <c r="L856" s="86">
        <f t="shared" si="553"/>
        <v>0</v>
      </c>
      <c r="M856" s="86">
        <f t="shared" si="553"/>
        <v>0</v>
      </c>
      <c r="N856" s="86">
        <f t="shared" si="553"/>
        <v>0</v>
      </c>
      <c r="O856" s="86">
        <f t="shared" si="553"/>
        <v>0</v>
      </c>
    </row>
    <row r="857" spans="1:15" ht="31.5">
      <c r="A857" s="74" t="s">
        <v>164</v>
      </c>
      <c r="B857" s="122">
        <v>872</v>
      </c>
      <c r="C857" s="123" t="s">
        <v>240</v>
      </c>
      <c r="D857" s="123" t="s">
        <v>237</v>
      </c>
      <c r="E857" s="88" t="s">
        <v>157</v>
      </c>
      <c r="F857" s="88" t="s">
        <v>211</v>
      </c>
      <c r="G857" s="94">
        <v>204</v>
      </c>
      <c r="H857" s="94">
        <v>124.224</v>
      </c>
      <c r="I857" s="175">
        <f t="shared" si="541"/>
        <v>60.89411764705882</v>
      </c>
      <c r="J857" s="175">
        <f t="shared" si="542"/>
        <v>-79.775999999999996</v>
      </c>
      <c r="K857" s="86"/>
      <c r="L857" s="86"/>
      <c r="M857" s="86"/>
      <c r="N857" s="86"/>
      <c r="O857" s="86"/>
    </row>
    <row r="858" spans="1:15" ht="236.25" hidden="1">
      <c r="A858" s="74" t="s">
        <v>721</v>
      </c>
      <c r="B858" s="122">
        <v>872</v>
      </c>
      <c r="C858" s="123" t="s">
        <v>240</v>
      </c>
      <c r="D858" s="123" t="s">
        <v>237</v>
      </c>
      <c r="E858" s="88" t="s">
        <v>527</v>
      </c>
      <c r="F858" s="88"/>
      <c r="G858" s="94">
        <f t="shared" ref="G858:O858" si="554">SUM(G859)</f>
        <v>0</v>
      </c>
      <c r="H858" s="94">
        <f t="shared" si="554"/>
        <v>0</v>
      </c>
      <c r="I858" s="175" t="e">
        <f t="shared" si="541"/>
        <v>#DIV/0!</v>
      </c>
      <c r="J858" s="175">
        <f t="shared" si="542"/>
        <v>0</v>
      </c>
      <c r="K858" s="86">
        <f t="shared" si="554"/>
        <v>0</v>
      </c>
      <c r="L858" s="86">
        <f t="shared" si="554"/>
        <v>0</v>
      </c>
      <c r="M858" s="86">
        <f t="shared" si="554"/>
        <v>0</v>
      </c>
      <c r="N858" s="86">
        <f t="shared" si="554"/>
        <v>0</v>
      </c>
      <c r="O858" s="86">
        <f t="shared" si="554"/>
        <v>0</v>
      </c>
    </row>
    <row r="859" spans="1:15" ht="31.5" hidden="1">
      <c r="A859" s="74" t="s">
        <v>164</v>
      </c>
      <c r="B859" s="122">
        <v>872</v>
      </c>
      <c r="C859" s="123" t="s">
        <v>240</v>
      </c>
      <c r="D859" s="123" t="s">
        <v>237</v>
      </c>
      <c r="E859" s="88" t="s">
        <v>527</v>
      </c>
      <c r="F859" s="88" t="s">
        <v>211</v>
      </c>
      <c r="G859" s="94"/>
      <c r="H859" s="94"/>
      <c r="I859" s="175" t="e">
        <f t="shared" si="541"/>
        <v>#DIV/0!</v>
      </c>
      <c r="J859" s="175">
        <f t="shared" si="542"/>
        <v>0</v>
      </c>
      <c r="K859" s="86"/>
      <c r="L859" s="86"/>
      <c r="M859" s="86"/>
      <c r="N859" s="86"/>
      <c r="O859" s="86"/>
    </row>
    <row r="860" spans="1:15" ht="157.5" hidden="1">
      <c r="A860" s="74" t="s">
        <v>723</v>
      </c>
      <c r="B860" s="122">
        <v>872</v>
      </c>
      <c r="C860" s="123" t="s">
        <v>240</v>
      </c>
      <c r="D860" s="123" t="s">
        <v>237</v>
      </c>
      <c r="E860" s="88" t="s">
        <v>509</v>
      </c>
      <c r="F860" s="88"/>
      <c r="G860" s="94">
        <f t="shared" ref="G860:O860" si="555">SUM(G861)</f>
        <v>0</v>
      </c>
      <c r="H860" s="94">
        <f t="shared" si="555"/>
        <v>0</v>
      </c>
      <c r="I860" s="175" t="e">
        <f t="shared" si="541"/>
        <v>#DIV/0!</v>
      </c>
      <c r="J860" s="175">
        <f t="shared" si="542"/>
        <v>0</v>
      </c>
      <c r="K860" s="94">
        <f t="shared" si="555"/>
        <v>0</v>
      </c>
      <c r="L860" s="94">
        <f t="shared" si="555"/>
        <v>0</v>
      </c>
      <c r="M860" s="94">
        <f t="shared" si="555"/>
        <v>0</v>
      </c>
      <c r="N860" s="94">
        <f t="shared" si="555"/>
        <v>0</v>
      </c>
      <c r="O860" s="94">
        <f t="shared" si="555"/>
        <v>0</v>
      </c>
    </row>
    <row r="861" spans="1:15" ht="47.25" hidden="1">
      <c r="A861" s="74" t="s">
        <v>212</v>
      </c>
      <c r="B861" s="122">
        <v>872</v>
      </c>
      <c r="C861" s="123" t="s">
        <v>240</v>
      </c>
      <c r="D861" s="123" t="s">
        <v>237</v>
      </c>
      <c r="E861" s="88" t="s">
        <v>509</v>
      </c>
      <c r="F861" s="88" t="s">
        <v>211</v>
      </c>
      <c r="G861" s="94"/>
      <c r="H861" s="94"/>
      <c r="I861" s="175" t="e">
        <f t="shared" si="541"/>
        <v>#DIV/0!</v>
      </c>
      <c r="J861" s="175">
        <f t="shared" si="542"/>
        <v>0</v>
      </c>
      <c r="K861" s="86"/>
      <c r="L861" s="86"/>
      <c r="M861" s="86"/>
      <c r="N861" s="86"/>
      <c r="O861" s="86"/>
    </row>
    <row r="862" spans="1:15">
      <c r="A862" s="74" t="s">
        <v>423</v>
      </c>
      <c r="B862" s="122">
        <v>872</v>
      </c>
      <c r="C862" s="123" t="s">
        <v>240</v>
      </c>
      <c r="D862" s="123" t="s">
        <v>240</v>
      </c>
      <c r="E862" s="88"/>
      <c r="F862" s="88"/>
      <c r="G862" s="94">
        <f t="shared" ref="G862" si="556">SUM(G863+G865)</f>
        <v>1130</v>
      </c>
      <c r="H862" s="94">
        <f t="shared" ref="H862:O862" si="557">SUM(H863+H865)</f>
        <v>741.21400000000006</v>
      </c>
      <c r="I862" s="175">
        <f t="shared" si="541"/>
        <v>65.5941592920354</v>
      </c>
      <c r="J862" s="175">
        <f t="shared" si="542"/>
        <v>-388.78599999999994</v>
      </c>
      <c r="K862" s="86">
        <f t="shared" si="557"/>
        <v>0</v>
      </c>
      <c r="L862" s="86">
        <f t="shared" si="557"/>
        <v>0</v>
      </c>
      <c r="M862" s="86">
        <f t="shared" si="557"/>
        <v>0</v>
      </c>
      <c r="N862" s="86">
        <f t="shared" si="557"/>
        <v>0</v>
      </c>
      <c r="O862" s="86">
        <f t="shared" si="557"/>
        <v>0</v>
      </c>
    </row>
    <row r="863" spans="1:15" ht="93.75" customHeight="1">
      <c r="A863" s="125" t="s">
        <v>725</v>
      </c>
      <c r="B863" s="122">
        <v>872</v>
      </c>
      <c r="C863" s="115" t="s">
        <v>240</v>
      </c>
      <c r="D863" s="115" t="s">
        <v>240</v>
      </c>
      <c r="E863" s="89" t="s">
        <v>37</v>
      </c>
      <c r="F863" s="89"/>
      <c r="G863" s="94">
        <f t="shared" ref="G863:O863" si="558">SUM(G864)</f>
        <v>1130</v>
      </c>
      <c r="H863" s="94">
        <f t="shared" si="558"/>
        <v>741.21400000000006</v>
      </c>
      <c r="I863" s="175">
        <f t="shared" si="541"/>
        <v>65.5941592920354</v>
      </c>
      <c r="J863" s="175">
        <f t="shared" si="542"/>
        <v>-388.78599999999994</v>
      </c>
      <c r="K863" s="86">
        <f t="shared" si="558"/>
        <v>0</v>
      </c>
      <c r="L863" s="86">
        <f t="shared" si="558"/>
        <v>0</v>
      </c>
      <c r="M863" s="86">
        <f t="shared" si="558"/>
        <v>0</v>
      </c>
      <c r="N863" s="86">
        <f t="shared" si="558"/>
        <v>0</v>
      </c>
      <c r="O863" s="86">
        <f t="shared" si="558"/>
        <v>0</v>
      </c>
    </row>
    <row r="864" spans="1:15" ht="31.5">
      <c r="A864" s="74" t="s">
        <v>164</v>
      </c>
      <c r="B864" s="122">
        <v>872</v>
      </c>
      <c r="C864" s="115" t="s">
        <v>240</v>
      </c>
      <c r="D864" s="115" t="s">
        <v>240</v>
      </c>
      <c r="E864" s="89" t="s">
        <v>37</v>
      </c>
      <c r="F864" s="89" t="s">
        <v>211</v>
      </c>
      <c r="G864" s="94">
        <v>1130</v>
      </c>
      <c r="H864" s="94">
        <v>741.21400000000006</v>
      </c>
      <c r="I864" s="175">
        <f t="shared" si="541"/>
        <v>65.5941592920354</v>
      </c>
      <c r="J864" s="175">
        <f t="shared" si="542"/>
        <v>-388.78599999999994</v>
      </c>
      <c r="K864" s="86"/>
      <c r="L864" s="86"/>
      <c r="M864" s="86"/>
      <c r="N864" s="86"/>
      <c r="O864" s="86"/>
    </row>
    <row r="865" spans="1:15" ht="141.75" hidden="1">
      <c r="A865" s="74" t="s">
        <v>647</v>
      </c>
      <c r="B865" s="87">
        <v>872</v>
      </c>
      <c r="C865" s="115" t="s">
        <v>240</v>
      </c>
      <c r="D865" s="115" t="s">
        <v>240</v>
      </c>
      <c r="E865" s="89" t="s">
        <v>140</v>
      </c>
      <c r="F865" s="89"/>
      <c r="G865" s="177">
        <f t="shared" ref="G865:O865" si="559">SUM(G866)</f>
        <v>0</v>
      </c>
      <c r="H865" s="177">
        <f t="shared" si="559"/>
        <v>0</v>
      </c>
      <c r="I865" s="175" t="e">
        <f t="shared" si="541"/>
        <v>#DIV/0!</v>
      </c>
      <c r="J865" s="175">
        <f t="shared" si="542"/>
        <v>0</v>
      </c>
      <c r="K865" s="93"/>
      <c r="L865" s="93">
        <f t="shared" si="559"/>
        <v>0</v>
      </c>
      <c r="M865" s="93">
        <f t="shared" si="559"/>
        <v>0</v>
      </c>
      <c r="N865" s="93">
        <f t="shared" si="559"/>
        <v>0</v>
      </c>
      <c r="O865" s="93">
        <f t="shared" si="559"/>
        <v>0</v>
      </c>
    </row>
    <row r="866" spans="1:15" ht="31.5" hidden="1">
      <c r="A866" s="74" t="s">
        <v>164</v>
      </c>
      <c r="B866" s="87">
        <v>872</v>
      </c>
      <c r="C866" s="115" t="s">
        <v>240</v>
      </c>
      <c r="D866" s="115" t="s">
        <v>240</v>
      </c>
      <c r="E866" s="89" t="s">
        <v>140</v>
      </c>
      <c r="F866" s="89" t="s">
        <v>211</v>
      </c>
      <c r="G866" s="94"/>
      <c r="H866" s="94"/>
      <c r="I866" s="175" t="e">
        <f t="shared" si="541"/>
        <v>#DIV/0!</v>
      </c>
      <c r="J866" s="175">
        <f t="shared" si="542"/>
        <v>0</v>
      </c>
      <c r="K866" s="86"/>
      <c r="L866" s="86"/>
      <c r="M866" s="86"/>
      <c r="N866" s="86"/>
      <c r="O866" s="86"/>
    </row>
    <row r="867" spans="1:15" hidden="1">
      <c r="A867" s="74" t="s">
        <v>222</v>
      </c>
      <c r="B867" s="122">
        <v>872</v>
      </c>
      <c r="C867" s="88" t="s">
        <v>240</v>
      </c>
      <c r="D867" s="88" t="s">
        <v>242</v>
      </c>
      <c r="E867" s="89"/>
      <c r="F867" s="89"/>
      <c r="G867" s="94">
        <f t="shared" ref="G867" si="560">SUM(G868+G874+G870+G872)</f>
        <v>0</v>
      </c>
      <c r="H867" s="94">
        <f t="shared" ref="H867:O867" si="561">SUM(H868+H874+H870+H872)</f>
        <v>0</v>
      </c>
      <c r="I867" s="175" t="e">
        <f t="shared" si="541"/>
        <v>#DIV/0!</v>
      </c>
      <c r="J867" s="175">
        <f t="shared" si="542"/>
        <v>0</v>
      </c>
      <c r="K867" s="86"/>
      <c r="L867" s="86">
        <f t="shared" si="561"/>
        <v>0</v>
      </c>
      <c r="M867" s="86">
        <f t="shared" si="561"/>
        <v>0</v>
      </c>
      <c r="N867" s="86">
        <f t="shared" si="561"/>
        <v>0</v>
      </c>
      <c r="O867" s="86">
        <f t="shared" si="561"/>
        <v>0</v>
      </c>
    </row>
    <row r="868" spans="1:15" ht="110.25" hidden="1">
      <c r="A868" s="74" t="s">
        <v>652</v>
      </c>
      <c r="B868" s="122">
        <v>872</v>
      </c>
      <c r="C868" s="115" t="s">
        <v>240</v>
      </c>
      <c r="D868" s="115" t="s">
        <v>242</v>
      </c>
      <c r="E868" s="89" t="s">
        <v>34</v>
      </c>
      <c r="F868" s="89"/>
      <c r="G868" s="94">
        <f t="shared" ref="G868:O868" si="562">SUM(G869)</f>
        <v>0</v>
      </c>
      <c r="H868" s="94">
        <f t="shared" si="562"/>
        <v>0</v>
      </c>
      <c r="I868" s="175" t="e">
        <f t="shared" si="541"/>
        <v>#DIV/0!</v>
      </c>
      <c r="J868" s="175">
        <f t="shared" si="542"/>
        <v>0</v>
      </c>
      <c r="K868" s="86"/>
      <c r="L868" s="86">
        <f t="shared" si="562"/>
        <v>0</v>
      </c>
      <c r="M868" s="86">
        <f t="shared" si="562"/>
        <v>0</v>
      </c>
      <c r="N868" s="86">
        <f t="shared" si="562"/>
        <v>0</v>
      </c>
      <c r="O868" s="86">
        <f t="shared" si="562"/>
        <v>0</v>
      </c>
    </row>
    <row r="869" spans="1:15" ht="47.25" hidden="1">
      <c r="A869" s="74" t="s">
        <v>212</v>
      </c>
      <c r="B869" s="122">
        <v>872</v>
      </c>
      <c r="C869" s="115" t="s">
        <v>240</v>
      </c>
      <c r="D869" s="115" t="s">
        <v>242</v>
      </c>
      <c r="E869" s="89" t="s">
        <v>34</v>
      </c>
      <c r="F869" s="89" t="s">
        <v>211</v>
      </c>
      <c r="G869" s="94"/>
      <c r="H869" s="94"/>
      <c r="I869" s="175" t="e">
        <f t="shared" si="541"/>
        <v>#DIV/0!</v>
      </c>
      <c r="J869" s="175">
        <f t="shared" si="542"/>
        <v>0</v>
      </c>
      <c r="K869" s="86"/>
      <c r="L869" s="86"/>
      <c r="M869" s="86"/>
      <c r="N869" s="86"/>
      <c r="O869" s="86"/>
    </row>
    <row r="870" spans="1:15" ht="94.5" hidden="1">
      <c r="A870" s="73" t="s">
        <v>653</v>
      </c>
      <c r="B870" s="87">
        <v>872</v>
      </c>
      <c r="C870" s="115" t="s">
        <v>240</v>
      </c>
      <c r="D870" s="115" t="s">
        <v>242</v>
      </c>
      <c r="E870" s="89" t="s">
        <v>38</v>
      </c>
      <c r="F870" s="89"/>
      <c r="G870" s="94">
        <f t="shared" ref="G870:O870" si="563">SUM(G871)</f>
        <v>0</v>
      </c>
      <c r="H870" s="94">
        <f t="shared" si="563"/>
        <v>0</v>
      </c>
      <c r="I870" s="175" t="e">
        <f t="shared" si="541"/>
        <v>#DIV/0!</v>
      </c>
      <c r="J870" s="175">
        <f t="shared" si="542"/>
        <v>0</v>
      </c>
      <c r="K870" s="86"/>
      <c r="L870" s="86">
        <f t="shared" si="563"/>
        <v>0</v>
      </c>
      <c r="M870" s="86">
        <f t="shared" si="563"/>
        <v>0</v>
      </c>
      <c r="N870" s="86">
        <f t="shared" si="563"/>
        <v>0</v>
      </c>
      <c r="O870" s="86">
        <f t="shared" si="563"/>
        <v>0</v>
      </c>
    </row>
    <row r="871" spans="1:15" ht="47.25" hidden="1">
      <c r="A871" s="74" t="s">
        <v>212</v>
      </c>
      <c r="B871" s="87">
        <v>872</v>
      </c>
      <c r="C871" s="115" t="s">
        <v>240</v>
      </c>
      <c r="D871" s="115" t="s">
        <v>242</v>
      </c>
      <c r="E871" s="89" t="s">
        <v>38</v>
      </c>
      <c r="F871" s="89" t="s">
        <v>211</v>
      </c>
      <c r="G871" s="94"/>
      <c r="H871" s="94"/>
      <c r="I871" s="175" t="e">
        <f t="shared" si="541"/>
        <v>#DIV/0!</v>
      </c>
      <c r="J871" s="175">
        <f t="shared" si="542"/>
        <v>0</v>
      </c>
      <c r="K871" s="86"/>
      <c r="L871" s="86"/>
      <c r="M871" s="86"/>
      <c r="N871" s="86"/>
      <c r="O871" s="86"/>
    </row>
    <row r="872" spans="1:15" ht="110.25" hidden="1">
      <c r="A872" s="120" t="s">
        <v>651</v>
      </c>
      <c r="B872" s="87">
        <v>872</v>
      </c>
      <c r="C872" s="115" t="s">
        <v>240</v>
      </c>
      <c r="D872" s="115" t="s">
        <v>242</v>
      </c>
      <c r="E872" s="89" t="s">
        <v>186</v>
      </c>
      <c r="F872" s="89"/>
      <c r="G872" s="94">
        <f t="shared" ref="G872:O872" si="564">SUM(G873)</f>
        <v>0</v>
      </c>
      <c r="H872" s="94">
        <f t="shared" si="564"/>
        <v>0</v>
      </c>
      <c r="I872" s="175" t="e">
        <f t="shared" si="541"/>
        <v>#DIV/0!</v>
      </c>
      <c r="J872" s="175">
        <f t="shared" si="542"/>
        <v>0</v>
      </c>
      <c r="K872" s="86"/>
      <c r="L872" s="86">
        <f t="shared" si="564"/>
        <v>0</v>
      </c>
      <c r="M872" s="86">
        <f t="shared" si="564"/>
        <v>0</v>
      </c>
      <c r="N872" s="86">
        <f t="shared" si="564"/>
        <v>0</v>
      </c>
      <c r="O872" s="86">
        <f t="shared" si="564"/>
        <v>0</v>
      </c>
    </row>
    <row r="873" spans="1:15" ht="47.25" hidden="1">
      <c r="A873" s="74" t="s">
        <v>212</v>
      </c>
      <c r="B873" s="87">
        <v>872</v>
      </c>
      <c r="C873" s="115" t="s">
        <v>240</v>
      </c>
      <c r="D873" s="115" t="s">
        <v>242</v>
      </c>
      <c r="E873" s="89" t="s">
        <v>186</v>
      </c>
      <c r="F873" s="89" t="s">
        <v>211</v>
      </c>
      <c r="G873" s="94"/>
      <c r="H873" s="94"/>
      <c r="I873" s="175" t="e">
        <f t="shared" si="541"/>
        <v>#DIV/0!</v>
      </c>
      <c r="J873" s="175">
        <f t="shared" si="542"/>
        <v>0</v>
      </c>
      <c r="K873" s="86"/>
      <c r="L873" s="86"/>
      <c r="M873" s="86"/>
      <c r="N873" s="86"/>
      <c r="O873" s="86"/>
    </row>
    <row r="874" spans="1:15" ht="126" hidden="1">
      <c r="A874" s="72" t="s">
        <v>655</v>
      </c>
      <c r="B874" s="122">
        <v>872</v>
      </c>
      <c r="C874" s="115" t="s">
        <v>240</v>
      </c>
      <c r="D874" s="115" t="s">
        <v>242</v>
      </c>
      <c r="E874" s="89" t="s">
        <v>139</v>
      </c>
      <c r="F874" s="89"/>
      <c r="G874" s="94">
        <f t="shared" ref="G874:O874" si="565">SUM(G875)</f>
        <v>0</v>
      </c>
      <c r="H874" s="94">
        <f t="shared" si="565"/>
        <v>0</v>
      </c>
      <c r="I874" s="175" t="e">
        <f t="shared" si="541"/>
        <v>#DIV/0!</v>
      </c>
      <c r="J874" s="175">
        <f t="shared" si="542"/>
        <v>0</v>
      </c>
      <c r="K874" s="86"/>
      <c r="L874" s="86">
        <f t="shared" si="565"/>
        <v>0</v>
      </c>
      <c r="M874" s="86">
        <f t="shared" si="565"/>
        <v>0</v>
      </c>
      <c r="N874" s="86">
        <f t="shared" si="565"/>
        <v>0</v>
      </c>
      <c r="O874" s="86">
        <f t="shared" si="565"/>
        <v>0</v>
      </c>
    </row>
    <row r="875" spans="1:15" ht="47.25" hidden="1">
      <c r="A875" s="74" t="s">
        <v>212</v>
      </c>
      <c r="B875" s="122">
        <v>872</v>
      </c>
      <c r="C875" s="115" t="s">
        <v>240</v>
      </c>
      <c r="D875" s="115" t="s">
        <v>242</v>
      </c>
      <c r="E875" s="89" t="s">
        <v>139</v>
      </c>
      <c r="F875" s="89" t="s">
        <v>211</v>
      </c>
      <c r="G875" s="94"/>
      <c r="H875" s="94"/>
      <c r="I875" s="175" t="e">
        <f t="shared" si="541"/>
        <v>#DIV/0!</v>
      </c>
      <c r="J875" s="175">
        <f t="shared" si="542"/>
        <v>0</v>
      </c>
      <c r="K875" s="86"/>
      <c r="L875" s="86"/>
      <c r="M875" s="86"/>
      <c r="N875" s="86"/>
      <c r="O875" s="86"/>
    </row>
    <row r="876" spans="1:15" ht="173.25" hidden="1">
      <c r="A876" s="73" t="s">
        <v>843</v>
      </c>
      <c r="B876" s="87">
        <v>872</v>
      </c>
      <c r="C876" s="115" t="s">
        <v>240</v>
      </c>
      <c r="D876" s="115" t="s">
        <v>242</v>
      </c>
      <c r="E876" s="89" t="s">
        <v>845</v>
      </c>
      <c r="F876" s="89"/>
      <c r="G876" s="94">
        <f t="shared" ref="G876:O876" si="566">SUM(G877)</f>
        <v>0</v>
      </c>
      <c r="H876" s="94">
        <f t="shared" si="566"/>
        <v>0</v>
      </c>
      <c r="I876" s="175" t="e">
        <f t="shared" si="541"/>
        <v>#DIV/0!</v>
      </c>
      <c r="J876" s="175">
        <f t="shared" si="542"/>
        <v>0</v>
      </c>
      <c r="K876" s="86">
        <f t="shared" si="566"/>
        <v>0</v>
      </c>
      <c r="L876" s="86">
        <f t="shared" si="566"/>
        <v>0</v>
      </c>
      <c r="M876" s="86">
        <f t="shared" si="566"/>
        <v>0</v>
      </c>
      <c r="N876" s="86">
        <f t="shared" si="566"/>
        <v>0</v>
      </c>
      <c r="O876" s="86">
        <f t="shared" si="566"/>
        <v>0</v>
      </c>
    </row>
    <row r="877" spans="1:15" ht="31.5" hidden="1">
      <c r="A877" s="74" t="s">
        <v>164</v>
      </c>
      <c r="B877" s="87">
        <v>872</v>
      </c>
      <c r="C877" s="115" t="s">
        <v>240</v>
      </c>
      <c r="D877" s="115" t="s">
        <v>242</v>
      </c>
      <c r="E877" s="89" t="s">
        <v>845</v>
      </c>
      <c r="F877" s="89" t="s">
        <v>211</v>
      </c>
      <c r="G877" s="94"/>
      <c r="H877" s="94"/>
      <c r="I877" s="175" t="e">
        <f t="shared" si="541"/>
        <v>#DIV/0!</v>
      </c>
      <c r="J877" s="175">
        <f t="shared" si="542"/>
        <v>0</v>
      </c>
      <c r="K877" s="86"/>
      <c r="L877" s="86"/>
      <c r="M877" s="86"/>
      <c r="N877" s="86"/>
      <c r="O877" s="86"/>
    </row>
    <row r="878" spans="1:15" ht="78.75" hidden="1">
      <c r="A878" s="74" t="s">
        <v>848</v>
      </c>
      <c r="B878" s="87">
        <v>872</v>
      </c>
      <c r="C878" s="115" t="s">
        <v>240</v>
      </c>
      <c r="D878" s="115" t="s">
        <v>242</v>
      </c>
      <c r="E878" s="89" t="s">
        <v>850</v>
      </c>
      <c r="F878" s="89"/>
      <c r="G878" s="94">
        <f t="shared" ref="G878:O878" si="567">SUM(G879)</f>
        <v>0</v>
      </c>
      <c r="H878" s="94">
        <f t="shared" si="567"/>
        <v>0</v>
      </c>
      <c r="I878" s="175" t="e">
        <f t="shared" si="541"/>
        <v>#DIV/0!</v>
      </c>
      <c r="J878" s="175">
        <f t="shared" si="542"/>
        <v>0</v>
      </c>
      <c r="K878" s="86">
        <f t="shared" si="567"/>
        <v>0</v>
      </c>
      <c r="L878" s="86">
        <f t="shared" si="567"/>
        <v>0</v>
      </c>
      <c r="M878" s="86">
        <f t="shared" si="567"/>
        <v>0</v>
      </c>
      <c r="N878" s="86">
        <f t="shared" si="567"/>
        <v>0</v>
      </c>
      <c r="O878" s="86">
        <f t="shared" si="567"/>
        <v>0</v>
      </c>
    </row>
    <row r="879" spans="1:15" ht="31.5" hidden="1">
      <c r="A879" s="74" t="s">
        <v>164</v>
      </c>
      <c r="B879" s="87">
        <v>872</v>
      </c>
      <c r="C879" s="115" t="s">
        <v>240</v>
      </c>
      <c r="D879" s="115" t="s">
        <v>242</v>
      </c>
      <c r="E879" s="89" t="s">
        <v>850</v>
      </c>
      <c r="F879" s="89" t="s">
        <v>211</v>
      </c>
      <c r="G879" s="94"/>
      <c r="H879" s="94"/>
      <c r="I879" s="175" t="e">
        <f t="shared" si="541"/>
        <v>#DIV/0!</v>
      </c>
      <c r="J879" s="175">
        <f t="shared" si="542"/>
        <v>0</v>
      </c>
      <c r="K879" s="86"/>
      <c r="L879" s="86"/>
      <c r="M879" s="86"/>
      <c r="N879" s="86"/>
      <c r="O879" s="86"/>
    </row>
    <row r="880" spans="1:15" hidden="1">
      <c r="A880" s="74" t="s">
        <v>333</v>
      </c>
      <c r="B880" s="122">
        <v>872</v>
      </c>
      <c r="C880" s="115" t="s">
        <v>244</v>
      </c>
      <c r="D880" s="115" t="s">
        <v>235</v>
      </c>
      <c r="E880" s="89"/>
      <c r="F880" s="89"/>
      <c r="G880" s="94">
        <f t="shared" ref="G880" si="568">SUM(G881+G883+G885)</f>
        <v>0</v>
      </c>
      <c r="H880" s="94">
        <f t="shared" ref="H880:M880" si="569">SUM(H881+H883+H885)</f>
        <v>0</v>
      </c>
      <c r="I880" s="175" t="e">
        <f t="shared" si="541"/>
        <v>#DIV/0!</v>
      </c>
      <c r="J880" s="175">
        <f t="shared" si="542"/>
        <v>0</v>
      </c>
      <c r="K880" s="86"/>
      <c r="L880" s="86">
        <f t="shared" si="569"/>
        <v>0</v>
      </c>
      <c r="M880" s="86">
        <f t="shared" si="569"/>
        <v>0</v>
      </c>
      <c r="N880" s="86">
        <f t="shared" ref="G880:O881" si="570">SUM(N881)</f>
        <v>0</v>
      </c>
      <c r="O880" s="86">
        <f t="shared" si="570"/>
        <v>0</v>
      </c>
    </row>
    <row r="881" spans="1:15" ht="110.25" hidden="1">
      <c r="A881" s="74" t="s">
        <v>665</v>
      </c>
      <c r="B881" s="122">
        <v>872</v>
      </c>
      <c r="C881" s="115" t="s">
        <v>244</v>
      </c>
      <c r="D881" s="115" t="s">
        <v>235</v>
      </c>
      <c r="E881" s="89" t="s">
        <v>42</v>
      </c>
      <c r="F881" s="89"/>
      <c r="G881" s="94">
        <f t="shared" si="570"/>
        <v>0</v>
      </c>
      <c r="H881" s="94">
        <f t="shared" si="570"/>
        <v>0</v>
      </c>
      <c r="I881" s="175" t="e">
        <f t="shared" si="541"/>
        <v>#DIV/0!</v>
      </c>
      <c r="J881" s="175">
        <f t="shared" si="542"/>
        <v>0</v>
      </c>
      <c r="K881" s="86">
        <f t="shared" si="570"/>
        <v>0</v>
      </c>
      <c r="L881" s="86">
        <f t="shared" si="570"/>
        <v>0</v>
      </c>
      <c r="M881" s="86">
        <f t="shared" si="570"/>
        <v>0</v>
      </c>
      <c r="N881" s="86">
        <f t="shared" si="570"/>
        <v>0</v>
      </c>
      <c r="O881" s="86">
        <f t="shared" si="570"/>
        <v>0</v>
      </c>
    </row>
    <row r="882" spans="1:15" ht="31.5" hidden="1">
      <c r="A882" s="74" t="s">
        <v>164</v>
      </c>
      <c r="B882" s="122">
        <v>872</v>
      </c>
      <c r="C882" s="115" t="s">
        <v>244</v>
      </c>
      <c r="D882" s="115" t="s">
        <v>235</v>
      </c>
      <c r="E882" s="89" t="s">
        <v>42</v>
      </c>
      <c r="F882" s="89" t="s">
        <v>211</v>
      </c>
      <c r="G882" s="94"/>
      <c r="H882" s="94"/>
      <c r="I882" s="175" t="e">
        <f t="shared" si="541"/>
        <v>#DIV/0!</v>
      </c>
      <c r="J882" s="175">
        <f t="shared" si="542"/>
        <v>0</v>
      </c>
      <c r="K882" s="86"/>
      <c r="L882" s="86"/>
      <c r="M882" s="86"/>
      <c r="N882" s="86"/>
      <c r="O882" s="86"/>
    </row>
    <row r="883" spans="1:15" ht="141.75" hidden="1">
      <c r="A883" s="74" t="s">
        <v>666</v>
      </c>
      <c r="B883" s="87">
        <v>872</v>
      </c>
      <c r="C883" s="115" t="s">
        <v>244</v>
      </c>
      <c r="D883" s="115" t="s">
        <v>235</v>
      </c>
      <c r="E883" s="115" t="s">
        <v>466</v>
      </c>
      <c r="F883" s="115"/>
      <c r="G883" s="94">
        <f t="shared" ref="G883:O883" si="571">SUM(G884)</f>
        <v>0</v>
      </c>
      <c r="H883" s="94">
        <f t="shared" si="571"/>
        <v>0</v>
      </c>
      <c r="I883" s="175" t="e">
        <f t="shared" si="541"/>
        <v>#DIV/0!</v>
      </c>
      <c r="J883" s="175">
        <f t="shared" si="542"/>
        <v>0</v>
      </c>
      <c r="K883" s="86">
        <f t="shared" si="571"/>
        <v>0</v>
      </c>
      <c r="L883" s="86">
        <f t="shared" si="571"/>
        <v>0</v>
      </c>
      <c r="M883" s="86">
        <f t="shared" si="571"/>
        <v>0</v>
      </c>
      <c r="N883" s="86">
        <f t="shared" si="571"/>
        <v>0</v>
      </c>
      <c r="O883" s="86">
        <f t="shared" si="571"/>
        <v>0</v>
      </c>
    </row>
    <row r="884" spans="1:15" ht="31.5" hidden="1">
      <c r="A884" s="74" t="s">
        <v>164</v>
      </c>
      <c r="B884" s="87">
        <v>872</v>
      </c>
      <c r="C884" s="115" t="s">
        <v>244</v>
      </c>
      <c r="D884" s="115" t="s">
        <v>235</v>
      </c>
      <c r="E884" s="115" t="s">
        <v>466</v>
      </c>
      <c r="F884" s="115" t="s">
        <v>211</v>
      </c>
      <c r="G884" s="94"/>
      <c r="H884" s="94"/>
      <c r="I884" s="175" t="e">
        <f t="shared" si="541"/>
        <v>#DIV/0!</v>
      </c>
      <c r="J884" s="175">
        <f t="shared" si="542"/>
        <v>0</v>
      </c>
      <c r="K884" s="86"/>
      <c r="L884" s="86"/>
      <c r="M884" s="86"/>
      <c r="N884" s="86"/>
      <c r="O884" s="86"/>
    </row>
    <row r="885" spans="1:15" ht="157.5" hidden="1">
      <c r="A885" s="73" t="s">
        <v>667</v>
      </c>
      <c r="B885" s="87">
        <v>872</v>
      </c>
      <c r="C885" s="115" t="s">
        <v>244</v>
      </c>
      <c r="D885" s="115" t="s">
        <v>235</v>
      </c>
      <c r="E885" s="88" t="s">
        <v>176</v>
      </c>
      <c r="F885" s="88"/>
      <c r="G885" s="94">
        <f t="shared" ref="G885:O885" si="572">SUM(G886)</f>
        <v>0</v>
      </c>
      <c r="H885" s="94">
        <f t="shared" si="572"/>
        <v>0</v>
      </c>
      <c r="I885" s="175" t="e">
        <f t="shared" si="541"/>
        <v>#DIV/0!</v>
      </c>
      <c r="J885" s="175">
        <f t="shared" si="542"/>
        <v>0</v>
      </c>
      <c r="K885" s="86">
        <f t="shared" si="572"/>
        <v>0</v>
      </c>
      <c r="L885" s="86">
        <f t="shared" si="572"/>
        <v>0</v>
      </c>
      <c r="M885" s="86">
        <f t="shared" si="572"/>
        <v>0</v>
      </c>
      <c r="N885" s="86">
        <f t="shared" si="572"/>
        <v>0</v>
      </c>
      <c r="O885" s="86">
        <f t="shared" si="572"/>
        <v>0</v>
      </c>
    </row>
    <row r="886" spans="1:15" ht="31.5" hidden="1">
      <c r="A886" s="74" t="s">
        <v>164</v>
      </c>
      <c r="B886" s="87">
        <v>872</v>
      </c>
      <c r="C886" s="115" t="s">
        <v>244</v>
      </c>
      <c r="D886" s="115" t="s">
        <v>235</v>
      </c>
      <c r="E886" s="88" t="s">
        <v>176</v>
      </c>
      <c r="F886" s="88" t="s">
        <v>211</v>
      </c>
      <c r="G886" s="94"/>
      <c r="H886" s="94"/>
      <c r="I886" s="175" t="e">
        <f t="shared" si="541"/>
        <v>#DIV/0!</v>
      </c>
      <c r="J886" s="175">
        <f t="shared" si="542"/>
        <v>0</v>
      </c>
      <c r="K886" s="86"/>
      <c r="L886" s="86"/>
      <c r="M886" s="86"/>
      <c r="N886" s="86"/>
      <c r="O886" s="86"/>
    </row>
    <row r="887" spans="1:15" ht="17.25">
      <c r="A887" s="140" t="s">
        <v>258</v>
      </c>
      <c r="B887" s="122"/>
      <c r="C887" s="141"/>
      <c r="D887" s="141"/>
      <c r="E887" s="142"/>
      <c r="F887" s="142"/>
      <c r="G887" s="179">
        <f t="shared" ref="G887" si="573">SUM(G11+G406+G411)</f>
        <v>456271.86048000003</v>
      </c>
      <c r="H887" s="179">
        <f t="shared" ref="H887:O887" si="574">SUM(H11+H406+H411)</f>
        <v>285095.47179999994</v>
      </c>
      <c r="I887" s="175">
        <f t="shared" si="541"/>
        <v>62.483684946092936</v>
      </c>
      <c r="J887" s="175">
        <f t="shared" si="542"/>
        <v>-171176.38868000009</v>
      </c>
      <c r="K887" s="96" t="e">
        <f t="shared" si="574"/>
        <v>#REF!</v>
      </c>
      <c r="L887" s="96" t="e">
        <f t="shared" si="574"/>
        <v>#REF!</v>
      </c>
      <c r="M887" s="96" t="e">
        <f t="shared" si="574"/>
        <v>#REF!</v>
      </c>
      <c r="N887" s="96" t="e">
        <f t="shared" si="574"/>
        <v>#REF!</v>
      </c>
      <c r="O887" s="96" t="e">
        <f t="shared" si="574"/>
        <v>#REF!</v>
      </c>
    </row>
    <row r="888" spans="1:15">
      <c r="B888" s="143"/>
      <c r="C888" s="109"/>
      <c r="D888" s="109"/>
      <c r="E888" s="144"/>
      <c r="F888" s="144"/>
    </row>
    <row r="889" spans="1:15">
      <c r="G889" s="149"/>
    </row>
    <row r="899" spans="10:10">
      <c r="J899" s="150"/>
    </row>
  </sheetData>
  <mergeCells count="7">
    <mergeCell ref="A7:J7"/>
    <mergeCell ref="A8:J8"/>
    <mergeCell ref="I1:J1"/>
    <mergeCell ref="G2:J2"/>
    <mergeCell ref="G3:J3"/>
    <mergeCell ref="G4:J4"/>
    <mergeCell ref="A5:G5"/>
  </mergeCells>
  <phoneticPr fontId="2" type="noConversion"/>
  <pageMargins left="0.62992125984251968" right="0.19685039370078741" top="0.55118110236220474" bottom="0.35433070866141736" header="0.51181102362204722" footer="0.19685039370078741"/>
  <pageSetup paperSize="9" scale="61" fitToHeight="30" orientation="portrait" r:id="rId1"/>
  <headerFooter alignWithMargins="0"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319"/>
  <sheetViews>
    <sheetView workbookViewId="0">
      <selection activeCell="L14" sqref="L14"/>
    </sheetView>
  </sheetViews>
  <sheetFormatPr defaultRowHeight="15.75"/>
  <cols>
    <col min="1" max="1" width="71.42578125" style="79" customWidth="1"/>
    <col min="2" max="2" width="16.28515625" style="66" customWidth="1"/>
    <col min="3" max="3" width="8.140625" style="66" customWidth="1"/>
    <col min="4" max="4" width="19.7109375" style="99" customWidth="1"/>
    <col min="5" max="5" width="18.7109375" style="83" customWidth="1"/>
    <col min="6" max="6" width="9.140625" style="83"/>
    <col min="7" max="7" width="13.42578125" style="83" customWidth="1"/>
    <col min="8" max="16384" width="9.140625" style="83"/>
  </cols>
  <sheetData>
    <row r="1" spans="1:7" s="154" customFormat="1" ht="12.75" customHeight="1">
      <c r="A1" s="204" t="s">
        <v>925</v>
      </c>
      <c r="B1" s="205"/>
      <c r="C1" s="205"/>
      <c r="D1" s="205"/>
      <c r="E1" s="205"/>
      <c r="F1" s="205"/>
      <c r="G1" s="205"/>
    </row>
    <row r="2" spans="1:7" s="154" customFormat="1" ht="12.75" customHeight="1">
      <c r="A2" s="204" t="s">
        <v>919</v>
      </c>
      <c r="B2" s="205"/>
      <c r="C2" s="205"/>
      <c r="D2" s="205"/>
      <c r="E2" s="205"/>
      <c r="F2" s="205"/>
      <c r="G2" s="205"/>
    </row>
    <row r="3" spans="1:7" s="154" customFormat="1" ht="12.75" customHeight="1">
      <c r="A3" s="204" t="s">
        <v>920</v>
      </c>
      <c r="B3" s="205"/>
      <c r="C3" s="205"/>
      <c r="D3" s="205"/>
      <c r="E3" s="205"/>
      <c r="F3" s="205"/>
      <c r="G3" s="205"/>
    </row>
    <row r="4" spans="1:7" s="154" customFormat="1" ht="12.75" customHeight="1">
      <c r="A4" s="204" t="s">
        <v>927</v>
      </c>
      <c r="B4" s="205"/>
      <c r="C4" s="205"/>
      <c r="D4" s="205"/>
      <c r="E4" s="205"/>
      <c r="F4" s="205"/>
      <c r="G4" s="205"/>
    </row>
    <row r="5" spans="1:7" s="154" customFormat="1" ht="12.75" customHeight="1">
      <c r="A5" s="206"/>
      <c r="B5" s="207"/>
      <c r="C5" s="207"/>
      <c r="D5" s="207"/>
      <c r="E5" s="165"/>
      <c r="G5" s="166"/>
    </row>
    <row r="6" spans="1:7" s="154" customFormat="1" ht="12.75" customHeight="1">
      <c r="A6" s="201" t="s">
        <v>926</v>
      </c>
      <c r="B6" s="202"/>
      <c r="C6" s="202"/>
      <c r="D6" s="202"/>
      <c r="E6" s="203"/>
      <c r="F6" s="203"/>
      <c r="G6" s="203"/>
    </row>
    <row r="7" spans="1:7" s="154" customFormat="1" ht="12.75" customHeight="1">
      <c r="A7" s="196" t="s">
        <v>396</v>
      </c>
      <c r="B7" s="202"/>
      <c r="C7" s="202"/>
      <c r="D7" s="202"/>
      <c r="E7" s="203"/>
      <c r="F7" s="203"/>
      <c r="G7" s="203"/>
    </row>
    <row r="8" spans="1:7" s="154" customFormat="1" ht="14.25" customHeight="1">
      <c r="A8" s="201" t="s">
        <v>931</v>
      </c>
      <c r="B8" s="202"/>
      <c r="C8" s="202"/>
      <c r="D8" s="202"/>
      <c r="E8" s="203"/>
      <c r="F8" s="203"/>
      <c r="G8" s="203"/>
    </row>
    <row r="9" spans="1:7" s="154" customFormat="1" ht="15.75" customHeight="1">
      <c r="A9" s="167"/>
      <c r="B9" s="168"/>
      <c r="C9" s="168"/>
      <c r="D9" s="169" t="s">
        <v>397</v>
      </c>
      <c r="E9" s="165"/>
      <c r="G9" s="166"/>
    </row>
    <row r="10" spans="1:7" s="154" customFormat="1" ht="74.25" customHeight="1">
      <c r="A10" s="170" t="s">
        <v>234</v>
      </c>
      <c r="B10" s="171" t="s">
        <v>232</v>
      </c>
      <c r="C10" s="171" t="s">
        <v>233</v>
      </c>
      <c r="D10" s="172" t="s">
        <v>929</v>
      </c>
      <c r="E10" s="172" t="s">
        <v>922</v>
      </c>
      <c r="F10" s="173" t="s">
        <v>923</v>
      </c>
      <c r="G10" s="174" t="s">
        <v>924</v>
      </c>
    </row>
    <row r="11" spans="1:7" ht="78" customHeight="1">
      <c r="A11" s="67" t="s">
        <v>743</v>
      </c>
      <c r="B11" s="68" t="s">
        <v>398</v>
      </c>
      <c r="C11" s="69"/>
      <c r="D11" s="100">
        <f>SUM(D12+D124+D140)</f>
        <v>217090.30951999998</v>
      </c>
      <c r="E11" s="100">
        <f>SUM(E12+E124+E140)</f>
        <v>128527.74556000001</v>
      </c>
      <c r="F11" s="175">
        <f t="shared" ref="F11" si="0">SUM(E11/D11*100)</f>
        <v>59.204736427057824</v>
      </c>
      <c r="G11" s="175">
        <f t="shared" ref="G11" si="1">SUM(E11-D11)</f>
        <v>-88562.56395999997</v>
      </c>
    </row>
    <row r="12" spans="1:7" ht="34.5" customHeight="1">
      <c r="A12" s="70" t="s">
        <v>415</v>
      </c>
      <c r="B12" s="68" t="s">
        <v>416</v>
      </c>
      <c r="C12" s="69"/>
      <c r="D12" s="100">
        <f>SUM(D13+D40+D101)</f>
        <v>215118.40951999999</v>
      </c>
      <c r="E12" s="100">
        <f>SUM(E13+E40+E101)</f>
        <v>127272.01456000001</v>
      </c>
      <c r="F12" s="175">
        <f t="shared" ref="F12:F42" si="2">SUM(E12/D12*100)</f>
        <v>59.163701909095458</v>
      </c>
      <c r="G12" s="175">
        <f t="shared" ref="G12:G42" si="3">SUM(E12-D12)</f>
        <v>-87846.394959999976</v>
      </c>
    </row>
    <row r="13" spans="1:7" ht="22.5" customHeight="1">
      <c r="A13" s="71" t="s">
        <v>417</v>
      </c>
      <c r="B13" s="68" t="s">
        <v>386</v>
      </c>
      <c r="C13" s="69"/>
      <c r="D13" s="101">
        <f>SUM(D14+D16+D22+D24+D26+D28+D30+D38+D32+D34+D36+D18+D20)</f>
        <v>95356.524999999994</v>
      </c>
      <c r="E13" s="101">
        <f>SUM(E14+E16+E22+E24+E26+E28+E30+E38+E32+E34+E36+E18+E20)</f>
        <v>43743.048080000008</v>
      </c>
      <c r="F13" s="175">
        <f t="shared" si="2"/>
        <v>45.873156640303336</v>
      </c>
      <c r="G13" s="175">
        <f t="shared" si="3"/>
        <v>-51613.476919999986</v>
      </c>
    </row>
    <row r="14" spans="1:7" ht="110.25">
      <c r="A14" s="72" t="s">
        <v>706</v>
      </c>
      <c r="B14" s="69" t="s">
        <v>387</v>
      </c>
      <c r="C14" s="69"/>
      <c r="D14" s="102">
        <f>SUM(D15)</f>
        <v>13777.3</v>
      </c>
      <c r="E14" s="102">
        <f>SUM(E15)</f>
        <v>10351.675649999999</v>
      </c>
      <c r="F14" s="175">
        <f t="shared" si="2"/>
        <v>75.135735231141069</v>
      </c>
      <c r="G14" s="175">
        <f t="shared" si="3"/>
        <v>-3425.62435</v>
      </c>
    </row>
    <row r="15" spans="1:7" ht="31.5">
      <c r="A15" s="72" t="s">
        <v>164</v>
      </c>
      <c r="B15" s="69" t="s">
        <v>387</v>
      </c>
      <c r="C15" s="69" t="s">
        <v>211</v>
      </c>
      <c r="D15" s="102">
        <f>SUM('3'!G711+'3'!G562)</f>
        <v>13777.3</v>
      </c>
      <c r="E15" s="102">
        <f>SUM('3'!H711+'3'!H562)</f>
        <v>10351.675649999999</v>
      </c>
      <c r="F15" s="175">
        <f t="shared" si="2"/>
        <v>75.135735231141069</v>
      </c>
      <c r="G15" s="175">
        <f t="shared" si="3"/>
        <v>-3425.62435</v>
      </c>
    </row>
    <row r="16" spans="1:7" ht="110.25">
      <c r="A16" s="72" t="s">
        <v>712</v>
      </c>
      <c r="B16" s="69" t="s">
        <v>399</v>
      </c>
      <c r="C16" s="69"/>
      <c r="D16" s="102">
        <f>SUM(D17)</f>
        <v>282.45</v>
      </c>
      <c r="E16" s="102">
        <f>SUM(E17)</f>
        <v>16</v>
      </c>
      <c r="F16" s="175">
        <f t="shared" si="2"/>
        <v>5.6647194193662598</v>
      </c>
      <c r="G16" s="175">
        <f t="shared" si="3"/>
        <v>-266.45</v>
      </c>
    </row>
    <row r="17" spans="1:7" ht="31.5">
      <c r="A17" s="72" t="s">
        <v>164</v>
      </c>
      <c r="B17" s="69" t="s">
        <v>399</v>
      </c>
      <c r="C17" s="69" t="s">
        <v>211</v>
      </c>
      <c r="D17" s="102">
        <f>SUM('3'!G751+'3'!G564)</f>
        <v>282.45</v>
      </c>
      <c r="E17" s="102">
        <f>SUM('3'!H751+'3'!H564)</f>
        <v>16</v>
      </c>
      <c r="F17" s="175">
        <f t="shared" si="2"/>
        <v>5.6647194193662598</v>
      </c>
      <c r="G17" s="175">
        <f t="shared" si="3"/>
        <v>-266.45</v>
      </c>
    </row>
    <row r="18" spans="1:7" ht="110.25">
      <c r="A18" s="24" t="s">
        <v>863</v>
      </c>
      <c r="B18" s="81" t="s">
        <v>864</v>
      </c>
      <c r="C18" s="81"/>
      <c r="D18" s="102">
        <f>SUM(D19)</f>
        <v>59655.775000000001</v>
      </c>
      <c r="E18" s="102">
        <f>SUM(E19)</f>
        <v>17553.799910000002</v>
      </c>
      <c r="F18" s="175">
        <f t="shared" si="2"/>
        <v>29.425147707828792</v>
      </c>
      <c r="G18" s="175">
        <f t="shared" si="3"/>
        <v>-42101.97509</v>
      </c>
    </row>
    <row r="19" spans="1:7">
      <c r="A19" s="23" t="s">
        <v>494</v>
      </c>
      <c r="B19" s="81" t="s">
        <v>864</v>
      </c>
      <c r="C19" s="81" t="s">
        <v>491</v>
      </c>
      <c r="D19" s="102">
        <f>SUM('3'!G289)</f>
        <v>59655.775000000001</v>
      </c>
      <c r="E19" s="102">
        <f>SUM('3'!H289)</f>
        <v>17553.799910000002</v>
      </c>
      <c r="F19" s="175">
        <f t="shared" si="2"/>
        <v>29.425147707828792</v>
      </c>
      <c r="G19" s="175">
        <f t="shared" si="3"/>
        <v>-42101.97509</v>
      </c>
    </row>
    <row r="20" spans="1:7" ht="31.5">
      <c r="A20" s="23" t="s">
        <v>889</v>
      </c>
      <c r="B20" s="81" t="s">
        <v>890</v>
      </c>
      <c r="C20" s="81"/>
      <c r="D20" s="102">
        <f>SUM(D21)</f>
        <v>450</v>
      </c>
      <c r="E20" s="102">
        <f>SUM(E21)</f>
        <v>132.41317000000001</v>
      </c>
      <c r="F20" s="175">
        <f t="shared" si="2"/>
        <v>29.425148888888891</v>
      </c>
      <c r="G20" s="175">
        <f t="shared" si="3"/>
        <v>-317.58682999999996</v>
      </c>
    </row>
    <row r="21" spans="1:7">
      <c r="A21" s="23" t="s">
        <v>147</v>
      </c>
      <c r="B21" s="81" t="s">
        <v>890</v>
      </c>
      <c r="C21" s="81" t="s">
        <v>491</v>
      </c>
      <c r="D21" s="102">
        <f>SUM('3'!G291)</f>
        <v>450</v>
      </c>
      <c r="E21" s="102">
        <f>SUM('3'!H291)</f>
        <v>132.41317000000001</v>
      </c>
      <c r="F21" s="175">
        <f t="shared" si="2"/>
        <v>29.425148888888891</v>
      </c>
      <c r="G21" s="175">
        <f t="shared" si="3"/>
        <v>-317.58682999999996</v>
      </c>
    </row>
    <row r="22" spans="1:7" ht="157.5">
      <c r="A22" s="72" t="s">
        <v>744</v>
      </c>
      <c r="B22" s="69" t="s">
        <v>305</v>
      </c>
      <c r="C22" s="69"/>
      <c r="D22" s="102">
        <f>SUM(D23)</f>
        <v>309</v>
      </c>
      <c r="E22" s="102">
        <f>SUM(E23)</f>
        <v>223.423</v>
      </c>
      <c r="F22" s="175">
        <f t="shared" si="2"/>
        <v>72.305177993527508</v>
      </c>
      <c r="G22" s="175">
        <f t="shared" si="3"/>
        <v>-85.576999999999998</v>
      </c>
    </row>
    <row r="23" spans="1:7" ht="31.5">
      <c r="A23" s="72" t="s">
        <v>164</v>
      </c>
      <c r="B23" s="69" t="s">
        <v>305</v>
      </c>
      <c r="C23" s="69" t="s">
        <v>211</v>
      </c>
      <c r="D23" s="102">
        <f>SUM('3'!G753+'3'!G568)</f>
        <v>309</v>
      </c>
      <c r="E23" s="102">
        <f>SUM('3'!H753+'3'!H568)</f>
        <v>223.423</v>
      </c>
      <c r="F23" s="175">
        <f t="shared" si="2"/>
        <v>72.305177993527508</v>
      </c>
      <c r="G23" s="175">
        <f t="shared" si="3"/>
        <v>-85.576999999999998</v>
      </c>
    </row>
    <row r="24" spans="1:7" ht="126">
      <c r="A24" s="72" t="s">
        <v>741</v>
      </c>
      <c r="B24" s="69" t="s">
        <v>262</v>
      </c>
      <c r="C24" s="69"/>
      <c r="D24" s="102">
        <f>SUM(D25)</f>
        <v>1721</v>
      </c>
      <c r="E24" s="102">
        <f>SUM(E25)</f>
        <v>1084.12435</v>
      </c>
      <c r="F24" s="175">
        <f t="shared" si="2"/>
        <v>62.993861127251606</v>
      </c>
      <c r="G24" s="175">
        <f t="shared" si="3"/>
        <v>-636.87564999999995</v>
      </c>
    </row>
    <row r="25" spans="1:7">
      <c r="A25" s="72" t="s">
        <v>493</v>
      </c>
      <c r="B25" s="69" t="s">
        <v>262</v>
      </c>
      <c r="C25" s="69" t="s">
        <v>268</v>
      </c>
      <c r="D25" s="102">
        <f>SUM('3'!G389+'3'!G594)</f>
        <v>1721</v>
      </c>
      <c r="E25" s="102">
        <f>SUM('3'!H389+'3'!H594)</f>
        <v>1084.12435</v>
      </c>
      <c r="F25" s="175">
        <f t="shared" si="2"/>
        <v>62.993861127251606</v>
      </c>
      <c r="G25" s="175">
        <f t="shared" si="3"/>
        <v>-636.87564999999995</v>
      </c>
    </row>
    <row r="26" spans="1:7" ht="157.5">
      <c r="A26" s="72" t="s">
        <v>708</v>
      </c>
      <c r="B26" s="69" t="s">
        <v>305</v>
      </c>
      <c r="C26" s="69"/>
      <c r="D26" s="102">
        <f>SUM(D27)</f>
        <v>18172</v>
      </c>
      <c r="E26" s="102">
        <f>SUM(E27)</f>
        <v>13925.977000000001</v>
      </c>
      <c r="F26" s="175">
        <f t="shared" si="2"/>
        <v>76.634255998239055</v>
      </c>
      <c r="G26" s="175">
        <f t="shared" si="3"/>
        <v>-4246.0229999999992</v>
      </c>
    </row>
    <row r="27" spans="1:7" ht="31.5">
      <c r="A27" s="72" t="s">
        <v>164</v>
      </c>
      <c r="B27" s="69" t="s">
        <v>305</v>
      </c>
      <c r="C27" s="69" t="s">
        <v>211</v>
      </c>
      <c r="D27" s="102">
        <f>SUM('3'!G717+'3'!G566)</f>
        <v>18172</v>
      </c>
      <c r="E27" s="102">
        <f>SUM('3'!H717+'3'!H566)</f>
        <v>13925.977000000001</v>
      </c>
      <c r="F27" s="175">
        <f t="shared" si="2"/>
        <v>76.634255998239055</v>
      </c>
      <c r="G27" s="175">
        <f t="shared" si="3"/>
        <v>-4246.0229999999992</v>
      </c>
    </row>
    <row r="28" spans="1:7" ht="110.25">
      <c r="A28" s="72" t="s">
        <v>709</v>
      </c>
      <c r="B28" s="69" t="s">
        <v>264</v>
      </c>
      <c r="C28" s="69"/>
      <c r="D28" s="102">
        <f>SUM(D29)</f>
        <v>374</v>
      </c>
      <c r="E28" s="102">
        <f>SUM(E29)</f>
        <v>264.435</v>
      </c>
      <c r="F28" s="175">
        <f t="shared" si="2"/>
        <v>70.704545454545453</v>
      </c>
      <c r="G28" s="175">
        <f t="shared" si="3"/>
        <v>-109.565</v>
      </c>
    </row>
    <row r="29" spans="1:7" ht="31.5">
      <c r="A29" s="72" t="s">
        <v>164</v>
      </c>
      <c r="B29" s="69" t="s">
        <v>264</v>
      </c>
      <c r="C29" s="69" t="s">
        <v>211</v>
      </c>
      <c r="D29" s="102">
        <f>SUM('3'!G719+'3'!G755)</f>
        <v>374</v>
      </c>
      <c r="E29" s="102">
        <f>SUM('3'!H719+'3'!H755)</f>
        <v>264.435</v>
      </c>
      <c r="F29" s="175">
        <f t="shared" si="2"/>
        <v>70.704545454545453</v>
      </c>
      <c r="G29" s="175">
        <f t="shared" si="3"/>
        <v>-109.565</v>
      </c>
    </row>
    <row r="30" spans="1:7" ht="94.5" hidden="1">
      <c r="A30" s="72" t="s">
        <v>710</v>
      </c>
      <c r="B30" s="69" t="s">
        <v>200</v>
      </c>
      <c r="C30" s="69"/>
      <c r="D30" s="102">
        <f>SUM(D31)</f>
        <v>0</v>
      </c>
      <c r="E30" s="102">
        <f>SUM(E31)</f>
        <v>0</v>
      </c>
      <c r="F30" s="175" t="e">
        <f t="shared" si="2"/>
        <v>#DIV/0!</v>
      </c>
      <c r="G30" s="175">
        <f t="shared" si="3"/>
        <v>0</v>
      </c>
    </row>
    <row r="31" spans="1:7" ht="31.5" hidden="1">
      <c r="A31" s="72" t="s">
        <v>164</v>
      </c>
      <c r="B31" s="69" t="s">
        <v>200</v>
      </c>
      <c r="C31" s="69" t="s">
        <v>211</v>
      </c>
      <c r="D31" s="102">
        <f>SUM('3'!G721)</f>
        <v>0</v>
      </c>
      <c r="E31" s="102">
        <f>SUM('3'!H721)</f>
        <v>0</v>
      </c>
      <c r="F31" s="175" t="e">
        <f t="shared" si="2"/>
        <v>#DIV/0!</v>
      </c>
      <c r="G31" s="175">
        <f t="shared" si="3"/>
        <v>0</v>
      </c>
    </row>
    <row r="32" spans="1:7" ht="157.5">
      <c r="A32" s="72" t="s">
        <v>735</v>
      </c>
      <c r="B32" s="69" t="s">
        <v>449</v>
      </c>
      <c r="C32" s="69"/>
      <c r="D32" s="102">
        <f>SUM(D33)</f>
        <v>204</v>
      </c>
      <c r="E32" s="102">
        <f>SUM(E33)</f>
        <v>149.19999999999999</v>
      </c>
      <c r="F32" s="175">
        <f t="shared" si="2"/>
        <v>73.137254901960773</v>
      </c>
      <c r="G32" s="175">
        <f t="shared" si="3"/>
        <v>-54.800000000000011</v>
      </c>
    </row>
    <row r="33" spans="1:7" ht="31.5">
      <c r="A33" s="72" t="s">
        <v>164</v>
      </c>
      <c r="B33" s="69" t="s">
        <v>449</v>
      </c>
      <c r="C33" s="69" t="s">
        <v>211</v>
      </c>
      <c r="D33" s="102">
        <f>SUM('3'!G713)</f>
        <v>204</v>
      </c>
      <c r="E33" s="102">
        <f>SUM('3'!H713)</f>
        <v>149.19999999999999</v>
      </c>
      <c r="F33" s="175">
        <f t="shared" si="2"/>
        <v>73.137254901960773</v>
      </c>
      <c r="G33" s="175">
        <f t="shared" si="3"/>
        <v>-54.800000000000011</v>
      </c>
    </row>
    <row r="34" spans="1:7" ht="126" hidden="1">
      <c r="A34" s="23" t="s">
        <v>851</v>
      </c>
      <c r="B34" s="81" t="s">
        <v>853</v>
      </c>
      <c r="C34" s="81"/>
      <c r="D34" s="102">
        <f>SUM(D35)</f>
        <v>0</v>
      </c>
      <c r="E34" s="102">
        <f>SUM(E35)</f>
        <v>0</v>
      </c>
      <c r="F34" s="175" t="e">
        <f t="shared" si="2"/>
        <v>#DIV/0!</v>
      </c>
      <c r="G34" s="175">
        <f t="shared" si="3"/>
        <v>0</v>
      </c>
    </row>
    <row r="35" spans="1:7" ht="31.5" hidden="1">
      <c r="A35" s="24" t="s">
        <v>212</v>
      </c>
      <c r="B35" s="81" t="s">
        <v>853</v>
      </c>
      <c r="C35" s="81" t="s">
        <v>211</v>
      </c>
      <c r="D35" s="102">
        <f>SUM('3'!G726)</f>
        <v>0</v>
      </c>
      <c r="E35" s="102">
        <f>SUM('3'!H726)</f>
        <v>0</v>
      </c>
      <c r="F35" s="175" t="e">
        <f t="shared" si="2"/>
        <v>#DIV/0!</v>
      </c>
      <c r="G35" s="175">
        <f t="shared" si="3"/>
        <v>0</v>
      </c>
    </row>
    <row r="36" spans="1:7" ht="141.75" hidden="1">
      <c r="A36" s="23" t="s">
        <v>852</v>
      </c>
      <c r="B36" s="81" t="s">
        <v>854</v>
      </c>
      <c r="C36" s="81"/>
      <c r="D36" s="108">
        <f>SUM(D37)</f>
        <v>0</v>
      </c>
      <c r="E36" s="108">
        <f>SUM(E37)</f>
        <v>0</v>
      </c>
      <c r="F36" s="175" t="e">
        <f t="shared" si="2"/>
        <v>#DIV/0!</v>
      </c>
      <c r="G36" s="175">
        <f t="shared" si="3"/>
        <v>0</v>
      </c>
    </row>
    <row r="37" spans="1:7" ht="31.5" hidden="1">
      <c r="A37" s="24" t="s">
        <v>212</v>
      </c>
      <c r="B37" s="81" t="s">
        <v>854</v>
      </c>
      <c r="C37" s="81" t="s">
        <v>211</v>
      </c>
      <c r="D37" s="108">
        <f>SUM('3'!G728)</f>
        <v>0</v>
      </c>
      <c r="E37" s="108">
        <f>SUM('3'!H728)</f>
        <v>0</v>
      </c>
      <c r="F37" s="175" t="e">
        <f t="shared" si="2"/>
        <v>#DIV/0!</v>
      </c>
      <c r="G37" s="175">
        <f t="shared" si="3"/>
        <v>0</v>
      </c>
    </row>
    <row r="38" spans="1:7" ht="94.5">
      <c r="A38" s="72" t="s">
        <v>711</v>
      </c>
      <c r="B38" s="69" t="s">
        <v>265</v>
      </c>
      <c r="C38" s="69"/>
      <c r="D38" s="102">
        <f>SUM(D39)</f>
        <v>411</v>
      </c>
      <c r="E38" s="102">
        <f>SUM(E39)</f>
        <v>42</v>
      </c>
      <c r="F38" s="175">
        <f t="shared" si="2"/>
        <v>10.218978102189782</v>
      </c>
      <c r="G38" s="175">
        <f t="shared" si="3"/>
        <v>-369</v>
      </c>
    </row>
    <row r="39" spans="1:7" ht="31.5">
      <c r="A39" s="72" t="s">
        <v>164</v>
      </c>
      <c r="B39" s="69" t="s">
        <v>265</v>
      </c>
      <c r="C39" s="69" t="s">
        <v>211</v>
      </c>
      <c r="D39" s="102">
        <f>SUM('3'!G723+'3'!G759)</f>
        <v>411</v>
      </c>
      <c r="E39" s="102">
        <f>SUM('3'!H723+'3'!H759)</f>
        <v>42</v>
      </c>
      <c r="F39" s="175">
        <f t="shared" si="2"/>
        <v>10.218978102189782</v>
      </c>
      <c r="G39" s="175">
        <f t="shared" si="3"/>
        <v>-369</v>
      </c>
    </row>
    <row r="40" spans="1:7">
      <c r="A40" s="71" t="s">
        <v>346</v>
      </c>
      <c r="B40" s="68" t="s">
        <v>347</v>
      </c>
      <c r="C40" s="69"/>
      <c r="D40" s="101">
        <f>SUM(D41+D49+D53+D56+D58+D61+D63+D65+D67+D69+D74+D51+D77+D79+D89+D91+D93+D99+D81+D85+D87+D95+D45+D47+D72+D97)</f>
        <v>69275.69451999999</v>
      </c>
      <c r="E40" s="101">
        <f>SUM(E41+E49+E53+E56+E58+E61+E63+E65+E67+E69+E74+E51+E77+E79+E89+E91+E93+E99+E81+E85+E87+E95+E45+E47+E72+E97)</f>
        <v>49162.12126</v>
      </c>
      <c r="F40" s="175">
        <f t="shared" si="2"/>
        <v>70.965901678267301</v>
      </c>
      <c r="G40" s="175">
        <f t="shared" si="3"/>
        <v>-20113.57325999999</v>
      </c>
    </row>
    <row r="41" spans="1:7" ht="110.25">
      <c r="A41" s="72" t="s">
        <v>650</v>
      </c>
      <c r="B41" s="69" t="s">
        <v>348</v>
      </c>
      <c r="C41" s="69"/>
      <c r="D41" s="102">
        <f>SUM(D42:D44)</f>
        <v>16390.936869999998</v>
      </c>
      <c r="E41" s="102">
        <f>SUM(E42:E44)</f>
        <v>11883.389810000001</v>
      </c>
      <c r="F41" s="175">
        <f t="shared" si="2"/>
        <v>72.499759496663856</v>
      </c>
      <c r="G41" s="175">
        <f t="shared" si="3"/>
        <v>-4507.5470599999971</v>
      </c>
    </row>
    <row r="42" spans="1:7">
      <c r="A42" s="73" t="s">
        <v>147</v>
      </c>
      <c r="B42" s="69" t="s">
        <v>348</v>
      </c>
      <c r="C42" s="69" t="s">
        <v>491</v>
      </c>
      <c r="D42" s="102">
        <f>SUM('3'!G321)</f>
        <v>20</v>
      </c>
      <c r="E42" s="102">
        <f>SUM('3'!H321)</f>
        <v>3.36</v>
      </c>
      <c r="F42" s="175">
        <f t="shared" si="2"/>
        <v>16.799999999999997</v>
      </c>
      <c r="G42" s="175">
        <f t="shared" si="3"/>
        <v>-16.64</v>
      </c>
    </row>
    <row r="43" spans="1:7" hidden="1">
      <c r="A43" s="73" t="s">
        <v>493</v>
      </c>
      <c r="B43" s="69" t="s">
        <v>348</v>
      </c>
      <c r="C43" s="69" t="s">
        <v>268</v>
      </c>
      <c r="D43" s="102"/>
      <c r="E43" s="102"/>
      <c r="F43" s="175" t="e">
        <f t="shared" ref="F43:F106" si="4">SUM(E43/D43*100)</f>
        <v>#DIV/0!</v>
      </c>
      <c r="G43" s="175">
        <f t="shared" ref="G43:G106" si="5">SUM(E43-D43)</f>
        <v>0</v>
      </c>
    </row>
    <row r="44" spans="1:7" ht="31.5">
      <c r="A44" s="72" t="s">
        <v>164</v>
      </c>
      <c r="B44" s="69" t="s">
        <v>348</v>
      </c>
      <c r="C44" s="69" t="s">
        <v>211</v>
      </c>
      <c r="D44" s="102">
        <f>SUM('3'!G820+'3'!G762+'3'!G573)</f>
        <v>16370.93687</v>
      </c>
      <c r="E44" s="102">
        <f>SUM('3'!H820+'3'!H762+'3'!H573)</f>
        <v>11880.02981</v>
      </c>
      <c r="F44" s="175">
        <f t="shared" si="4"/>
        <v>72.567806621808813</v>
      </c>
      <c r="G44" s="175">
        <f t="shared" si="5"/>
        <v>-4490.9070599999995</v>
      </c>
    </row>
    <row r="45" spans="1:7" ht="31.5">
      <c r="A45" s="23" t="s">
        <v>906</v>
      </c>
      <c r="B45" s="81" t="s">
        <v>908</v>
      </c>
      <c r="C45" s="81"/>
      <c r="D45" s="102">
        <f>SUM(D46)</f>
        <v>1399.4095500000001</v>
      </c>
      <c r="E45" s="102">
        <f>SUM(E46)</f>
        <v>0</v>
      </c>
      <c r="F45" s="175">
        <f t="shared" si="4"/>
        <v>0</v>
      </c>
      <c r="G45" s="175">
        <f t="shared" si="5"/>
        <v>-1399.4095500000001</v>
      </c>
    </row>
    <row r="46" spans="1:7">
      <c r="A46" s="24" t="s">
        <v>9</v>
      </c>
      <c r="B46" s="81" t="s">
        <v>908</v>
      </c>
      <c r="C46" s="81" t="s">
        <v>495</v>
      </c>
      <c r="D46" s="102">
        <f>SUM('3'!G324)</f>
        <v>1399.4095500000001</v>
      </c>
      <c r="E46" s="102">
        <f>SUM('3'!H324)</f>
        <v>0</v>
      </c>
      <c r="F46" s="175">
        <f t="shared" si="4"/>
        <v>0</v>
      </c>
      <c r="G46" s="175">
        <f t="shared" si="5"/>
        <v>-1399.4095500000001</v>
      </c>
    </row>
    <row r="47" spans="1:7" ht="47.25">
      <c r="A47" s="23" t="s">
        <v>907</v>
      </c>
      <c r="B47" s="81" t="s">
        <v>909</v>
      </c>
      <c r="C47" s="81"/>
      <c r="D47" s="102">
        <f>SUM(D48)</f>
        <v>14.135450000000001</v>
      </c>
      <c r="E47" s="102">
        <f>SUM(E48)</f>
        <v>0</v>
      </c>
      <c r="F47" s="175">
        <f t="shared" si="4"/>
        <v>0</v>
      </c>
      <c r="G47" s="175">
        <f t="shared" si="5"/>
        <v>-14.135450000000001</v>
      </c>
    </row>
    <row r="48" spans="1:7">
      <c r="A48" s="24" t="s">
        <v>9</v>
      </c>
      <c r="B48" s="81" t="s">
        <v>909</v>
      </c>
      <c r="C48" s="81" t="s">
        <v>495</v>
      </c>
      <c r="D48" s="102">
        <f>SUM('3'!G326)</f>
        <v>14.135450000000001</v>
      </c>
      <c r="E48" s="102">
        <f>SUM('3'!H326)</f>
        <v>0</v>
      </c>
      <c r="F48" s="175">
        <f t="shared" si="4"/>
        <v>0</v>
      </c>
      <c r="G48" s="175">
        <f t="shared" si="5"/>
        <v>-14.135450000000001</v>
      </c>
    </row>
    <row r="49" spans="1:7" ht="94.5">
      <c r="A49" s="72" t="s">
        <v>745</v>
      </c>
      <c r="B49" s="69" t="s">
        <v>148</v>
      </c>
      <c r="C49" s="69"/>
      <c r="D49" s="102">
        <f>SUM(D50)</f>
        <v>2819</v>
      </c>
      <c r="E49" s="102">
        <f>SUM(E50)</f>
        <v>1239.7719999999999</v>
      </c>
      <c r="F49" s="175">
        <f t="shared" si="4"/>
        <v>43.979141539553027</v>
      </c>
      <c r="G49" s="175">
        <f t="shared" si="5"/>
        <v>-1579.2280000000001</v>
      </c>
    </row>
    <row r="50" spans="1:7" ht="31.5">
      <c r="A50" s="72" t="s">
        <v>164</v>
      </c>
      <c r="B50" s="69" t="s">
        <v>148</v>
      </c>
      <c r="C50" s="69" t="s">
        <v>211</v>
      </c>
      <c r="D50" s="102">
        <f>SUM('3'!G766)</f>
        <v>2819</v>
      </c>
      <c r="E50" s="102">
        <f>SUM('3'!H766)</f>
        <v>1239.7719999999999</v>
      </c>
      <c r="F50" s="175">
        <f t="shared" si="4"/>
        <v>43.979141539553027</v>
      </c>
      <c r="G50" s="175">
        <f t="shared" si="5"/>
        <v>-1579.2280000000001</v>
      </c>
    </row>
    <row r="51" spans="1:7" ht="126" hidden="1">
      <c r="A51" s="24" t="s">
        <v>715</v>
      </c>
      <c r="B51" s="69" t="s">
        <v>507</v>
      </c>
      <c r="C51" s="69"/>
      <c r="D51" s="102">
        <f>SUM(D52)</f>
        <v>0</v>
      </c>
      <c r="E51" s="102">
        <f>SUM(E52)</f>
        <v>0</v>
      </c>
      <c r="F51" s="175" t="e">
        <f t="shared" si="4"/>
        <v>#DIV/0!</v>
      </c>
      <c r="G51" s="175">
        <f t="shared" si="5"/>
        <v>0</v>
      </c>
    </row>
    <row r="52" spans="1:7" ht="31.5" hidden="1">
      <c r="A52" s="24" t="s">
        <v>164</v>
      </c>
      <c r="B52" s="69" t="s">
        <v>507</v>
      </c>
      <c r="C52" s="69"/>
      <c r="D52" s="102">
        <f>SUM('3'!G768+'3'!G840)</f>
        <v>0</v>
      </c>
      <c r="E52" s="102">
        <f>SUM('3'!H768+'3'!H840)</f>
        <v>0</v>
      </c>
      <c r="F52" s="175" t="e">
        <f t="shared" si="4"/>
        <v>#DIV/0!</v>
      </c>
      <c r="G52" s="175">
        <f t="shared" si="5"/>
        <v>0</v>
      </c>
    </row>
    <row r="53" spans="1:7" ht="94.5" hidden="1">
      <c r="A53" s="72" t="s">
        <v>648</v>
      </c>
      <c r="B53" s="69" t="s">
        <v>149</v>
      </c>
      <c r="C53" s="69"/>
      <c r="D53" s="102">
        <f>SUM(D54+D55)</f>
        <v>0</v>
      </c>
      <c r="E53" s="102">
        <f>SUM(E54+E55)</f>
        <v>0</v>
      </c>
      <c r="F53" s="175" t="e">
        <f t="shared" si="4"/>
        <v>#DIV/0!</v>
      </c>
      <c r="G53" s="175">
        <f t="shared" si="5"/>
        <v>0</v>
      </c>
    </row>
    <row r="54" spans="1:7" hidden="1">
      <c r="A54" s="73" t="s">
        <v>147</v>
      </c>
      <c r="B54" s="69" t="s">
        <v>149</v>
      </c>
      <c r="C54" s="69" t="s">
        <v>491</v>
      </c>
      <c r="D54" s="102"/>
      <c r="E54" s="102"/>
      <c r="F54" s="175" t="e">
        <f t="shared" si="4"/>
        <v>#DIV/0!</v>
      </c>
      <c r="G54" s="175">
        <f t="shared" si="5"/>
        <v>0</v>
      </c>
    </row>
    <row r="55" spans="1:7" ht="31.5" hidden="1">
      <c r="A55" s="72" t="s">
        <v>164</v>
      </c>
      <c r="B55" s="69" t="s">
        <v>149</v>
      </c>
      <c r="C55" s="69" t="s">
        <v>211</v>
      </c>
      <c r="D55" s="102"/>
      <c r="E55" s="102"/>
      <c r="F55" s="175" t="e">
        <f t="shared" si="4"/>
        <v>#DIV/0!</v>
      </c>
      <c r="G55" s="175">
        <f t="shared" si="5"/>
        <v>0</v>
      </c>
    </row>
    <row r="56" spans="1:7" ht="110.25" hidden="1">
      <c r="A56" s="73" t="s">
        <v>649</v>
      </c>
      <c r="B56" s="69" t="s">
        <v>175</v>
      </c>
      <c r="C56" s="69"/>
      <c r="D56" s="102">
        <f>SUM(D57)</f>
        <v>0</v>
      </c>
      <c r="E56" s="102">
        <f>SUM(E57)</f>
        <v>0</v>
      </c>
      <c r="F56" s="175" t="e">
        <f t="shared" si="4"/>
        <v>#DIV/0!</v>
      </c>
      <c r="G56" s="175">
        <f t="shared" si="5"/>
        <v>0</v>
      </c>
    </row>
    <row r="57" spans="1:7" hidden="1">
      <c r="A57" s="73" t="s">
        <v>494</v>
      </c>
      <c r="B57" s="69" t="s">
        <v>175</v>
      </c>
      <c r="C57" s="69" t="s">
        <v>491</v>
      </c>
      <c r="D57" s="102"/>
      <c r="E57" s="102"/>
      <c r="F57" s="175" t="e">
        <f t="shared" si="4"/>
        <v>#DIV/0!</v>
      </c>
      <c r="G57" s="175">
        <f t="shared" si="5"/>
        <v>0</v>
      </c>
    </row>
    <row r="58" spans="1:7" ht="157.5">
      <c r="A58" s="72" t="s">
        <v>708</v>
      </c>
      <c r="B58" s="69" t="s">
        <v>150</v>
      </c>
      <c r="C58" s="69"/>
      <c r="D58" s="102">
        <f>SUM(D59+D60)</f>
        <v>33048</v>
      </c>
      <c r="E58" s="102">
        <f>SUM(E59+E60)</f>
        <v>26567.2307</v>
      </c>
      <c r="F58" s="175">
        <f t="shared" si="4"/>
        <v>80.389829036552896</v>
      </c>
      <c r="G58" s="175">
        <f t="shared" si="5"/>
        <v>-6480.7692999999999</v>
      </c>
    </row>
    <row r="59" spans="1:7" hidden="1">
      <c r="A59" s="23" t="s">
        <v>494</v>
      </c>
      <c r="B59" s="69" t="s">
        <v>150</v>
      </c>
      <c r="C59" s="69" t="s">
        <v>491</v>
      </c>
      <c r="D59" s="102">
        <f>SUM('3'!G294)</f>
        <v>1052</v>
      </c>
      <c r="E59" s="102">
        <f>SUM('3'!H294)</f>
        <v>1051.5307</v>
      </c>
      <c r="F59" s="175">
        <f t="shared" si="4"/>
        <v>99.955389733840306</v>
      </c>
      <c r="G59" s="175">
        <f t="shared" si="5"/>
        <v>-0.46929999999997563</v>
      </c>
    </row>
    <row r="60" spans="1:7" ht="31.5">
      <c r="A60" s="72" t="s">
        <v>164</v>
      </c>
      <c r="B60" s="69" t="s">
        <v>150</v>
      </c>
      <c r="C60" s="69" t="s">
        <v>211</v>
      </c>
      <c r="D60" s="102">
        <f>SUM('3'!G777+'3'!G571)</f>
        <v>31996</v>
      </c>
      <c r="E60" s="102">
        <f>SUM('3'!H777+'3'!H571)</f>
        <v>25515.7</v>
      </c>
      <c r="F60" s="175">
        <f t="shared" si="4"/>
        <v>79.746530816352049</v>
      </c>
      <c r="G60" s="175">
        <f t="shared" si="5"/>
        <v>-6480.2999999999993</v>
      </c>
    </row>
    <row r="61" spans="1:7" ht="110.25">
      <c r="A61" s="72" t="s">
        <v>716</v>
      </c>
      <c r="B61" s="69" t="s">
        <v>151</v>
      </c>
      <c r="C61" s="69"/>
      <c r="D61" s="102">
        <f>SUM(D62)</f>
        <v>515</v>
      </c>
      <c r="E61" s="102">
        <f>SUM(E62)</f>
        <v>327.3</v>
      </c>
      <c r="F61" s="175">
        <f t="shared" si="4"/>
        <v>63.553398058252434</v>
      </c>
      <c r="G61" s="175">
        <f t="shared" si="5"/>
        <v>-187.7</v>
      </c>
    </row>
    <row r="62" spans="1:7" ht="31.5">
      <c r="A62" s="72" t="s">
        <v>164</v>
      </c>
      <c r="B62" s="69" t="s">
        <v>151</v>
      </c>
      <c r="C62" s="69" t="s">
        <v>211</v>
      </c>
      <c r="D62" s="102">
        <f>SUM('3'!G773)</f>
        <v>515</v>
      </c>
      <c r="E62" s="102">
        <f>SUM('3'!H773)</f>
        <v>327.3</v>
      </c>
      <c r="F62" s="175">
        <f t="shared" si="4"/>
        <v>63.553398058252434</v>
      </c>
      <c r="G62" s="175">
        <f t="shared" si="5"/>
        <v>-187.7</v>
      </c>
    </row>
    <row r="63" spans="1:7" ht="157.5" hidden="1">
      <c r="A63" s="72" t="s">
        <v>746</v>
      </c>
      <c r="B63" s="69" t="s">
        <v>150</v>
      </c>
      <c r="C63" s="69"/>
      <c r="D63" s="102">
        <f>SUM(D64)</f>
        <v>0</v>
      </c>
      <c r="E63" s="102">
        <f>SUM(E64)</f>
        <v>0</v>
      </c>
      <c r="F63" s="175" t="e">
        <f t="shared" si="4"/>
        <v>#DIV/0!</v>
      </c>
      <c r="G63" s="175">
        <f t="shared" si="5"/>
        <v>0</v>
      </c>
    </row>
    <row r="64" spans="1:7" ht="31.5" hidden="1">
      <c r="A64" s="72" t="s">
        <v>164</v>
      </c>
      <c r="B64" s="69" t="s">
        <v>150</v>
      </c>
      <c r="C64" s="69" t="s">
        <v>211</v>
      </c>
      <c r="D64" s="102"/>
      <c r="E64" s="102"/>
      <c r="F64" s="175" t="e">
        <f t="shared" si="4"/>
        <v>#DIV/0!</v>
      </c>
      <c r="G64" s="175">
        <f t="shared" si="5"/>
        <v>0</v>
      </c>
    </row>
    <row r="65" spans="1:7" ht="110.25">
      <c r="A65" s="72" t="s">
        <v>709</v>
      </c>
      <c r="B65" s="69" t="s">
        <v>153</v>
      </c>
      <c r="C65" s="69"/>
      <c r="D65" s="102">
        <f>SUM(D66)</f>
        <v>919</v>
      </c>
      <c r="E65" s="102">
        <f>SUM(E66)</f>
        <v>496.10199999999998</v>
      </c>
      <c r="F65" s="175">
        <f t="shared" si="4"/>
        <v>53.982807399347109</v>
      </c>
      <c r="G65" s="175">
        <f t="shared" si="5"/>
        <v>-422.89800000000002</v>
      </c>
    </row>
    <row r="66" spans="1:7" ht="31.5">
      <c r="A66" s="72" t="s">
        <v>164</v>
      </c>
      <c r="B66" s="69" t="s">
        <v>153</v>
      </c>
      <c r="C66" s="69" t="s">
        <v>211</v>
      </c>
      <c r="D66" s="102">
        <f>SUM('3'!G780)</f>
        <v>919</v>
      </c>
      <c r="E66" s="102">
        <f>SUM('3'!H780)</f>
        <v>496.10199999999998</v>
      </c>
      <c r="F66" s="175">
        <f t="shared" si="4"/>
        <v>53.982807399347109</v>
      </c>
      <c r="G66" s="175">
        <f t="shared" si="5"/>
        <v>-422.89800000000002</v>
      </c>
    </row>
    <row r="67" spans="1:7" ht="94.5">
      <c r="A67" s="72" t="s">
        <v>710</v>
      </c>
      <c r="B67" s="69" t="s">
        <v>201</v>
      </c>
      <c r="C67" s="69"/>
      <c r="D67" s="102">
        <f>SUM(D68)</f>
        <v>40</v>
      </c>
      <c r="E67" s="102">
        <f>SUM(E68)</f>
        <v>0</v>
      </c>
      <c r="F67" s="175">
        <f t="shared" si="4"/>
        <v>0</v>
      </c>
      <c r="G67" s="175">
        <f t="shared" si="5"/>
        <v>-40</v>
      </c>
    </row>
    <row r="68" spans="1:7" ht="31.5">
      <c r="A68" s="72" t="s">
        <v>164</v>
      </c>
      <c r="B68" s="69" t="s">
        <v>201</v>
      </c>
      <c r="C68" s="69" t="s">
        <v>211</v>
      </c>
      <c r="D68" s="102">
        <f>SUM('3'!G782)</f>
        <v>40</v>
      </c>
      <c r="E68" s="102">
        <f>SUM('3'!H782)</f>
        <v>0</v>
      </c>
      <c r="F68" s="175">
        <f t="shared" si="4"/>
        <v>0</v>
      </c>
      <c r="G68" s="175">
        <f t="shared" si="5"/>
        <v>-40</v>
      </c>
    </row>
    <row r="69" spans="1:7" ht="94.5">
      <c r="A69" s="72" t="s">
        <v>813</v>
      </c>
      <c r="B69" s="69" t="s">
        <v>823</v>
      </c>
      <c r="C69" s="69"/>
      <c r="D69" s="102">
        <f>SUM(D70+D71)</f>
        <v>3445.9595199999999</v>
      </c>
      <c r="E69" s="102">
        <f>SUM(E70+E71)</f>
        <v>2392.23837</v>
      </c>
      <c r="F69" s="175">
        <f t="shared" si="4"/>
        <v>69.421545903708122</v>
      </c>
      <c r="G69" s="175">
        <f t="shared" si="5"/>
        <v>-1053.7211499999999</v>
      </c>
    </row>
    <row r="70" spans="1:7">
      <c r="A70" s="23" t="s">
        <v>147</v>
      </c>
      <c r="B70" s="69" t="s">
        <v>865</v>
      </c>
      <c r="C70" s="69" t="s">
        <v>491</v>
      </c>
      <c r="D70" s="102">
        <f>SUM('3'!G296)</f>
        <v>3445.9595199999999</v>
      </c>
      <c r="E70" s="102">
        <f>SUM('3'!H296)</f>
        <v>2392.23837</v>
      </c>
      <c r="F70" s="175">
        <f t="shared" si="4"/>
        <v>69.421545903708122</v>
      </c>
      <c r="G70" s="175">
        <f t="shared" si="5"/>
        <v>-1053.7211499999999</v>
      </c>
    </row>
    <row r="71" spans="1:7" ht="31.5" hidden="1">
      <c r="A71" s="72" t="s">
        <v>164</v>
      </c>
      <c r="B71" s="69" t="s">
        <v>823</v>
      </c>
      <c r="C71" s="69" t="s">
        <v>211</v>
      </c>
      <c r="D71" s="102">
        <f>SUM('3'!G784)</f>
        <v>0</v>
      </c>
      <c r="E71" s="102">
        <f>SUM('3'!H784)</f>
        <v>0</v>
      </c>
      <c r="F71" s="175" t="e">
        <f t="shared" si="4"/>
        <v>#DIV/0!</v>
      </c>
      <c r="G71" s="175">
        <f t="shared" si="5"/>
        <v>0</v>
      </c>
    </row>
    <row r="72" spans="1:7" ht="47.25" hidden="1">
      <c r="A72" s="23" t="s">
        <v>910</v>
      </c>
      <c r="B72" s="42" t="s">
        <v>911</v>
      </c>
      <c r="C72" s="42"/>
      <c r="D72" s="102">
        <f>SUM(D73)</f>
        <v>0</v>
      </c>
      <c r="E72" s="102">
        <f>SUM(E73)</f>
        <v>0</v>
      </c>
      <c r="F72" s="175" t="e">
        <f t="shared" si="4"/>
        <v>#DIV/0!</v>
      </c>
      <c r="G72" s="175">
        <f t="shared" si="5"/>
        <v>0</v>
      </c>
    </row>
    <row r="73" spans="1:7" hidden="1">
      <c r="A73" s="23" t="s">
        <v>147</v>
      </c>
      <c r="B73" s="42" t="s">
        <v>911</v>
      </c>
      <c r="C73" s="42" t="s">
        <v>491</v>
      </c>
      <c r="D73" s="102">
        <f>SUM('ожид.по расх.'!F400)</f>
        <v>0</v>
      </c>
      <c r="E73" s="102">
        <f>SUM('ожид.по расх.'!G400)</f>
        <v>0</v>
      </c>
      <c r="F73" s="175" t="e">
        <f t="shared" si="4"/>
        <v>#DIV/0!</v>
      </c>
      <c r="G73" s="175">
        <f t="shared" si="5"/>
        <v>0</v>
      </c>
    </row>
    <row r="74" spans="1:7" ht="126" hidden="1">
      <c r="A74" s="73" t="s">
        <v>646</v>
      </c>
      <c r="B74" s="69" t="s">
        <v>106</v>
      </c>
      <c r="C74" s="69"/>
      <c r="D74" s="102">
        <f>SUM(D75+D76)</f>
        <v>0</v>
      </c>
      <c r="E74" s="102">
        <f>SUM(E75+E76)</f>
        <v>0</v>
      </c>
      <c r="F74" s="175" t="e">
        <f t="shared" si="4"/>
        <v>#DIV/0!</v>
      </c>
      <c r="G74" s="175">
        <f t="shared" si="5"/>
        <v>0</v>
      </c>
    </row>
    <row r="75" spans="1:7" hidden="1">
      <c r="A75" s="73" t="s">
        <v>147</v>
      </c>
      <c r="B75" s="69" t="s">
        <v>106</v>
      </c>
      <c r="C75" s="69" t="s">
        <v>491</v>
      </c>
      <c r="D75" s="102"/>
      <c r="E75" s="102"/>
      <c r="F75" s="175" t="e">
        <f t="shared" si="4"/>
        <v>#DIV/0!</v>
      </c>
      <c r="G75" s="175">
        <f t="shared" si="5"/>
        <v>0</v>
      </c>
    </row>
    <row r="76" spans="1:7" ht="31.5" hidden="1">
      <c r="A76" s="72" t="s">
        <v>164</v>
      </c>
      <c r="B76" s="69" t="s">
        <v>106</v>
      </c>
      <c r="C76" s="69" t="s">
        <v>211</v>
      </c>
      <c r="D76" s="102"/>
      <c r="E76" s="102"/>
      <c r="F76" s="175" t="e">
        <f t="shared" si="4"/>
        <v>#DIV/0!</v>
      </c>
      <c r="G76" s="175">
        <f t="shared" si="5"/>
        <v>0</v>
      </c>
    </row>
    <row r="77" spans="1:7" ht="126" hidden="1">
      <c r="A77" s="72" t="s">
        <v>718</v>
      </c>
      <c r="B77" s="69" t="s">
        <v>508</v>
      </c>
      <c r="C77" s="69"/>
      <c r="D77" s="102">
        <f>SUM(D78)</f>
        <v>0</v>
      </c>
      <c r="E77" s="102">
        <f>SUM(E78)</f>
        <v>0</v>
      </c>
      <c r="F77" s="175" t="e">
        <f t="shared" si="4"/>
        <v>#DIV/0!</v>
      </c>
      <c r="G77" s="175">
        <f t="shared" si="5"/>
        <v>0</v>
      </c>
    </row>
    <row r="78" spans="1:7" ht="31.5" hidden="1">
      <c r="A78" s="72" t="s">
        <v>164</v>
      </c>
      <c r="B78" s="69" t="s">
        <v>508</v>
      </c>
      <c r="C78" s="69" t="s">
        <v>211</v>
      </c>
      <c r="D78" s="102">
        <f>SUM('3'!G788)</f>
        <v>0</v>
      </c>
      <c r="E78" s="102">
        <f>SUM('3'!H788)</f>
        <v>0</v>
      </c>
      <c r="F78" s="175" t="e">
        <f t="shared" si="4"/>
        <v>#DIV/0!</v>
      </c>
      <c r="G78" s="175">
        <f t="shared" si="5"/>
        <v>0</v>
      </c>
    </row>
    <row r="79" spans="1:7" ht="126" hidden="1">
      <c r="A79" s="24" t="s">
        <v>719</v>
      </c>
      <c r="B79" s="69" t="s">
        <v>524</v>
      </c>
      <c r="C79" s="69"/>
      <c r="D79" s="102">
        <f>SUM(D80)</f>
        <v>0</v>
      </c>
      <c r="E79" s="102">
        <f>SUM(E80)</f>
        <v>0</v>
      </c>
      <c r="F79" s="175" t="e">
        <f t="shared" si="4"/>
        <v>#DIV/0!</v>
      </c>
      <c r="G79" s="175">
        <f t="shared" si="5"/>
        <v>0</v>
      </c>
    </row>
    <row r="80" spans="1:7" ht="31.5" hidden="1">
      <c r="A80" s="24" t="s">
        <v>164</v>
      </c>
      <c r="B80" s="69" t="s">
        <v>524</v>
      </c>
      <c r="C80" s="69" t="s">
        <v>211</v>
      </c>
      <c r="D80" s="102">
        <f>SUM('3'!G790)</f>
        <v>0</v>
      </c>
      <c r="E80" s="102">
        <f>SUM('3'!H790)</f>
        <v>0</v>
      </c>
      <c r="F80" s="175" t="e">
        <f t="shared" si="4"/>
        <v>#DIV/0!</v>
      </c>
      <c r="G80" s="175">
        <f t="shared" si="5"/>
        <v>0</v>
      </c>
    </row>
    <row r="81" spans="1:7" ht="78.75">
      <c r="A81" s="24" t="s">
        <v>542</v>
      </c>
      <c r="B81" s="13" t="s">
        <v>543</v>
      </c>
      <c r="C81" s="13"/>
      <c r="D81" s="102">
        <f>SUM(D82+D83+D84)</f>
        <v>479</v>
      </c>
      <c r="E81" s="102">
        <f>SUM(E82+E83+E84)</f>
        <v>0</v>
      </c>
      <c r="F81" s="175">
        <f t="shared" si="4"/>
        <v>0</v>
      </c>
      <c r="G81" s="175">
        <f t="shared" si="5"/>
        <v>-479</v>
      </c>
    </row>
    <row r="82" spans="1:7" ht="47.25" hidden="1">
      <c r="A82" s="23" t="s">
        <v>489</v>
      </c>
      <c r="B82" s="13" t="s">
        <v>543</v>
      </c>
      <c r="C82" s="13" t="s">
        <v>383</v>
      </c>
      <c r="D82" s="102">
        <f>SUM('3'!G314)</f>
        <v>0</v>
      </c>
      <c r="E82" s="102">
        <f>SUM('3'!H314)</f>
        <v>0</v>
      </c>
      <c r="F82" s="175" t="e">
        <f t="shared" si="4"/>
        <v>#DIV/0!</v>
      </c>
      <c r="G82" s="175">
        <f t="shared" si="5"/>
        <v>0</v>
      </c>
    </row>
    <row r="83" spans="1:7">
      <c r="A83" s="23" t="s">
        <v>494</v>
      </c>
      <c r="B83" s="13" t="s">
        <v>543</v>
      </c>
      <c r="C83" s="13" t="s">
        <v>491</v>
      </c>
      <c r="D83" s="102">
        <f>SUM('3'!G315)</f>
        <v>479</v>
      </c>
      <c r="E83" s="102">
        <f>SUM('3'!H315)</f>
        <v>0</v>
      </c>
      <c r="F83" s="175">
        <f t="shared" si="4"/>
        <v>0</v>
      </c>
      <c r="G83" s="175">
        <f t="shared" si="5"/>
        <v>-479</v>
      </c>
    </row>
    <row r="84" spans="1:7" ht="31.5" hidden="1">
      <c r="A84" s="24" t="s">
        <v>164</v>
      </c>
      <c r="B84" s="13" t="s">
        <v>543</v>
      </c>
      <c r="C84" s="13" t="s">
        <v>211</v>
      </c>
      <c r="D84" s="102">
        <f>SUM('3'!G822)</f>
        <v>0</v>
      </c>
      <c r="E84" s="102">
        <f>SUM('3'!H822)</f>
        <v>0</v>
      </c>
      <c r="F84" s="175" t="e">
        <f t="shared" si="4"/>
        <v>#DIV/0!</v>
      </c>
      <c r="G84" s="175">
        <f t="shared" si="5"/>
        <v>0</v>
      </c>
    </row>
    <row r="85" spans="1:7" ht="141.75" hidden="1">
      <c r="A85" s="23" t="s">
        <v>842</v>
      </c>
      <c r="B85" s="13" t="s">
        <v>844</v>
      </c>
      <c r="C85" s="13"/>
      <c r="D85" s="102">
        <f>SUM(D86)</f>
        <v>0</v>
      </c>
      <c r="E85" s="102">
        <f>SUM(E86)</f>
        <v>0</v>
      </c>
      <c r="F85" s="175" t="e">
        <f t="shared" si="4"/>
        <v>#DIV/0!</v>
      </c>
      <c r="G85" s="175">
        <f t="shared" si="5"/>
        <v>0</v>
      </c>
    </row>
    <row r="86" spans="1:7" ht="31.5" hidden="1">
      <c r="A86" s="24" t="s">
        <v>164</v>
      </c>
      <c r="B86" s="13" t="s">
        <v>844</v>
      </c>
      <c r="C86" s="13" t="s">
        <v>211</v>
      </c>
      <c r="D86" s="102">
        <f>SUM('3'!G824)</f>
        <v>0</v>
      </c>
      <c r="E86" s="102">
        <f>SUM('3'!H824)</f>
        <v>0</v>
      </c>
      <c r="F86" s="175" t="e">
        <f t="shared" si="4"/>
        <v>#DIV/0!</v>
      </c>
      <c r="G86" s="175">
        <f t="shared" si="5"/>
        <v>0</v>
      </c>
    </row>
    <row r="87" spans="1:7" ht="157.5" hidden="1">
      <c r="A87" s="23" t="s">
        <v>846</v>
      </c>
      <c r="B87" s="13" t="s">
        <v>847</v>
      </c>
      <c r="C87" s="13"/>
      <c r="D87" s="102">
        <f>SUM(D88)</f>
        <v>0</v>
      </c>
      <c r="E87" s="102">
        <f>SUM(E88)</f>
        <v>0</v>
      </c>
      <c r="F87" s="175" t="e">
        <f t="shared" si="4"/>
        <v>#DIV/0!</v>
      </c>
      <c r="G87" s="175">
        <f t="shared" si="5"/>
        <v>0</v>
      </c>
    </row>
    <row r="88" spans="1:7" ht="31.5" hidden="1">
      <c r="A88" s="24" t="s">
        <v>164</v>
      </c>
      <c r="B88" s="13" t="s">
        <v>847</v>
      </c>
      <c r="C88" s="13" t="s">
        <v>211</v>
      </c>
      <c r="D88" s="102">
        <f>SUM('3'!G826)</f>
        <v>0</v>
      </c>
      <c r="E88" s="102">
        <f>SUM('3'!H826)</f>
        <v>0</v>
      </c>
      <c r="F88" s="175" t="e">
        <f t="shared" si="4"/>
        <v>#DIV/0!</v>
      </c>
      <c r="G88" s="175">
        <f t="shared" si="5"/>
        <v>0</v>
      </c>
    </row>
    <row r="89" spans="1:7" ht="141.75" hidden="1">
      <c r="A89" s="24" t="s">
        <v>720</v>
      </c>
      <c r="B89" s="81" t="s">
        <v>525</v>
      </c>
      <c r="C89" s="81"/>
      <c r="D89" s="103">
        <f>SUM(D90)</f>
        <v>0</v>
      </c>
      <c r="E89" s="103">
        <f>SUM(E90)</f>
        <v>0</v>
      </c>
      <c r="F89" s="175" t="e">
        <f t="shared" si="4"/>
        <v>#DIV/0!</v>
      </c>
      <c r="G89" s="175">
        <f t="shared" si="5"/>
        <v>0</v>
      </c>
    </row>
    <row r="90" spans="1:7" ht="31.5" hidden="1">
      <c r="A90" s="24" t="s">
        <v>164</v>
      </c>
      <c r="B90" s="81" t="s">
        <v>525</v>
      </c>
      <c r="C90" s="81" t="s">
        <v>211</v>
      </c>
      <c r="D90" s="103">
        <f>SUM('3'!G794)</f>
        <v>0</v>
      </c>
      <c r="E90" s="103">
        <f>SUM('3'!H794)</f>
        <v>0</v>
      </c>
      <c r="F90" s="175" t="e">
        <f t="shared" si="4"/>
        <v>#DIV/0!</v>
      </c>
      <c r="G90" s="175">
        <f t="shared" si="5"/>
        <v>0</v>
      </c>
    </row>
    <row r="91" spans="1:7" ht="189" hidden="1">
      <c r="A91" s="24" t="s">
        <v>721</v>
      </c>
      <c r="B91" s="81" t="s">
        <v>526</v>
      </c>
      <c r="C91" s="81"/>
      <c r="D91" s="103">
        <f>SUM(D92)</f>
        <v>0</v>
      </c>
      <c r="E91" s="103">
        <f>SUM(E92)</f>
        <v>0</v>
      </c>
      <c r="F91" s="175" t="e">
        <f t="shared" si="4"/>
        <v>#DIV/0!</v>
      </c>
      <c r="G91" s="175">
        <f t="shared" si="5"/>
        <v>0</v>
      </c>
    </row>
    <row r="92" spans="1:7" ht="31.5" hidden="1">
      <c r="A92" s="24" t="s">
        <v>164</v>
      </c>
      <c r="B92" s="81" t="s">
        <v>526</v>
      </c>
      <c r="C92" s="81" t="s">
        <v>211</v>
      </c>
      <c r="D92" s="103">
        <f>SUM('3'!G796)</f>
        <v>0</v>
      </c>
      <c r="E92" s="103">
        <f>SUM('3'!H796)</f>
        <v>0</v>
      </c>
      <c r="F92" s="175" t="e">
        <f t="shared" si="4"/>
        <v>#DIV/0!</v>
      </c>
      <c r="G92" s="175">
        <f t="shared" si="5"/>
        <v>0</v>
      </c>
    </row>
    <row r="93" spans="1:7" ht="126">
      <c r="A93" s="24" t="s">
        <v>722</v>
      </c>
      <c r="B93" s="81" t="s">
        <v>559</v>
      </c>
      <c r="C93" s="81"/>
      <c r="D93" s="104">
        <f>SUM(D94)</f>
        <v>5507.9</v>
      </c>
      <c r="E93" s="104">
        <f>SUM(E94)</f>
        <v>3608.3346299999998</v>
      </c>
      <c r="F93" s="175">
        <f t="shared" si="4"/>
        <v>65.511985148604737</v>
      </c>
      <c r="G93" s="175">
        <f t="shared" si="5"/>
        <v>-1899.5653699999998</v>
      </c>
    </row>
    <row r="94" spans="1:7" ht="31.5">
      <c r="A94" s="24" t="s">
        <v>164</v>
      </c>
      <c r="B94" s="81" t="s">
        <v>559</v>
      </c>
      <c r="C94" s="81" t="s">
        <v>211</v>
      </c>
      <c r="D94" s="104">
        <f>SUM('3'!G798)</f>
        <v>5507.9</v>
      </c>
      <c r="E94" s="104">
        <f>SUM('3'!H798)</f>
        <v>3608.3346299999998</v>
      </c>
      <c r="F94" s="175">
        <f t="shared" si="4"/>
        <v>65.511985148604737</v>
      </c>
      <c r="G94" s="175">
        <f t="shared" si="5"/>
        <v>-1899.5653699999998</v>
      </c>
    </row>
    <row r="95" spans="1:7" ht="126">
      <c r="A95" s="24" t="s">
        <v>860</v>
      </c>
      <c r="B95" s="81" t="s">
        <v>861</v>
      </c>
      <c r="C95" s="13"/>
      <c r="D95" s="104">
        <f>SUM(D96)</f>
        <v>240</v>
      </c>
      <c r="E95" s="104">
        <f>SUM(E96)</f>
        <v>177.363</v>
      </c>
      <c r="F95" s="175">
        <f t="shared" si="4"/>
        <v>73.90124999999999</v>
      </c>
      <c r="G95" s="175">
        <f t="shared" si="5"/>
        <v>-62.637</v>
      </c>
    </row>
    <row r="96" spans="1:7" ht="31.5">
      <c r="A96" s="24" t="s">
        <v>164</v>
      </c>
      <c r="B96" s="81" t="s">
        <v>861</v>
      </c>
      <c r="C96" s="13" t="s">
        <v>211</v>
      </c>
      <c r="D96" s="104">
        <f>SUM('3'!G800)</f>
        <v>240</v>
      </c>
      <c r="E96" s="104">
        <f>SUM('3'!H800)</f>
        <v>177.363</v>
      </c>
      <c r="F96" s="175">
        <f t="shared" si="4"/>
        <v>73.90124999999999</v>
      </c>
      <c r="G96" s="175">
        <f t="shared" si="5"/>
        <v>-62.637</v>
      </c>
    </row>
    <row r="97" spans="1:7" ht="31.5">
      <c r="A97" s="24" t="s">
        <v>912</v>
      </c>
      <c r="B97" s="81" t="s">
        <v>913</v>
      </c>
      <c r="C97" s="13"/>
      <c r="D97" s="104">
        <f>SUM(D98)</f>
        <v>26.04</v>
      </c>
      <c r="E97" s="104">
        <f>SUM(E98)</f>
        <v>0</v>
      </c>
      <c r="F97" s="175">
        <f t="shared" si="4"/>
        <v>0</v>
      </c>
      <c r="G97" s="175">
        <f t="shared" si="5"/>
        <v>-26.04</v>
      </c>
    </row>
    <row r="98" spans="1:7" ht="31.5">
      <c r="A98" s="24" t="s">
        <v>164</v>
      </c>
      <c r="B98" s="81" t="s">
        <v>913</v>
      </c>
      <c r="C98" s="13" t="s">
        <v>211</v>
      </c>
      <c r="D98" s="104">
        <f>SUM('3'!G802)</f>
        <v>26.04</v>
      </c>
      <c r="E98" s="104">
        <f>SUM('3'!H802)</f>
        <v>0</v>
      </c>
      <c r="F98" s="175">
        <f t="shared" si="4"/>
        <v>0</v>
      </c>
      <c r="G98" s="175">
        <f t="shared" si="5"/>
        <v>-26.04</v>
      </c>
    </row>
    <row r="99" spans="1:7" ht="47.25">
      <c r="A99" s="24" t="s">
        <v>537</v>
      </c>
      <c r="B99" s="81" t="s">
        <v>536</v>
      </c>
      <c r="C99" s="81"/>
      <c r="D99" s="104">
        <f>SUM(D100)</f>
        <v>4431.3131299999995</v>
      </c>
      <c r="E99" s="104">
        <f>SUM(E100)</f>
        <v>2470.39075</v>
      </c>
      <c r="F99" s="175">
        <f t="shared" si="4"/>
        <v>55.74850337872649</v>
      </c>
      <c r="G99" s="175">
        <f t="shared" si="5"/>
        <v>-1960.9223799999995</v>
      </c>
    </row>
    <row r="100" spans="1:7" ht="31.5">
      <c r="A100" s="24" t="s">
        <v>164</v>
      </c>
      <c r="B100" s="81" t="s">
        <v>536</v>
      </c>
      <c r="C100" s="81" t="s">
        <v>211</v>
      </c>
      <c r="D100" s="104">
        <f>SUM('3'!G804)</f>
        <v>4431.3131299999995</v>
      </c>
      <c r="E100" s="104">
        <f>SUM('3'!H804)</f>
        <v>2470.39075</v>
      </c>
      <c r="F100" s="175">
        <f t="shared" si="4"/>
        <v>55.74850337872649</v>
      </c>
      <c r="G100" s="175">
        <f t="shared" si="5"/>
        <v>-1960.9223799999995</v>
      </c>
    </row>
    <row r="101" spans="1:7">
      <c r="A101" s="71" t="s">
        <v>154</v>
      </c>
      <c r="B101" s="68" t="s">
        <v>155</v>
      </c>
      <c r="C101" s="69"/>
      <c r="D101" s="101">
        <f>SUM(D102+D114+D116+D118+D112+D122+D120+D108+D110+D104+D106)</f>
        <v>50486.19</v>
      </c>
      <c r="E101" s="101">
        <f>SUM(E102+E114+E116+E118+E112+E122+E120+E108+E110+E104+E106)</f>
        <v>34366.845220000003</v>
      </c>
      <c r="F101" s="175">
        <f t="shared" si="4"/>
        <v>68.071774122784873</v>
      </c>
      <c r="G101" s="175">
        <f t="shared" si="5"/>
        <v>-16119.344779999999</v>
      </c>
    </row>
    <row r="102" spans="1:7" ht="110.25">
      <c r="A102" s="72" t="s">
        <v>724</v>
      </c>
      <c r="B102" s="69" t="s">
        <v>156</v>
      </c>
      <c r="C102" s="69"/>
      <c r="D102" s="102">
        <f>SUM(D103)</f>
        <v>12387.4</v>
      </c>
      <c r="E102" s="102">
        <f>SUM(E103)</f>
        <v>6314.2301799999996</v>
      </c>
      <c r="F102" s="175">
        <f t="shared" si="4"/>
        <v>50.973006280575419</v>
      </c>
      <c r="G102" s="175">
        <f t="shared" si="5"/>
        <v>-6073.1698200000001</v>
      </c>
    </row>
    <row r="103" spans="1:7" ht="31.5">
      <c r="A103" s="72" t="s">
        <v>164</v>
      </c>
      <c r="B103" s="69" t="s">
        <v>156</v>
      </c>
      <c r="C103" s="69" t="s">
        <v>211</v>
      </c>
      <c r="D103" s="102">
        <f>SUM('3'!G855+'3'!G576)</f>
        <v>12387.4</v>
      </c>
      <c r="E103" s="102">
        <f>SUM('3'!H855+'3'!H576)</f>
        <v>6314.2301799999996</v>
      </c>
      <c r="F103" s="175">
        <f t="shared" si="4"/>
        <v>50.973006280575419</v>
      </c>
      <c r="G103" s="175">
        <f t="shared" si="5"/>
        <v>-6073.1698200000001</v>
      </c>
    </row>
    <row r="104" spans="1:7" ht="110.25">
      <c r="A104" s="24" t="s">
        <v>866</v>
      </c>
      <c r="B104" s="81" t="s">
        <v>867</v>
      </c>
      <c r="C104" s="81"/>
      <c r="D104" s="102">
        <f>SUM(D105)</f>
        <v>36270.79</v>
      </c>
      <c r="E104" s="102">
        <f>SUM(E105)</f>
        <v>26953.142960000001</v>
      </c>
      <c r="F104" s="175">
        <f t="shared" si="4"/>
        <v>74.310879250217596</v>
      </c>
      <c r="G104" s="175">
        <f t="shared" si="5"/>
        <v>-9317.6470399999998</v>
      </c>
    </row>
    <row r="105" spans="1:7">
      <c r="A105" s="23" t="s">
        <v>494</v>
      </c>
      <c r="B105" s="81" t="s">
        <v>867</v>
      </c>
      <c r="C105" s="81" t="s">
        <v>491</v>
      </c>
      <c r="D105" s="102">
        <f>SUM('3'!G303)</f>
        <v>36270.79</v>
      </c>
      <c r="E105" s="102">
        <f>SUM('3'!H303)</f>
        <v>26953.142960000001</v>
      </c>
      <c r="F105" s="175">
        <f t="shared" si="4"/>
        <v>74.310879250217596</v>
      </c>
      <c r="G105" s="175">
        <f t="shared" si="5"/>
        <v>-9317.6470399999998</v>
      </c>
    </row>
    <row r="106" spans="1:7" ht="31.5">
      <c r="A106" s="23" t="s">
        <v>889</v>
      </c>
      <c r="B106" s="81" t="s">
        <v>891</v>
      </c>
      <c r="C106" s="81"/>
      <c r="D106" s="102">
        <f>SUM(D107)</f>
        <v>350</v>
      </c>
      <c r="E106" s="102">
        <f>SUM(E107)</f>
        <v>260.08807999999999</v>
      </c>
      <c r="F106" s="175">
        <f t="shared" si="4"/>
        <v>74.310879999999997</v>
      </c>
      <c r="G106" s="175">
        <f t="shared" si="5"/>
        <v>-89.911920000000009</v>
      </c>
    </row>
    <row r="107" spans="1:7">
      <c r="A107" s="23" t="s">
        <v>147</v>
      </c>
      <c r="B107" s="81" t="s">
        <v>891</v>
      </c>
      <c r="C107" s="81" t="s">
        <v>491</v>
      </c>
      <c r="D107" s="102">
        <f>SUM('3'!G305)</f>
        <v>350</v>
      </c>
      <c r="E107" s="102">
        <f>SUM('3'!H305)</f>
        <v>260.08807999999999</v>
      </c>
      <c r="F107" s="175">
        <f t="shared" ref="F107:F170" si="6">SUM(E107/D107*100)</f>
        <v>74.310879999999997</v>
      </c>
      <c r="G107" s="175">
        <f t="shared" ref="G107:G170" si="7">SUM(E107-D107)</f>
        <v>-89.911920000000009</v>
      </c>
    </row>
    <row r="108" spans="1:7" ht="141.75" hidden="1">
      <c r="A108" s="23" t="s">
        <v>843</v>
      </c>
      <c r="B108" s="81" t="s">
        <v>845</v>
      </c>
      <c r="C108" s="81"/>
      <c r="D108" s="102">
        <f>SUM(D109)</f>
        <v>0</v>
      </c>
      <c r="E108" s="102">
        <f>SUM(E109)</f>
        <v>0</v>
      </c>
      <c r="F108" s="175" t="e">
        <f t="shared" si="6"/>
        <v>#DIV/0!</v>
      </c>
      <c r="G108" s="175">
        <f t="shared" si="7"/>
        <v>0</v>
      </c>
    </row>
    <row r="109" spans="1:7" ht="31.5" hidden="1">
      <c r="A109" s="24" t="s">
        <v>164</v>
      </c>
      <c r="B109" s="81" t="s">
        <v>845</v>
      </c>
      <c r="C109" s="81" t="s">
        <v>211</v>
      </c>
      <c r="D109" s="102">
        <f>SUM('3'!G877)</f>
        <v>0</v>
      </c>
      <c r="E109" s="102">
        <f>SUM('3'!H877)</f>
        <v>0</v>
      </c>
      <c r="F109" s="175" t="e">
        <f t="shared" si="6"/>
        <v>#DIV/0!</v>
      </c>
      <c r="G109" s="175">
        <f t="shared" si="7"/>
        <v>0</v>
      </c>
    </row>
    <row r="110" spans="1:7" ht="63" hidden="1">
      <c r="A110" s="24" t="s">
        <v>848</v>
      </c>
      <c r="B110" s="81" t="s">
        <v>850</v>
      </c>
      <c r="C110" s="81"/>
      <c r="D110" s="102">
        <f>SUM(D111)</f>
        <v>0</v>
      </c>
      <c r="E110" s="102">
        <f>SUM(E111)</f>
        <v>0</v>
      </c>
      <c r="F110" s="175" t="e">
        <f t="shared" si="6"/>
        <v>#DIV/0!</v>
      </c>
      <c r="G110" s="175">
        <f t="shared" si="7"/>
        <v>0</v>
      </c>
    </row>
    <row r="111" spans="1:7" ht="31.5" hidden="1">
      <c r="A111" s="24" t="s">
        <v>164</v>
      </c>
      <c r="B111" s="81" t="s">
        <v>850</v>
      </c>
      <c r="C111" s="81" t="s">
        <v>211</v>
      </c>
      <c r="D111" s="102">
        <f>SUM('3'!G879)</f>
        <v>0</v>
      </c>
      <c r="E111" s="102">
        <f>SUM('3'!H879)</f>
        <v>0</v>
      </c>
      <c r="F111" s="175" t="e">
        <f t="shared" si="6"/>
        <v>#DIV/0!</v>
      </c>
      <c r="G111" s="175">
        <f t="shared" si="7"/>
        <v>0</v>
      </c>
    </row>
    <row r="112" spans="1:7" ht="157.5">
      <c r="A112" s="72" t="s">
        <v>708</v>
      </c>
      <c r="B112" s="69" t="s">
        <v>194</v>
      </c>
      <c r="C112" s="69"/>
      <c r="D112" s="102">
        <f>SUM(D113)</f>
        <v>1213</v>
      </c>
      <c r="E112" s="102">
        <f>SUM(E113)</f>
        <v>654.20000000000005</v>
      </c>
      <c r="F112" s="175">
        <f t="shared" si="6"/>
        <v>53.932399010717234</v>
      </c>
      <c r="G112" s="175">
        <f t="shared" si="7"/>
        <v>-558.79999999999995</v>
      </c>
    </row>
    <row r="113" spans="1:7" ht="31.5">
      <c r="A113" s="72" t="s">
        <v>164</v>
      </c>
      <c r="B113" s="69" t="s">
        <v>194</v>
      </c>
      <c r="C113" s="69" t="s">
        <v>211</v>
      </c>
      <c r="D113" s="102">
        <f>SUM('3'!G811)</f>
        <v>1213</v>
      </c>
      <c r="E113" s="102">
        <f>SUM('3'!H811)</f>
        <v>654.20000000000005</v>
      </c>
      <c r="F113" s="175">
        <f t="shared" si="6"/>
        <v>53.932399010717234</v>
      </c>
      <c r="G113" s="175">
        <f t="shared" si="7"/>
        <v>-558.79999999999995</v>
      </c>
    </row>
    <row r="114" spans="1:7" ht="110.25">
      <c r="A114" s="72" t="s">
        <v>709</v>
      </c>
      <c r="B114" s="69" t="s">
        <v>157</v>
      </c>
      <c r="C114" s="69"/>
      <c r="D114" s="102">
        <f>SUM(D115)</f>
        <v>204</v>
      </c>
      <c r="E114" s="102">
        <f>SUM(E115)</f>
        <v>124.224</v>
      </c>
      <c r="F114" s="175">
        <f t="shared" si="6"/>
        <v>60.89411764705882</v>
      </c>
      <c r="G114" s="175">
        <f t="shared" si="7"/>
        <v>-79.775999999999996</v>
      </c>
    </row>
    <row r="115" spans="1:7" ht="31.5">
      <c r="A115" s="72" t="s">
        <v>164</v>
      </c>
      <c r="B115" s="69" t="s">
        <v>157</v>
      </c>
      <c r="C115" s="69" t="s">
        <v>211</v>
      </c>
      <c r="D115" s="102">
        <f>SUM('3'!G857)</f>
        <v>204</v>
      </c>
      <c r="E115" s="102">
        <f>SUM('3'!H857)</f>
        <v>124.224</v>
      </c>
      <c r="F115" s="175">
        <f t="shared" si="6"/>
        <v>60.89411764705882</v>
      </c>
      <c r="G115" s="175">
        <f t="shared" si="7"/>
        <v>-79.775999999999996</v>
      </c>
    </row>
    <row r="116" spans="1:7" ht="94.5" hidden="1">
      <c r="A116" s="72" t="s">
        <v>747</v>
      </c>
      <c r="B116" s="69" t="s">
        <v>202</v>
      </c>
      <c r="C116" s="69"/>
      <c r="D116" s="102">
        <f>SUM(D117)</f>
        <v>0</v>
      </c>
      <c r="E116" s="102">
        <f>SUM(E117)</f>
        <v>0</v>
      </c>
      <c r="F116" s="175" t="e">
        <f t="shared" si="6"/>
        <v>#DIV/0!</v>
      </c>
      <c r="G116" s="175">
        <f t="shared" si="7"/>
        <v>0</v>
      </c>
    </row>
    <row r="117" spans="1:7" ht="31.5" hidden="1">
      <c r="A117" s="72" t="s">
        <v>164</v>
      </c>
      <c r="B117" s="69" t="s">
        <v>202</v>
      </c>
      <c r="C117" s="69" t="s">
        <v>211</v>
      </c>
      <c r="D117" s="102"/>
      <c r="E117" s="102"/>
      <c r="F117" s="175" t="e">
        <f t="shared" si="6"/>
        <v>#DIV/0!</v>
      </c>
      <c r="G117" s="175">
        <f t="shared" si="7"/>
        <v>0</v>
      </c>
    </row>
    <row r="118" spans="1:7" ht="94.5">
      <c r="A118" s="72" t="s">
        <v>654</v>
      </c>
      <c r="B118" s="69" t="s">
        <v>95</v>
      </c>
      <c r="C118" s="69"/>
      <c r="D118" s="102">
        <f>SUM(D119)</f>
        <v>61</v>
      </c>
      <c r="E118" s="102">
        <f>SUM(E119)</f>
        <v>60.96</v>
      </c>
      <c r="F118" s="175">
        <f t="shared" si="6"/>
        <v>99.934426229508205</v>
      </c>
      <c r="G118" s="175">
        <f t="shared" si="7"/>
        <v>-3.9999999999999147E-2</v>
      </c>
    </row>
    <row r="119" spans="1:7" ht="31.5">
      <c r="A119" s="72" t="s">
        <v>164</v>
      </c>
      <c r="B119" s="69" t="s">
        <v>95</v>
      </c>
      <c r="C119" s="69" t="s">
        <v>211</v>
      </c>
      <c r="D119" s="102">
        <f>SUM('3'!G335+'3'!G832)</f>
        <v>61</v>
      </c>
      <c r="E119" s="102">
        <f>SUM('3'!H335+'3'!H832)</f>
        <v>60.96</v>
      </c>
      <c r="F119" s="175">
        <f t="shared" si="6"/>
        <v>99.934426229508205</v>
      </c>
      <c r="G119" s="175">
        <f t="shared" si="7"/>
        <v>-3.9999999999999147E-2</v>
      </c>
    </row>
    <row r="120" spans="1:7" ht="189" hidden="1">
      <c r="A120" s="24" t="s">
        <v>721</v>
      </c>
      <c r="B120" s="42" t="s">
        <v>527</v>
      </c>
      <c r="C120" s="42"/>
      <c r="D120" s="102">
        <f>SUM(D121)</f>
        <v>0</v>
      </c>
      <c r="E120" s="102">
        <f>SUM(E121)</f>
        <v>0</v>
      </c>
      <c r="F120" s="175" t="e">
        <f t="shared" si="6"/>
        <v>#DIV/0!</v>
      </c>
      <c r="G120" s="175">
        <f t="shared" si="7"/>
        <v>0</v>
      </c>
    </row>
    <row r="121" spans="1:7" ht="31.5" hidden="1">
      <c r="A121" s="24" t="s">
        <v>164</v>
      </c>
      <c r="B121" s="42" t="s">
        <v>527</v>
      </c>
      <c r="C121" s="42" t="s">
        <v>211</v>
      </c>
      <c r="D121" s="102">
        <f>SUM('3'!G859)</f>
        <v>0</v>
      </c>
      <c r="E121" s="102">
        <f>SUM('3'!H859)</f>
        <v>0</v>
      </c>
      <c r="F121" s="175" t="e">
        <f t="shared" si="6"/>
        <v>#DIV/0!</v>
      </c>
      <c r="G121" s="175">
        <f t="shared" si="7"/>
        <v>0</v>
      </c>
    </row>
    <row r="122" spans="1:7" ht="126" hidden="1">
      <c r="A122" s="24" t="s">
        <v>723</v>
      </c>
      <c r="B122" s="12" t="s">
        <v>509</v>
      </c>
      <c r="C122" s="12"/>
      <c r="D122" s="102">
        <f>SUM(D123)</f>
        <v>0</v>
      </c>
      <c r="E122" s="102">
        <f>SUM(E123)</f>
        <v>0</v>
      </c>
      <c r="F122" s="175" t="e">
        <f t="shared" si="6"/>
        <v>#DIV/0!</v>
      </c>
      <c r="G122" s="175">
        <f t="shared" si="7"/>
        <v>0</v>
      </c>
    </row>
    <row r="123" spans="1:7" ht="31.5" hidden="1">
      <c r="A123" s="24" t="s">
        <v>212</v>
      </c>
      <c r="B123" s="12" t="s">
        <v>509</v>
      </c>
      <c r="C123" s="12" t="s">
        <v>211</v>
      </c>
      <c r="D123" s="102">
        <f>SUM('3'!G813+'3'!G861)</f>
        <v>0</v>
      </c>
      <c r="E123" s="102">
        <f>SUM('3'!H813+'3'!H861)</f>
        <v>0</v>
      </c>
      <c r="F123" s="175" t="e">
        <f t="shared" si="6"/>
        <v>#DIV/0!</v>
      </c>
      <c r="G123" s="175">
        <f t="shared" si="7"/>
        <v>0</v>
      </c>
    </row>
    <row r="124" spans="1:7" ht="31.5">
      <c r="A124" s="70" t="s">
        <v>748</v>
      </c>
      <c r="B124" s="68" t="s">
        <v>158</v>
      </c>
      <c r="C124" s="69"/>
      <c r="D124" s="101">
        <f>SUM(D125+D129)</f>
        <v>1254</v>
      </c>
      <c r="E124" s="101">
        <f>SUM(E125+E129)</f>
        <v>796.1160000000001</v>
      </c>
      <c r="F124" s="175">
        <f t="shared" si="6"/>
        <v>63.486124401913877</v>
      </c>
      <c r="G124" s="175">
        <f t="shared" si="7"/>
        <v>-457.8839999999999</v>
      </c>
    </row>
    <row r="125" spans="1:7">
      <c r="A125" s="71" t="s">
        <v>323</v>
      </c>
      <c r="B125" s="68" t="s">
        <v>324</v>
      </c>
      <c r="C125" s="69"/>
      <c r="D125" s="101">
        <f>SUM(D126)</f>
        <v>14</v>
      </c>
      <c r="E125" s="101">
        <f>SUM(E126)</f>
        <v>3.4790000000000001</v>
      </c>
      <c r="F125" s="175">
        <f t="shared" si="6"/>
        <v>24.85</v>
      </c>
      <c r="G125" s="175">
        <f t="shared" si="7"/>
        <v>-10.521000000000001</v>
      </c>
    </row>
    <row r="126" spans="1:7" ht="94.5">
      <c r="A126" s="73" t="s">
        <v>652</v>
      </c>
      <c r="B126" s="69" t="s">
        <v>34</v>
      </c>
      <c r="C126" s="69"/>
      <c r="D126" s="102">
        <f>SUM(D127:D128)</f>
        <v>14</v>
      </c>
      <c r="E126" s="102">
        <f>SUM(E127:E128)</f>
        <v>3.4790000000000001</v>
      </c>
      <c r="F126" s="175">
        <f t="shared" si="6"/>
        <v>24.85</v>
      </c>
      <c r="G126" s="175">
        <f t="shared" si="7"/>
        <v>-10.521000000000001</v>
      </c>
    </row>
    <row r="127" spans="1:7">
      <c r="A127" s="73" t="s">
        <v>147</v>
      </c>
      <c r="B127" s="69" t="s">
        <v>34</v>
      </c>
      <c r="C127" s="69" t="s">
        <v>491</v>
      </c>
      <c r="D127" s="102">
        <f>SUM('3'!G330)</f>
        <v>14</v>
      </c>
      <c r="E127" s="102">
        <f>SUM('3'!H330)</f>
        <v>3.4790000000000001</v>
      </c>
      <c r="F127" s="175">
        <f t="shared" si="6"/>
        <v>24.85</v>
      </c>
      <c r="G127" s="175">
        <f t="shared" si="7"/>
        <v>-10.521000000000001</v>
      </c>
    </row>
    <row r="128" spans="1:7" ht="34.5" hidden="1" customHeight="1">
      <c r="A128" s="74" t="s">
        <v>212</v>
      </c>
      <c r="B128" s="69" t="s">
        <v>34</v>
      </c>
      <c r="C128" s="69" t="s">
        <v>211</v>
      </c>
      <c r="D128" s="102">
        <f>SUM('3'!G869+'3'!G674+'3'!G834)</f>
        <v>0</v>
      </c>
      <c r="E128" s="102">
        <f>SUM('3'!H869+'3'!H674+'3'!H834)</f>
        <v>0</v>
      </c>
      <c r="F128" s="175" t="e">
        <f t="shared" si="6"/>
        <v>#DIV/0!</v>
      </c>
      <c r="G128" s="175">
        <f t="shared" si="7"/>
        <v>0</v>
      </c>
    </row>
    <row r="129" spans="1:7">
      <c r="A129" s="71" t="s">
        <v>35</v>
      </c>
      <c r="B129" s="68" t="s">
        <v>36</v>
      </c>
      <c r="C129" s="69"/>
      <c r="D129" s="101">
        <f>SUM(D130+D133+D136)</f>
        <v>1240</v>
      </c>
      <c r="E129" s="101">
        <f>SUM(E130+E133+E136)</f>
        <v>792.63700000000006</v>
      </c>
      <c r="F129" s="175">
        <f t="shared" si="6"/>
        <v>63.922338709677426</v>
      </c>
      <c r="G129" s="175">
        <f t="shared" si="7"/>
        <v>-447.36299999999994</v>
      </c>
    </row>
    <row r="130" spans="1:7" ht="94.5">
      <c r="A130" s="73" t="s">
        <v>651</v>
      </c>
      <c r="B130" s="69" t="s">
        <v>186</v>
      </c>
      <c r="C130" s="69"/>
      <c r="D130" s="102">
        <f>SUM(D131+D132)</f>
        <v>30</v>
      </c>
      <c r="E130" s="102">
        <f>SUM(E131+E132)</f>
        <v>0</v>
      </c>
      <c r="F130" s="175">
        <f t="shared" si="6"/>
        <v>0</v>
      </c>
      <c r="G130" s="175">
        <f t="shared" si="7"/>
        <v>-30</v>
      </c>
    </row>
    <row r="131" spans="1:7">
      <c r="A131" s="73" t="s">
        <v>147</v>
      </c>
      <c r="B131" s="69" t="s">
        <v>186</v>
      </c>
      <c r="C131" s="69" t="s">
        <v>491</v>
      </c>
      <c r="D131" s="102">
        <f>SUM('3'!G328)</f>
        <v>30</v>
      </c>
      <c r="E131" s="102">
        <f>SUM('3'!H328)</f>
        <v>0</v>
      </c>
      <c r="F131" s="175">
        <f t="shared" si="6"/>
        <v>0</v>
      </c>
      <c r="G131" s="175">
        <f t="shared" si="7"/>
        <v>-30</v>
      </c>
    </row>
    <row r="132" spans="1:7" ht="31.5" hidden="1">
      <c r="A132" s="72" t="s">
        <v>164</v>
      </c>
      <c r="B132" s="69" t="s">
        <v>186</v>
      </c>
      <c r="C132" s="69" t="s">
        <v>211</v>
      </c>
      <c r="D132" s="102">
        <f>SUM('3'!G873)</f>
        <v>0</v>
      </c>
      <c r="E132" s="102">
        <f>SUM('3'!H873)</f>
        <v>0</v>
      </c>
      <c r="F132" s="175" t="e">
        <f t="shared" si="6"/>
        <v>#DIV/0!</v>
      </c>
      <c r="G132" s="175">
        <f t="shared" si="7"/>
        <v>0</v>
      </c>
    </row>
    <row r="133" spans="1:7" ht="94.5">
      <c r="A133" s="73" t="s">
        <v>725</v>
      </c>
      <c r="B133" s="69" t="s">
        <v>37</v>
      </c>
      <c r="C133" s="69"/>
      <c r="D133" s="102">
        <f>SUM(D134:D135)</f>
        <v>1130</v>
      </c>
      <c r="E133" s="102">
        <f>SUM(E134:E135)</f>
        <v>741.21400000000006</v>
      </c>
      <c r="F133" s="175">
        <f t="shared" si="6"/>
        <v>65.5941592920354</v>
      </c>
      <c r="G133" s="175">
        <f t="shared" si="7"/>
        <v>-388.78599999999994</v>
      </c>
    </row>
    <row r="134" spans="1:7" hidden="1">
      <c r="A134" s="73" t="s">
        <v>147</v>
      </c>
      <c r="B134" s="69" t="s">
        <v>37</v>
      </c>
      <c r="C134" s="69" t="s">
        <v>491</v>
      </c>
      <c r="D134" s="102"/>
      <c r="E134" s="102"/>
      <c r="F134" s="175" t="e">
        <f t="shared" si="6"/>
        <v>#DIV/0!</v>
      </c>
      <c r="G134" s="175">
        <f t="shared" si="7"/>
        <v>0</v>
      </c>
    </row>
    <row r="135" spans="1:7" ht="31.5">
      <c r="A135" s="72" t="s">
        <v>164</v>
      </c>
      <c r="B135" s="69" t="s">
        <v>37</v>
      </c>
      <c r="C135" s="69" t="s">
        <v>211</v>
      </c>
      <c r="D135" s="102">
        <f>SUM('3'!G864+'3'!G579)</f>
        <v>1130</v>
      </c>
      <c r="E135" s="102">
        <f>SUM('3'!H864+'3'!H579)</f>
        <v>741.21400000000006</v>
      </c>
      <c r="F135" s="175">
        <f t="shared" si="6"/>
        <v>65.5941592920354</v>
      </c>
      <c r="G135" s="175">
        <f t="shared" si="7"/>
        <v>-388.78599999999994</v>
      </c>
    </row>
    <row r="136" spans="1:7" ht="78.75">
      <c r="A136" s="72" t="s">
        <v>653</v>
      </c>
      <c r="B136" s="69" t="s">
        <v>38</v>
      </c>
      <c r="C136" s="69"/>
      <c r="D136" s="102">
        <f>SUM(D137+D138+D139)</f>
        <v>80</v>
      </c>
      <c r="E136" s="102">
        <f>SUM(E137+E138+E139)</f>
        <v>51.423000000000002</v>
      </c>
      <c r="F136" s="175">
        <f t="shared" si="6"/>
        <v>64.278750000000002</v>
      </c>
      <c r="G136" s="175">
        <f t="shared" si="7"/>
        <v>-28.576999999999998</v>
      </c>
    </row>
    <row r="137" spans="1:7">
      <c r="A137" s="73" t="s">
        <v>147</v>
      </c>
      <c r="B137" s="69" t="s">
        <v>38</v>
      </c>
      <c r="C137" s="69" t="s">
        <v>491</v>
      </c>
      <c r="D137" s="102">
        <f>SUM('3'!G332)</f>
        <v>39</v>
      </c>
      <c r="E137" s="102">
        <f>SUM('3'!H332)</f>
        <v>10.423</v>
      </c>
      <c r="F137" s="175">
        <f t="shared" si="6"/>
        <v>26.725641025641028</v>
      </c>
      <c r="G137" s="175">
        <f t="shared" si="7"/>
        <v>-28.576999999999998</v>
      </c>
    </row>
    <row r="138" spans="1:7">
      <c r="A138" s="73" t="s">
        <v>493</v>
      </c>
      <c r="B138" s="69" t="s">
        <v>38</v>
      </c>
      <c r="C138" s="69" t="s">
        <v>268</v>
      </c>
      <c r="D138" s="102">
        <f>SUM('3'!G333)</f>
        <v>41</v>
      </c>
      <c r="E138" s="102">
        <f>SUM('3'!H333)</f>
        <v>41</v>
      </c>
      <c r="F138" s="175">
        <f t="shared" si="6"/>
        <v>100</v>
      </c>
      <c r="G138" s="175">
        <f t="shared" si="7"/>
        <v>0</v>
      </c>
    </row>
    <row r="139" spans="1:7" ht="31.5" hidden="1">
      <c r="A139" s="72" t="s">
        <v>164</v>
      </c>
      <c r="B139" s="69" t="s">
        <v>38</v>
      </c>
      <c r="C139" s="69" t="s">
        <v>211</v>
      </c>
      <c r="D139" s="102">
        <f>SUM('3'!G871)</f>
        <v>0</v>
      </c>
      <c r="E139" s="102">
        <f>SUM('3'!H871)</f>
        <v>0</v>
      </c>
      <c r="F139" s="175" t="e">
        <f t="shared" si="6"/>
        <v>#DIV/0!</v>
      </c>
      <c r="G139" s="175">
        <f t="shared" si="7"/>
        <v>0</v>
      </c>
    </row>
    <row r="140" spans="1:7" ht="47.25">
      <c r="A140" s="70" t="s">
        <v>749</v>
      </c>
      <c r="B140" s="68" t="s">
        <v>39</v>
      </c>
      <c r="C140" s="69"/>
      <c r="D140" s="101">
        <f>SUM(D141)</f>
        <v>717.9</v>
      </c>
      <c r="E140" s="101">
        <f>SUM(E141)</f>
        <v>459.61500000000001</v>
      </c>
      <c r="F140" s="175">
        <f t="shared" si="6"/>
        <v>64.022147931466776</v>
      </c>
      <c r="G140" s="175">
        <f t="shared" si="7"/>
        <v>-258.28499999999997</v>
      </c>
    </row>
    <row r="141" spans="1:7">
      <c r="A141" s="71" t="s">
        <v>40</v>
      </c>
      <c r="B141" s="68" t="s">
        <v>41</v>
      </c>
      <c r="C141" s="69"/>
      <c r="D141" s="101">
        <f>SUM(D142+D146+D148+D150)</f>
        <v>717.9</v>
      </c>
      <c r="E141" s="101">
        <f>SUM(E142+E146+E148+E150)</f>
        <v>459.61500000000001</v>
      </c>
      <c r="F141" s="175">
        <f t="shared" si="6"/>
        <v>64.022147931466776</v>
      </c>
      <c r="G141" s="175">
        <f t="shared" si="7"/>
        <v>-258.28499999999997</v>
      </c>
    </row>
    <row r="142" spans="1:7" ht="94.5">
      <c r="A142" s="73" t="s">
        <v>665</v>
      </c>
      <c r="B142" s="69" t="s">
        <v>42</v>
      </c>
      <c r="C142" s="69"/>
      <c r="D142" s="102">
        <f>SUM(D143:D145)</f>
        <v>531</v>
      </c>
      <c r="E142" s="102">
        <f>SUM(E143:E145)</f>
        <v>459.61500000000001</v>
      </c>
      <c r="F142" s="175">
        <f t="shared" si="6"/>
        <v>86.556497175141246</v>
      </c>
      <c r="G142" s="175">
        <f t="shared" si="7"/>
        <v>-71.384999999999991</v>
      </c>
    </row>
    <row r="143" spans="1:7">
      <c r="A143" s="73" t="s">
        <v>147</v>
      </c>
      <c r="B143" s="69" t="s">
        <v>42</v>
      </c>
      <c r="C143" s="69" t="s">
        <v>491</v>
      </c>
      <c r="D143" s="102">
        <f>SUM('3'!G397)</f>
        <v>478</v>
      </c>
      <c r="E143" s="102">
        <f>SUM('3'!H397)</f>
        <v>457.596</v>
      </c>
      <c r="F143" s="175">
        <f t="shared" si="6"/>
        <v>95.731380753138069</v>
      </c>
      <c r="G143" s="175">
        <f t="shared" si="7"/>
        <v>-20.403999999999996</v>
      </c>
    </row>
    <row r="144" spans="1:7" ht="31.5">
      <c r="A144" s="72" t="s">
        <v>164</v>
      </c>
      <c r="B144" s="69" t="s">
        <v>42</v>
      </c>
      <c r="C144" s="69" t="s">
        <v>211</v>
      </c>
      <c r="D144" s="102">
        <f>SUM('3'!G882+'3'!G843+'3'!G669)</f>
        <v>53</v>
      </c>
      <c r="E144" s="102">
        <f>SUM('3'!H882+'3'!H843+'3'!H669)</f>
        <v>2.0190000000000001</v>
      </c>
      <c r="F144" s="175">
        <f t="shared" si="6"/>
        <v>3.8094339622641513</v>
      </c>
      <c r="G144" s="175">
        <f t="shared" si="7"/>
        <v>-50.981000000000002</v>
      </c>
    </row>
    <row r="145" spans="1:7" hidden="1">
      <c r="A145" s="73" t="s">
        <v>492</v>
      </c>
      <c r="B145" s="69" t="s">
        <v>42</v>
      </c>
      <c r="C145" s="69" t="s">
        <v>384</v>
      </c>
      <c r="D145" s="102">
        <f>SUM('3'!G398)</f>
        <v>0</v>
      </c>
      <c r="E145" s="102">
        <f>SUM('3'!H398)</f>
        <v>0</v>
      </c>
      <c r="F145" s="175" t="e">
        <f t="shared" si="6"/>
        <v>#DIV/0!</v>
      </c>
      <c r="G145" s="175">
        <f t="shared" si="7"/>
        <v>0</v>
      </c>
    </row>
    <row r="146" spans="1:7" ht="94.5" hidden="1">
      <c r="A146" s="73" t="s">
        <v>750</v>
      </c>
      <c r="B146" s="69" t="s">
        <v>43</v>
      </c>
      <c r="C146" s="69"/>
      <c r="D146" s="102">
        <f>SUM(D147)</f>
        <v>0</v>
      </c>
      <c r="E146" s="102">
        <f>SUM(E147)</f>
        <v>0</v>
      </c>
      <c r="F146" s="175" t="e">
        <f t="shared" si="6"/>
        <v>#DIV/0!</v>
      </c>
      <c r="G146" s="175">
        <f t="shared" si="7"/>
        <v>0</v>
      </c>
    </row>
    <row r="147" spans="1:7" hidden="1">
      <c r="A147" s="73" t="s">
        <v>147</v>
      </c>
      <c r="B147" s="69" t="s">
        <v>43</v>
      </c>
      <c r="C147" s="69" t="s">
        <v>491</v>
      </c>
      <c r="D147" s="102"/>
      <c r="E147" s="102"/>
      <c r="F147" s="175" t="e">
        <f t="shared" si="6"/>
        <v>#DIV/0!</v>
      </c>
      <c r="G147" s="175">
        <f t="shared" si="7"/>
        <v>0</v>
      </c>
    </row>
    <row r="148" spans="1:7" ht="110.25">
      <c r="A148" s="73" t="s">
        <v>751</v>
      </c>
      <c r="B148" s="69" t="s">
        <v>466</v>
      </c>
      <c r="C148" s="69"/>
      <c r="D148" s="102">
        <f>SUM(D149)</f>
        <v>185</v>
      </c>
      <c r="E148" s="102">
        <f>SUM(E149)</f>
        <v>0</v>
      </c>
      <c r="F148" s="175">
        <f t="shared" si="6"/>
        <v>0</v>
      </c>
      <c r="G148" s="175">
        <f t="shared" si="7"/>
        <v>-185</v>
      </c>
    </row>
    <row r="149" spans="1:7" ht="31.5">
      <c r="A149" s="72" t="s">
        <v>164</v>
      </c>
      <c r="B149" s="69" t="s">
        <v>466</v>
      </c>
      <c r="C149" s="69" t="s">
        <v>211</v>
      </c>
      <c r="D149" s="102">
        <f>SUM('3'!G400+'3'!G884)</f>
        <v>185</v>
      </c>
      <c r="E149" s="102">
        <f>SUM('3'!H400+'3'!H884)</f>
        <v>0</v>
      </c>
      <c r="F149" s="175">
        <f t="shared" si="6"/>
        <v>0</v>
      </c>
      <c r="G149" s="175">
        <f t="shared" si="7"/>
        <v>-185</v>
      </c>
    </row>
    <row r="150" spans="1:7" ht="126">
      <c r="A150" s="73" t="s">
        <v>667</v>
      </c>
      <c r="B150" s="69" t="s">
        <v>176</v>
      </c>
      <c r="C150" s="69"/>
      <c r="D150" s="102">
        <f>SUM(D151)</f>
        <v>1.9</v>
      </c>
      <c r="E150" s="102">
        <f>SUM(E151)</f>
        <v>0</v>
      </c>
      <c r="F150" s="175">
        <f t="shared" si="6"/>
        <v>0</v>
      </c>
      <c r="G150" s="175">
        <f t="shared" si="7"/>
        <v>-1.9</v>
      </c>
    </row>
    <row r="151" spans="1:7" ht="31.5">
      <c r="A151" s="72" t="s">
        <v>164</v>
      </c>
      <c r="B151" s="69" t="s">
        <v>176</v>
      </c>
      <c r="C151" s="69" t="s">
        <v>211</v>
      </c>
      <c r="D151" s="102">
        <f>SUM('3'!G402+'3'!G886)</f>
        <v>1.9</v>
      </c>
      <c r="E151" s="102">
        <f>SUM('3'!H402+'3'!H886)</f>
        <v>0</v>
      </c>
      <c r="F151" s="175">
        <f t="shared" si="6"/>
        <v>0</v>
      </c>
      <c r="G151" s="175">
        <f t="shared" si="7"/>
        <v>-1.9</v>
      </c>
    </row>
    <row r="152" spans="1:7" ht="47.25">
      <c r="A152" s="75" t="s">
        <v>752</v>
      </c>
      <c r="B152" s="68" t="s">
        <v>467</v>
      </c>
      <c r="C152" s="69"/>
      <c r="D152" s="105">
        <f>SUM(D153+D200)</f>
        <v>82813.064999999988</v>
      </c>
      <c r="E152" s="105">
        <f>SUM(E153+E200)</f>
        <v>38327.249579999996</v>
      </c>
      <c r="F152" s="175">
        <f t="shared" si="6"/>
        <v>46.281645993902046</v>
      </c>
      <c r="G152" s="175">
        <f t="shared" si="7"/>
        <v>-44485.815419999992</v>
      </c>
    </row>
    <row r="153" spans="1:7">
      <c r="A153" s="70" t="s">
        <v>195</v>
      </c>
      <c r="B153" s="68" t="s">
        <v>196</v>
      </c>
      <c r="C153" s="69"/>
      <c r="D153" s="105">
        <f>SUM(D154+D171)</f>
        <v>82813.064999999988</v>
      </c>
      <c r="E153" s="105">
        <f>SUM(E154+E171)</f>
        <v>38327.249579999996</v>
      </c>
      <c r="F153" s="175">
        <f t="shared" si="6"/>
        <v>46.281645993902046</v>
      </c>
      <c r="G153" s="175">
        <f t="shared" si="7"/>
        <v>-44485.815419999992</v>
      </c>
    </row>
    <row r="154" spans="1:7">
      <c r="A154" s="71" t="s">
        <v>197</v>
      </c>
      <c r="B154" s="69" t="s">
        <v>198</v>
      </c>
      <c r="C154" s="69"/>
      <c r="D154" s="106">
        <f>SUM(D155+D161+D165+D167+D169++D163+D157+D159)</f>
        <v>7958.4</v>
      </c>
      <c r="E154" s="106">
        <f>SUM(E155+E161+E165+E167+E169++E163+E157+E159)</f>
        <v>5771.4848099999999</v>
      </c>
      <c r="F154" s="175">
        <f t="shared" si="6"/>
        <v>72.520667596501809</v>
      </c>
      <c r="G154" s="175">
        <f t="shared" si="7"/>
        <v>-2186.9151899999997</v>
      </c>
    </row>
    <row r="155" spans="1:7" ht="78.75">
      <c r="A155" s="72" t="s">
        <v>704</v>
      </c>
      <c r="B155" s="69" t="s">
        <v>307</v>
      </c>
      <c r="C155" s="69"/>
      <c r="D155" s="106">
        <f>SUM(D156)</f>
        <v>6958.4</v>
      </c>
      <c r="E155" s="106">
        <f>SUM(E156)</f>
        <v>4771.4848099999999</v>
      </c>
      <c r="F155" s="175">
        <f t="shared" si="6"/>
        <v>68.571579817199364</v>
      </c>
      <c r="G155" s="175">
        <f t="shared" si="7"/>
        <v>-2186.9151899999997</v>
      </c>
    </row>
    <row r="156" spans="1:7" ht="31.5">
      <c r="A156" s="72" t="s">
        <v>164</v>
      </c>
      <c r="B156" s="69" t="s">
        <v>307</v>
      </c>
      <c r="C156" s="69" t="s">
        <v>211</v>
      </c>
      <c r="D156" s="102">
        <f>SUM('3'!G684+'3'!G583)</f>
        <v>6958.4</v>
      </c>
      <c r="E156" s="102">
        <f>SUM('3'!H684+'3'!H583)</f>
        <v>4771.4848099999999</v>
      </c>
      <c r="F156" s="175">
        <f t="shared" si="6"/>
        <v>68.571579817199364</v>
      </c>
      <c r="G156" s="175">
        <f t="shared" si="7"/>
        <v>-2186.9151899999997</v>
      </c>
    </row>
    <row r="157" spans="1:7" ht="47.25" hidden="1">
      <c r="A157" s="24" t="s">
        <v>914</v>
      </c>
      <c r="B157" s="69" t="s">
        <v>915</v>
      </c>
      <c r="C157" s="69"/>
      <c r="D157" s="102">
        <f>SUM(D158)</f>
        <v>0</v>
      </c>
      <c r="E157" s="102">
        <f>SUM(E158)</f>
        <v>0</v>
      </c>
      <c r="F157" s="175" t="e">
        <f t="shared" si="6"/>
        <v>#DIV/0!</v>
      </c>
      <c r="G157" s="175">
        <f t="shared" si="7"/>
        <v>0</v>
      </c>
    </row>
    <row r="158" spans="1:7" ht="31.5" hidden="1">
      <c r="A158" s="24" t="s">
        <v>164</v>
      </c>
      <c r="B158" s="69" t="s">
        <v>915</v>
      </c>
      <c r="C158" s="69" t="s">
        <v>211</v>
      </c>
      <c r="D158" s="102">
        <f>SUM('3'!G687)</f>
        <v>0</v>
      </c>
      <c r="E158" s="102">
        <f>SUM('3'!H687)</f>
        <v>0</v>
      </c>
      <c r="F158" s="175" t="e">
        <f t="shared" si="6"/>
        <v>#DIV/0!</v>
      </c>
      <c r="G158" s="175">
        <f t="shared" si="7"/>
        <v>0</v>
      </c>
    </row>
    <row r="159" spans="1:7" ht="47.25" hidden="1">
      <c r="A159" s="24" t="s">
        <v>916</v>
      </c>
      <c r="B159" s="69" t="s">
        <v>917</v>
      </c>
      <c r="C159" s="69"/>
      <c r="D159" s="102">
        <f>SUM(D160)</f>
        <v>0</v>
      </c>
      <c r="E159" s="102">
        <f>SUM(E160)</f>
        <v>0</v>
      </c>
      <c r="F159" s="175" t="e">
        <f t="shared" si="6"/>
        <v>#DIV/0!</v>
      </c>
      <c r="G159" s="175">
        <f t="shared" si="7"/>
        <v>0</v>
      </c>
    </row>
    <row r="160" spans="1:7" ht="31.5" hidden="1">
      <c r="A160" s="24" t="s">
        <v>164</v>
      </c>
      <c r="B160" s="69" t="s">
        <v>917</v>
      </c>
      <c r="C160" s="69" t="s">
        <v>211</v>
      </c>
      <c r="D160" s="102">
        <f>SUM('3'!G689)</f>
        <v>0</v>
      </c>
      <c r="E160" s="102">
        <f>SUM('3'!H689)</f>
        <v>0</v>
      </c>
      <c r="F160" s="175" t="e">
        <f t="shared" si="6"/>
        <v>#DIV/0!</v>
      </c>
      <c r="G160" s="175">
        <f t="shared" si="7"/>
        <v>0</v>
      </c>
    </row>
    <row r="161" spans="1:7" ht="63" hidden="1">
      <c r="A161" s="72" t="s">
        <v>753</v>
      </c>
      <c r="B161" s="69" t="s">
        <v>199</v>
      </c>
      <c r="C161" s="69"/>
      <c r="D161" s="106">
        <f>SUM(D162)</f>
        <v>0</v>
      </c>
      <c r="E161" s="106">
        <f>SUM(E162)</f>
        <v>0</v>
      </c>
      <c r="F161" s="175" t="e">
        <f t="shared" si="6"/>
        <v>#DIV/0!</v>
      </c>
      <c r="G161" s="175">
        <f t="shared" si="7"/>
        <v>0</v>
      </c>
    </row>
    <row r="162" spans="1:7" ht="31.5" hidden="1">
      <c r="A162" s="72" t="s">
        <v>164</v>
      </c>
      <c r="B162" s="69" t="s">
        <v>199</v>
      </c>
      <c r="C162" s="69" t="s">
        <v>211</v>
      </c>
      <c r="D162" s="106"/>
      <c r="E162" s="106"/>
      <c r="F162" s="175" t="e">
        <f t="shared" si="6"/>
        <v>#DIV/0!</v>
      </c>
      <c r="G162" s="175">
        <f t="shared" si="7"/>
        <v>0</v>
      </c>
    </row>
    <row r="163" spans="1:7" ht="126">
      <c r="A163" s="74" t="s">
        <v>705</v>
      </c>
      <c r="B163" s="69" t="s">
        <v>304</v>
      </c>
      <c r="C163" s="69"/>
      <c r="D163" s="106">
        <f>SUM(D164)</f>
        <v>1000</v>
      </c>
      <c r="E163" s="106">
        <f>SUM(E164)</f>
        <v>1000</v>
      </c>
      <c r="F163" s="175">
        <f t="shared" si="6"/>
        <v>100</v>
      </c>
      <c r="G163" s="175">
        <f t="shared" si="7"/>
        <v>0</v>
      </c>
    </row>
    <row r="164" spans="1:7" ht="31.5">
      <c r="A164" s="72" t="s">
        <v>164</v>
      </c>
      <c r="B164" s="69" t="s">
        <v>304</v>
      </c>
      <c r="C164" s="69" t="s">
        <v>211</v>
      </c>
      <c r="D164" s="102">
        <f>SUM('3'!G691)</f>
        <v>1000</v>
      </c>
      <c r="E164" s="102">
        <f>SUM('3'!H691)</f>
        <v>1000</v>
      </c>
      <c r="F164" s="175">
        <f t="shared" si="6"/>
        <v>100</v>
      </c>
      <c r="G164" s="175">
        <f t="shared" si="7"/>
        <v>0</v>
      </c>
    </row>
    <row r="165" spans="1:7" ht="78.75" hidden="1">
      <c r="A165" s="24" t="s">
        <v>784</v>
      </c>
      <c r="B165" s="69" t="s">
        <v>783</v>
      </c>
      <c r="C165" s="69"/>
      <c r="D165" s="106">
        <f>SUM(D166)</f>
        <v>0</v>
      </c>
      <c r="E165" s="106">
        <f>SUM(E166)</f>
        <v>0</v>
      </c>
      <c r="F165" s="175" t="e">
        <f t="shared" si="6"/>
        <v>#DIV/0!</v>
      </c>
      <c r="G165" s="175">
        <f t="shared" si="7"/>
        <v>0</v>
      </c>
    </row>
    <row r="166" spans="1:7" ht="31.5" hidden="1">
      <c r="A166" s="72" t="s">
        <v>164</v>
      </c>
      <c r="B166" s="69" t="s">
        <v>783</v>
      </c>
      <c r="C166" s="69" t="s">
        <v>211</v>
      </c>
      <c r="D166" s="102">
        <f>SUM('3'!G694)</f>
        <v>0</v>
      </c>
      <c r="E166" s="102">
        <f>SUM('3'!H694)</f>
        <v>0</v>
      </c>
      <c r="F166" s="175" t="e">
        <f t="shared" si="6"/>
        <v>#DIV/0!</v>
      </c>
      <c r="G166" s="175">
        <f t="shared" si="7"/>
        <v>0</v>
      </c>
    </row>
    <row r="167" spans="1:7" ht="94.5" hidden="1">
      <c r="A167" s="74" t="s">
        <v>701</v>
      </c>
      <c r="B167" s="69" t="s">
        <v>597</v>
      </c>
      <c r="C167" s="69"/>
      <c r="D167" s="106">
        <f>SUM(D168)</f>
        <v>0</v>
      </c>
      <c r="E167" s="106">
        <f>SUM(E168)</f>
        <v>0</v>
      </c>
      <c r="F167" s="175" t="e">
        <f t="shared" si="6"/>
        <v>#DIV/0!</v>
      </c>
      <c r="G167" s="175">
        <f t="shared" si="7"/>
        <v>0</v>
      </c>
    </row>
    <row r="168" spans="1:7" ht="31.5" hidden="1">
      <c r="A168" s="72" t="s">
        <v>164</v>
      </c>
      <c r="B168" s="69" t="s">
        <v>597</v>
      </c>
      <c r="C168" s="69" t="s">
        <v>211</v>
      </c>
      <c r="D168" s="102">
        <f>SUM('3'!G678)</f>
        <v>0</v>
      </c>
      <c r="E168" s="102">
        <f>SUM('3'!H678)</f>
        <v>0</v>
      </c>
      <c r="F168" s="175" t="e">
        <f t="shared" si="6"/>
        <v>#DIV/0!</v>
      </c>
      <c r="G168" s="175">
        <f t="shared" si="7"/>
        <v>0</v>
      </c>
    </row>
    <row r="169" spans="1:7" ht="94.5" hidden="1">
      <c r="A169" s="74" t="s">
        <v>754</v>
      </c>
      <c r="B169" s="69" t="s">
        <v>308</v>
      </c>
      <c r="C169" s="69"/>
      <c r="D169" s="106">
        <f>SUM(D170)</f>
        <v>0</v>
      </c>
      <c r="E169" s="106">
        <f>SUM(E170)</f>
        <v>0</v>
      </c>
      <c r="F169" s="175" t="e">
        <f t="shared" si="6"/>
        <v>#DIV/0!</v>
      </c>
      <c r="G169" s="175">
        <f t="shared" si="7"/>
        <v>0</v>
      </c>
    </row>
    <row r="170" spans="1:7" ht="31.5" hidden="1">
      <c r="A170" s="74" t="s">
        <v>212</v>
      </c>
      <c r="B170" s="69" t="s">
        <v>308</v>
      </c>
      <c r="C170" s="69" t="s">
        <v>211</v>
      </c>
      <c r="D170" s="102"/>
      <c r="E170" s="102"/>
      <c r="F170" s="175" t="e">
        <f t="shared" si="6"/>
        <v>#DIV/0!</v>
      </c>
      <c r="G170" s="175">
        <f t="shared" si="7"/>
        <v>0</v>
      </c>
    </row>
    <row r="171" spans="1:7" ht="31.5">
      <c r="A171" s="71" t="s">
        <v>474</v>
      </c>
      <c r="B171" s="69" t="s">
        <v>475</v>
      </c>
      <c r="C171" s="69"/>
      <c r="D171" s="106">
        <f>SUM(D172+D176+D178+D180+D186+D188+D190+D196+D198+D192+D194+D182+D184+D174)</f>
        <v>74854.664999999994</v>
      </c>
      <c r="E171" s="106">
        <f>SUM(E172+E176+E178+E180+E186+E188+E190+E196+E198+E192+E194+E182+E184+E174)</f>
        <v>32555.764769999998</v>
      </c>
      <c r="F171" s="175">
        <f t="shared" ref="F171:F234" si="8">SUM(E171/D171*100)</f>
        <v>43.491965089951307</v>
      </c>
      <c r="G171" s="175">
        <f t="shared" ref="G171:G234" si="9">SUM(E171-D171)</f>
        <v>-42298.900229999999</v>
      </c>
    </row>
    <row r="172" spans="1:7" ht="78.75" hidden="1">
      <c r="A172" s="72" t="s">
        <v>695</v>
      </c>
      <c r="B172" s="69" t="s">
        <v>476</v>
      </c>
      <c r="C172" s="69"/>
      <c r="D172" s="102">
        <f>SUM(D173)</f>
        <v>0</v>
      </c>
      <c r="E172" s="102">
        <f>SUM(E173)</f>
        <v>0</v>
      </c>
      <c r="F172" s="175" t="e">
        <f t="shared" si="8"/>
        <v>#DIV/0!</v>
      </c>
      <c r="G172" s="175">
        <f t="shared" si="9"/>
        <v>0</v>
      </c>
    </row>
    <row r="173" spans="1:7" ht="31.5" hidden="1">
      <c r="A173" s="72" t="s">
        <v>164</v>
      </c>
      <c r="B173" s="69" t="s">
        <v>476</v>
      </c>
      <c r="C173" s="69" t="s">
        <v>211</v>
      </c>
      <c r="D173" s="102"/>
      <c r="E173" s="102"/>
      <c r="F173" s="175" t="e">
        <f t="shared" si="8"/>
        <v>#DIV/0!</v>
      </c>
      <c r="G173" s="175">
        <f t="shared" si="9"/>
        <v>0</v>
      </c>
    </row>
    <row r="174" spans="1:7" ht="94.5">
      <c r="A174" s="24" t="s">
        <v>868</v>
      </c>
      <c r="B174" s="81" t="s">
        <v>869</v>
      </c>
      <c r="C174" s="13"/>
      <c r="D174" s="102">
        <f>SUM(D175)</f>
        <v>63421.364999999998</v>
      </c>
      <c r="E174" s="102">
        <f>SUM(E175)</f>
        <v>24786.153289999998</v>
      </c>
      <c r="F174" s="175">
        <f t="shared" si="8"/>
        <v>39.081708963533032</v>
      </c>
      <c r="G174" s="175">
        <f t="shared" si="9"/>
        <v>-38635.211710000003</v>
      </c>
    </row>
    <row r="175" spans="1:7">
      <c r="A175" s="23" t="s">
        <v>494</v>
      </c>
      <c r="B175" s="81" t="s">
        <v>869</v>
      </c>
      <c r="C175" s="81" t="s">
        <v>491</v>
      </c>
      <c r="D175" s="102">
        <f>SUM('3'!G343)</f>
        <v>63421.364999999998</v>
      </c>
      <c r="E175" s="102">
        <f>SUM('3'!H343)</f>
        <v>24786.153289999998</v>
      </c>
      <c r="F175" s="175">
        <f t="shared" si="8"/>
        <v>39.081708963533032</v>
      </c>
      <c r="G175" s="175">
        <f t="shared" si="9"/>
        <v>-38635.211710000003</v>
      </c>
    </row>
    <row r="176" spans="1:7" ht="31.5">
      <c r="A176" s="23" t="s">
        <v>889</v>
      </c>
      <c r="B176" s="81" t="s">
        <v>892</v>
      </c>
      <c r="C176" s="81"/>
      <c r="D176" s="102">
        <f>SUM(D177)</f>
        <v>600</v>
      </c>
      <c r="E176" s="102">
        <f>SUM(E177)</f>
        <v>234.49025</v>
      </c>
      <c r="F176" s="175">
        <f t="shared" si="8"/>
        <v>39.081708333333331</v>
      </c>
      <c r="G176" s="175">
        <f t="shared" si="9"/>
        <v>-365.50975</v>
      </c>
    </row>
    <row r="177" spans="1:7">
      <c r="A177" s="23" t="s">
        <v>147</v>
      </c>
      <c r="B177" s="81" t="s">
        <v>892</v>
      </c>
      <c r="C177" s="81" t="s">
        <v>491</v>
      </c>
      <c r="D177" s="102">
        <f>SUM('3'!G345)</f>
        <v>600</v>
      </c>
      <c r="E177" s="102">
        <f>SUM('3'!H345)</f>
        <v>234.49025</v>
      </c>
      <c r="F177" s="175">
        <f t="shared" si="8"/>
        <v>39.081708333333331</v>
      </c>
      <c r="G177" s="175">
        <f t="shared" si="9"/>
        <v>-365.50975</v>
      </c>
    </row>
    <row r="178" spans="1:7" ht="126">
      <c r="A178" s="72" t="s">
        <v>698</v>
      </c>
      <c r="B178" s="69" t="s">
        <v>204</v>
      </c>
      <c r="C178" s="69"/>
      <c r="D178" s="102">
        <f>SUM(D179)</f>
        <v>1940</v>
      </c>
      <c r="E178" s="102">
        <f>SUM(E179)</f>
        <v>1440</v>
      </c>
      <c r="F178" s="175">
        <f t="shared" si="8"/>
        <v>74.226804123711347</v>
      </c>
      <c r="G178" s="175">
        <f t="shared" si="9"/>
        <v>-500</v>
      </c>
    </row>
    <row r="179" spans="1:7" ht="31.5">
      <c r="A179" s="72" t="s">
        <v>164</v>
      </c>
      <c r="B179" s="69" t="s">
        <v>204</v>
      </c>
      <c r="C179" s="69" t="s">
        <v>211</v>
      </c>
      <c r="D179" s="102">
        <f>SUM('3'!G654)</f>
        <v>1940</v>
      </c>
      <c r="E179" s="102">
        <f>SUM('3'!H654)</f>
        <v>1440</v>
      </c>
      <c r="F179" s="175">
        <f t="shared" si="8"/>
        <v>74.226804123711347</v>
      </c>
      <c r="G179" s="175">
        <f t="shared" si="9"/>
        <v>-500</v>
      </c>
    </row>
    <row r="180" spans="1:7" ht="94.5">
      <c r="A180" s="72" t="s">
        <v>692</v>
      </c>
      <c r="B180" s="69" t="s">
        <v>306</v>
      </c>
      <c r="C180" s="69"/>
      <c r="D180" s="106">
        <f>SUM(D181)</f>
        <v>8093.3</v>
      </c>
      <c r="E180" s="106">
        <f>SUM(E181)</f>
        <v>6095.1212299999997</v>
      </c>
      <c r="F180" s="175">
        <f t="shared" si="8"/>
        <v>75.310704286261483</v>
      </c>
      <c r="G180" s="175">
        <f t="shared" si="9"/>
        <v>-1998.1787700000004</v>
      </c>
    </row>
    <row r="181" spans="1:7" ht="31.5">
      <c r="A181" s="72" t="s">
        <v>164</v>
      </c>
      <c r="B181" s="69" t="s">
        <v>306</v>
      </c>
      <c r="C181" s="69" t="s">
        <v>211</v>
      </c>
      <c r="D181" s="102">
        <f>SUM('3'!G639+'3'!G585)</f>
        <v>8093.3</v>
      </c>
      <c r="E181" s="102">
        <f>SUM('3'!H639+'3'!H585)</f>
        <v>6095.1212299999997</v>
      </c>
      <c r="F181" s="175">
        <f t="shared" si="8"/>
        <v>75.310704286261483</v>
      </c>
      <c r="G181" s="175">
        <f t="shared" si="9"/>
        <v>-1998.1787700000004</v>
      </c>
    </row>
    <row r="182" spans="1:7" ht="47.25">
      <c r="A182" s="24" t="s">
        <v>836</v>
      </c>
      <c r="B182" s="81" t="s">
        <v>840</v>
      </c>
      <c r="C182" s="81"/>
      <c r="D182" s="102">
        <f>SUM(D183)</f>
        <v>791.92</v>
      </c>
      <c r="E182" s="102">
        <f>SUM(E183)</f>
        <v>0</v>
      </c>
      <c r="F182" s="175">
        <f t="shared" si="8"/>
        <v>0</v>
      </c>
      <c r="G182" s="175">
        <f t="shared" si="9"/>
        <v>-791.92</v>
      </c>
    </row>
    <row r="183" spans="1:7">
      <c r="A183" s="24" t="s">
        <v>147</v>
      </c>
      <c r="B183" s="81" t="s">
        <v>840</v>
      </c>
      <c r="C183" s="81" t="s">
        <v>491</v>
      </c>
      <c r="D183" s="102">
        <f>SUM('3'!G347)</f>
        <v>791.92</v>
      </c>
      <c r="E183" s="102">
        <f>SUM('3'!H347)</f>
        <v>0</v>
      </c>
      <c r="F183" s="175">
        <f t="shared" si="8"/>
        <v>0</v>
      </c>
      <c r="G183" s="175">
        <f t="shared" si="9"/>
        <v>-791.92</v>
      </c>
    </row>
    <row r="184" spans="1:7" ht="47.25">
      <c r="A184" s="24" t="s">
        <v>838</v>
      </c>
      <c r="B184" s="81" t="s">
        <v>841</v>
      </c>
      <c r="C184" s="81"/>
      <c r="D184" s="102">
        <f>SUM(D185)</f>
        <v>8.08</v>
      </c>
      <c r="E184" s="102">
        <f>SUM(E185)</f>
        <v>0</v>
      </c>
      <c r="F184" s="175">
        <f t="shared" si="8"/>
        <v>0</v>
      </c>
      <c r="G184" s="175">
        <f t="shared" si="9"/>
        <v>-8.08</v>
      </c>
    </row>
    <row r="185" spans="1:7">
      <c r="A185" s="24" t="s">
        <v>147</v>
      </c>
      <c r="B185" s="81" t="s">
        <v>841</v>
      </c>
      <c r="C185" s="81" t="s">
        <v>491</v>
      </c>
      <c r="D185" s="102">
        <f>SUM('3'!G349)</f>
        <v>8.08</v>
      </c>
      <c r="E185" s="102">
        <f>SUM('3'!H349)</f>
        <v>0</v>
      </c>
      <c r="F185" s="175">
        <f t="shared" si="8"/>
        <v>0</v>
      </c>
      <c r="G185" s="175">
        <f t="shared" si="9"/>
        <v>-8.08</v>
      </c>
    </row>
    <row r="186" spans="1:7" ht="63" hidden="1">
      <c r="A186" s="72" t="s">
        <v>693</v>
      </c>
      <c r="B186" s="69" t="s">
        <v>377</v>
      </c>
      <c r="C186" s="69"/>
      <c r="D186" s="106">
        <f>SUM(D187)</f>
        <v>0</v>
      </c>
      <c r="E186" s="106">
        <f>SUM(E187)</f>
        <v>0</v>
      </c>
      <c r="F186" s="175" t="e">
        <f t="shared" si="8"/>
        <v>#DIV/0!</v>
      </c>
      <c r="G186" s="175">
        <f t="shared" si="9"/>
        <v>0</v>
      </c>
    </row>
    <row r="187" spans="1:7" ht="31.5" hidden="1">
      <c r="A187" s="72" t="s">
        <v>164</v>
      </c>
      <c r="B187" s="69" t="s">
        <v>377</v>
      </c>
      <c r="C187" s="69" t="s">
        <v>211</v>
      </c>
      <c r="D187" s="102"/>
      <c r="E187" s="102"/>
      <c r="F187" s="175" t="e">
        <f t="shared" si="8"/>
        <v>#DIV/0!</v>
      </c>
      <c r="G187" s="175">
        <f t="shared" si="9"/>
        <v>0</v>
      </c>
    </row>
    <row r="188" spans="1:7" ht="63" hidden="1">
      <c r="A188" s="72" t="s">
        <v>694</v>
      </c>
      <c r="B188" s="69" t="s">
        <v>378</v>
      </c>
      <c r="C188" s="69"/>
      <c r="D188" s="106">
        <f>SUM(D189)</f>
        <v>0</v>
      </c>
      <c r="E188" s="106">
        <f>SUM(E189)</f>
        <v>0</v>
      </c>
      <c r="F188" s="175" t="e">
        <f t="shared" si="8"/>
        <v>#DIV/0!</v>
      </c>
      <c r="G188" s="175">
        <f t="shared" si="9"/>
        <v>0</v>
      </c>
    </row>
    <row r="189" spans="1:7" ht="31.5" hidden="1">
      <c r="A189" s="72" t="s">
        <v>164</v>
      </c>
      <c r="B189" s="69" t="s">
        <v>378</v>
      </c>
      <c r="C189" s="69" t="s">
        <v>211</v>
      </c>
      <c r="D189" s="102"/>
      <c r="E189" s="102"/>
      <c r="F189" s="175" t="e">
        <f t="shared" si="8"/>
        <v>#DIV/0!</v>
      </c>
      <c r="G189" s="175">
        <f t="shared" si="9"/>
        <v>0</v>
      </c>
    </row>
    <row r="190" spans="1:7" ht="78.75" hidden="1">
      <c r="A190" s="72" t="s">
        <v>755</v>
      </c>
      <c r="B190" s="69" t="s">
        <v>476</v>
      </c>
      <c r="C190" s="69"/>
      <c r="D190" s="106">
        <f>SUM(D191)</f>
        <v>0</v>
      </c>
      <c r="E190" s="106">
        <f>SUM(E191)</f>
        <v>0</v>
      </c>
      <c r="F190" s="175" t="e">
        <f t="shared" si="8"/>
        <v>#DIV/0!</v>
      </c>
      <c r="G190" s="175">
        <f t="shared" si="9"/>
        <v>0</v>
      </c>
    </row>
    <row r="191" spans="1:7" ht="31.5" hidden="1">
      <c r="A191" s="72" t="s">
        <v>164</v>
      </c>
      <c r="B191" s="69" t="s">
        <v>476</v>
      </c>
      <c r="C191" s="69" t="s">
        <v>211</v>
      </c>
      <c r="D191" s="106"/>
      <c r="E191" s="106"/>
      <c r="F191" s="175" t="e">
        <f t="shared" si="8"/>
        <v>#DIV/0!</v>
      </c>
      <c r="G191" s="175">
        <f t="shared" si="9"/>
        <v>0</v>
      </c>
    </row>
    <row r="192" spans="1:7" ht="110.25" hidden="1">
      <c r="A192" s="72" t="s">
        <v>699</v>
      </c>
      <c r="B192" s="69" t="s">
        <v>303</v>
      </c>
      <c r="C192" s="69"/>
      <c r="D192" s="106">
        <f>SUM(D193)</f>
        <v>0</v>
      </c>
      <c r="E192" s="106">
        <f>SUM(E193)</f>
        <v>0</v>
      </c>
      <c r="F192" s="175" t="e">
        <f t="shared" si="8"/>
        <v>#DIV/0!</v>
      </c>
      <c r="G192" s="175">
        <f t="shared" si="9"/>
        <v>0</v>
      </c>
    </row>
    <row r="193" spans="1:7" ht="31.5" hidden="1">
      <c r="A193" s="72" t="s">
        <v>164</v>
      </c>
      <c r="B193" s="69" t="s">
        <v>303</v>
      </c>
      <c r="C193" s="69" t="s">
        <v>211</v>
      </c>
      <c r="D193" s="102"/>
      <c r="E193" s="102"/>
      <c r="F193" s="175" t="e">
        <f t="shared" si="8"/>
        <v>#DIV/0!</v>
      </c>
      <c r="G193" s="175">
        <f t="shared" si="9"/>
        <v>0</v>
      </c>
    </row>
    <row r="194" spans="1:7" ht="94.5" hidden="1">
      <c r="A194" s="24" t="s">
        <v>700</v>
      </c>
      <c r="B194" s="12" t="s">
        <v>560</v>
      </c>
      <c r="C194" s="12"/>
      <c r="D194" s="102">
        <f>SUM(D195)</f>
        <v>0</v>
      </c>
      <c r="E194" s="102">
        <f>SUM(E195)</f>
        <v>0</v>
      </c>
      <c r="F194" s="175" t="e">
        <f t="shared" si="8"/>
        <v>#DIV/0!</v>
      </c>
      <c r="G194" s="175">
        <f t="shared" si="9"/>
        <v>0</v>
      </c>
    </row>
    <row r="195" spans="1:7" ht="31.5" hidden="1">
      <c r="A195" s="24" t="s">
        <v>164</v>
      </c>
      <c r="B195" s="12" t="s">
        <v>560</v>
      </c>
      <c r="C195" s="12" t="s">
        <v>211</v>
      </c>
      <c r="D195" s="102">
        <f>SUM('3'!G663)</f>
        <v>0</v>
      </c>
      <c r="E195" s="102">
        <f>SUM('3'!H663)</f>
        <v>0</v>
      </c>
      <c r="F195" s="175" t="e">
        <f t="shared" si="8"/>
        <v>#DIV/0!</v>
      </c>
      <c r="G195" s="175">
        <f t="shared" si="9"/>
        <v>0</v>
      </c>
    </row>
    <row r="196" spans="1:7" ht="105.75" hidden="1" customHeight="1">
      <c r="A196" s="72" t="s">
        <v>696</v>
      </c>
      <c r="B196" s="69" t="s">
        <v>0</v>
      </c>
      <c r="C196" s="69"/>
      <c r="D196" s="106">
        <f>SUM(D197)</f>
        <v>0</v>
      </c>
      <c r="E196" s="106">
        <f>SUM(E197)</f>
        <v>0</v>
      </c>
      <c r="F196" s="175" t="e">
        <f t="shared" si="8"/>
        <v>#DIV/0!</v>
      </c>
      <c r="G196" s="175">
        <f t="shared" si="9"/>
        <v>0</v>
      </c>
    </row>
    <row r="197" spans="1:7" ht="31.5" hidden="1">
      <c r="A197" s="72" t="s">
        <v>164</v>
      </c>
      <c r="B197" s="69" t="s">
        <v>0</v>
      </c>
      <c r="C197" s="69" t="s">
        <v>211</v>
      </c>
      <c r="D197" s="102">
        <f>SUM('3'!G650)</f>
        <v>0</v>
      </c>
      <c r="E197" s="102">
        <f>SUM('3'!H650)</f>
        <v>0</v>
      </c>
      <c r="F197" s="175" t="e">
        <f t="shared" si="8"/>
        <v>#DIV/0!</v>
      </c>
      <c r="G197" s="175">
        <f t="shared" si="9"/>
        <v>0</v>
      </c>
    </row>
    <row r="198" spans="1:7" ht="94.5" hidden="1">
      <c r="A198" s="76" t="s">
        <v>697</v>
      </c>
      <c r="B198" s="69" t="s">
        <v>1</v>
      </c>
      <c r="C198" s="69"/>
      <c r="D198" s="102">
        <f>SUM(D199)</f>
        <v>0</v>
      </c>
      <c r="E198" s="102">
        <f>SUM(E199)</f>
        <v>0</v>
      </c>
      <c r="F198" s="175" t="e">
        <f t="shared" si="8"/>
        <v>#DIV/0!</v>
      </c>
      <c r="G198" s="175">
        <f t="shared" si="9"/>
        <v>0</v>
      </c>
    </row>
    <row r="199" spans="1:7" ht="31.5" hidden="1">
      <c r="A199" s="72" t="s">
        <v>164</v>
      </c>
      <c r="B199" s="69" t="s">
        <v>1</v>
      </c>
      <c r="C199" s="69" t="s">
        <v>211</v>
      </c>
      <c r="D199" s="102"/>
      <c r="E199" s="102"/>
      <c r="F199" s="175" t="e">
        <f t="shared" si="8"/>
        <v>#DIV/0!</v>
      </c>
      <c r="G199" s="175">
        <f t="shared" si="9"/>
        <v>0</v>
      </c>
    </row>
    <row r="200" spans="1:7" ht="31.5" hidden="1">
      <c r="A200" s="70" t="s">
        <v>788</v>
      </c>
      <c r="B200" s="68" t="s">
        <v>790</v>
      </c>
      <c r="C200" s="69"/>
      <c r="D200" s="105">
        <f t="shared" ref="D200:E202" si="10">SUM(D201)</f>
        <v>0</v>
      </c>
      <c r="E200" s="105">
        <f t="shared" si="10"/>
        <v>0</v>
      </c>
      <c r="F200" s="175" t="e">
        <f t="shared" si="8"/>
        <v>#DIV/0!</v>
      </c>
      <c r="G200" s="175">
        <f t="shared" si="9"/>
        <v>0</v>
      </c>
    </row>
    <row r="201" spans="1:7" ht="31.5" hidden="1">
      <c r="A201" s="71" t="s">
        <v>789</v>
      </c>
      <c r="B201" s="69" t="s">
        <v>791</v>
      </c>
      <c r="C201" s="69"/>
      <c r="D201" s="106">
        <f t="shared" si="10"/>
        <v>0</v>
      </c>
      <c r="E201" s="106">
        <f t="shared" si="10"/>
        <v>0</v>
      </c>
      <c r="F201" s="175" t="e">
        <f t="shared" si="8"/>
        <v>#DIV/0!</v>
      </c>
      <c r="G201" s="175">
        <f t="shared" si="9"/>
        <v>0</v>
      </c>
    </row>
    <row r="202" spans="1:7" ht="94.5" hidden="1">
      <c r="A202" s="73" t="s">
        <v>786</v>
      </c>
      <c r="B202" s="69" t="s">
        <v>787</v>
      </c>
      <c r="C202" s="69"/>
      <c r="D202" s="106">
        <f t="shared" si="10"/>
        <v>0</v>
      </c>
      <c r="E202" s="106">
        <f t="shared" si="10"/>
        <v>0</v>
      </c>
      <c r="F202" s="175" t="e">
        <f t="shared" si="8"/>
        <v>#DIV/0!</v>
      </c>
      <c r="G202" s="175">
        <f t="shared" si="9"/>
        <v>0</v>
      </c>
    </row>
    <row r="203" spans="1:7" ht="31.5" hidden="1">
      <c r="A203" s="24" t="s">
        <v>164</v>
      </c>
      <c r="B203" s="69" t="s">
        <v>787</v>
      </c>
      <c r="C203" s="69" t="s">
        <v>211</v>
      </c>
      <c r="D203" s="102">
        <f>SUM('3'!G635)</f>
        <v>0</v>
      </c>
      <c r="E203" s="102">
        <f>SUM('3'!H635)</f>
        <v>0</v>
      </c>
      <c r="F203" s="175" t="e">
        <f t="shared" si="8"/>
        <v>#DIV/0!</v>
      </c>
      <c r="G203" s="175">
        <f t="shared" si="9"/>
        <v>0</v>
      </c>
    </row>
    <row r="204" spans="1:7" ht="47.25">
      <c r="A204" s="75" t="s">
        <v>756</v>
      </c>
      <c r="B204" s="68" t="s">
        <v>499</v>
      </c>
      <c r="C204" s="69"/>
      <c r="D204" s="105">
        <f>SUM(D205+D215+D223+D233)</f>
        <v>3542.6</v>
      </c>
      <c r="E204" s="105">
        <f>SUM(E205+E215+E223+E233)</f>
        <v>2148.9217099999996</v>
      </c>
      <c r="F204" s="175">
        <f t="shared" si="8"/>
        <v>60.659450968215424</v>
      </c>
      <c r="G204" s="175">
        <f t="shared" si="9"/>
        <v>-1393.6782900000003</v>
      </c>
    </row>
    <row r="205" spans="1:7" ht="54" customHeight="1">
      <c r="A205" s="70" t="s">
        <v>757</v>
      </c>
      <c r="B205" s="68" t="s">
        <v>10</v>
      </c>
      <c r="C205" s="69"/>
      <c r="D205" s="105">
        <f>SUM(D206+D212)</f>
        <v>72</v>
      </c>
      <c r="E205" s="105">
        <f>SUM(E206+E212)</f>
        <v>0</v>
      </c>
      <c r="F205" s="175">
        <f t="shared" si="8"/>
        <v>0</v>
      </c>
      <c r="G205" s="175">
        <f t="shared" si="9"/>
        <v>-72</v>
      </c>
    </row>
    <row r="206" spans="1:7" ht="31.5">
      <c r="A206" s="71" t="s">
        <v>561</v>
      </c>
      <c r="B206" s="69" t="s">
        <v>11</v>
      </c>
      <c r="C206" s="69"/>
      <c r="D206" s="106">
        <f>SUM(D207+D210)</f>
        <v>72</v>
      </c>
      <c r="E206" s="106">
        <f>SUM(E207+E210)</f>
        <v>0</v>
      </c>
      <c r="F206" s="175">
        <f t="shared" si="8"/>
        <v>0</v>
      </c>
      <c r="G206" s="175">
        <f t="shared" si="9"/>
        <v>-72</v>
      </c>
    </row>
    <row r="207" spans="1:7" ht="94.5" hidden="1">
      <c r="A207" s="72" t="s">
        <v>758</v>
      </c>
      <c r="B207" s="69" t="s">
        <v>12</v>
      </c>
      <c r="C207" s="69"/>
      <c r="D207" s="106">
        <f>SUM(D208:D209)</f>
        <v>0</v>
      </c>
      <c r="E207" s="106">
        <f>SUM(E208:E209)</f>
        <v>0</v>
      </c>
      <c r="F207" s="175" t="e">
        <f t="shared" si="8"/>
        <v>#DIV/0!</v>
      </c>
      <c r="G207" s="175">
        <f t="shared" si="9"/>
        <v>0</v>
      </c>
    </row>
    <row r="208" spans="1:7" ht="63" hidden="1">
      <c r="A208" s="73" t="s">
        <v>13</v>
      </c>
      <c r="B208" s="69" t="s">
        <v>12</v>
      </c>
      <c r="C208" s="69" t="s">
        <v>383</v>
      </c>
      <c r="D208" s="102"/>
      <c r="E208" s="102"/>
      <c r="F208" s="175" t="e">
        <f t="shared" si="8"/>
        <v>#DIV/0!</v>
      </c>
      <c r="G208" s="175">
        <f t="shared" si="9"/>
        <v>0</v>
      </c>
    </row>
    <row r="209" spans="1:7" hidden="1">
      <c r="A209" s="73" t="s">
        <v>147</v>
      </c>
      <c r="B209" s="69" t="s">
        <v>12</v>
      </c>
      <c r="C209" s="69" t="s">
        <v>491</v>
      </c>
      <c r="D209" s="102"/>
      <c r="E209" s="102"/>
      <c r="F209" s="175" t="e">
        <f t="shared" si="8"/>
        <v>#DIV/0!</v>
      </c>
      <c r="G209" s="175">
        <f t="shared" si="9"/>
        <v>0</v>
      </c>
    </row>
    <row r="210" spans="1:7" ht="110.25">
      <c r="A210" s="73" t="s">
        <v>759</v>
      </c>
      <c r="B210" s="69" t="s">
        <v>47</v>
      </c>
      <c r="C210" s="69"/>
      <c r="D210" s="102">
        <f>SUM(D211)</f>
        <v>72</v>
      </c>
      <c r="E210" s="102">
        <f>SUM(E211)</f>
        <v>0</v>
      </c>
      <c r="F210" s="175">
        <f t="shared" si="8"/>
        <v>0</v>
      </c>
      <c r="G210" s="175">
        <f t="shared" si="9"/>
        <v>-72</v>
      </c>
    </row>
    <row r="211" spans="1:7">
      <c r="A211" s="73" t="s">
        <v>358</v>
      </c>
      <c r="B211" s="69" t="s">
        <v>47</v>
      </c>
      <c r="C211" s="69" t="s">
        <v>225</v>
      </c>
      <c r="D211" s="102">
        <f>SUM('3'!G476)</f>
        <v>72</v>
      </c>
      <c r="E211" s="102">
        <f>SUM('3'!H476)</f>
        <v>0</v>
      </c>
      <c r="F211" s="175">
        <f t="shared" si="8"/>
        <v>0</v>
      </c>
      <c r="G211" s="175">
        <f t="shared" si="9"/>
        <v>-72</v>
      </c>
    </row>
    <row r="212" spans="1:7" ht="32.25" hidden="1" customHeight="1">
      <c r="A212" s="71" t="s">
        <v>562</v>
      </c>
      <c r="B212" s="69" t="s">
        <v>97</v>
      </c>
      <c r="C212" s="69"/>
      <c r="D212" s="106">
        <f>SUM(D213)</f>
        <v>0</v>
      </c>
      <c r="E212" s="106">
        <f>SUM(E213)</f>
        <v>0</v>
      </c>
      <c r="F212" s="175" t="e">
        <f t="shared" si="8"/>
        <v>#DIV/0!</v>
      </c>
      <c r="G212" s="175">
        <f t="shared" si="9"/>
        <v>0</v>
      </c>
    </row>
    <row r="213" spans="1:7" ht="110.25" hidden="1">
      <c r="A213" s="72" t="s">
        <v>615</v>
      </c>
      <c r="B213" s="69" t="s">
        <v>136</v>
      </c>
      <c r="C213" s="69"/>
      <c r="D213" s="106">
        <f>SUM(D214)</f>
        <v>0</v>
      </c>
      <c r="E213" s="106">
        <f>SUM(E214)</f>
        <v>0</v>
      </c>
      <c r="F213" s="175" t="e">
        <f t="shared" si="8"/>
        <v>#DIV/0!</v>
      </c>
      <c r="G213" s="175">
        <f t="shared" si="9"/>
        <v>0</v>
      </c>
    </row>
    <row r="214" spans="1:7" hidden="1">
      <c r="A214" s="73" t="s">
        <v>147</v>
      </c>
      <c r="B214" s="69" t="s">
        <v>136</v>
      </c>
      <c r="C214" s="69" t="s">
        <v>491</v>
      </c>
      <c r="D214" s="102"/>
      <c r="E214" s="102"/>
      <c r="F214" s="175" t="e">
        <f t="shared" si="8"/>
        <v>#DIV/0!</v>
      </c>
      <c r="G214" s="175">
        <f t="shared" si="9"/>
        <v>0</v>
      </c>
    </row>
    <row r="215" spans="1:7" ht="63">
      <c r="A215" s="70" t="s">
        <v>760</v>
      </c>
      <c r="B215" s="68" t="s">
        <v>291</v>
      </c>
      <c r="C215" s="69"/>
      <c r="D215" s="102">
        <f>SUM(D216+D220)</f>
        <v>2812.6</v>
      </c>
      <c r="E215" s="102">
        <f>SUM(E216+E220)</f>
        <v>1743.9190999999998</v>
      </c>
      <c r="F215" s="175">
        <f t="shared" si="8"/>
        <v>62.00380786460925</v>
      </c>
      <c r="G215" s="175">
        <f t="shared" si="9"/>
        <v>-1068.6809000000001</v>
      </c>
    </row>
    <row r="216" spans="1:7" ht="31.5">
      <c r="A216" s="71" t="s">
        <v>563</v>
      </c>
      <c r="B216" s="69" t="s">
        <v>292</v>
      </c>
      <c r="C216" s="69"/>
      <c r="D216" s="102">
        <f>SUM(D217)</f>
        <v>2812.6</v>
      </c>
      <c r="E216" s="102">
        <f>SUM(E217)</f>
        <v>1743.9190999999998</v>
      </c>
      <c r="F216" s="175">
        <f t="shared" si="8"/>
        <v>62.00380786460925</v>
      </c>
      <c r="G216" s="175">
        <f t="shared" si="9"/>
        <v>-1068.6809000000001</v>
      </c>
    </row>
    <row r="217" spans="1:7" ht="110.25">
      <c r="A217" s="73" t="s">
        <v>616</v>
      </c>
      <c r="B217" s="69" t="s">
        <v>137</v>
      </c>
      <c r="C217" s="69"/>
      <c r="D217" s="102">
        <f>SUM(D218:D219)</f>
        <v>2812.6</v>
      </c>
      <c r="E217" s="102">
        <f>SUM(E218:E219)</f>
        <v>1743.9190999999998</v>
      </c>
      <c r="F217" s="175">
        <f t="shared" si="8"/>
        <v>62.00380786460925</v>
      </c>
      <c r="G217" s="175">
        <f t="shared" si="9"/>
        <v>-1068.6809000000001</v>
      </c>
    </row>
    <row r="218" spans="1:7" ht="63">
      <c r="A218" s="73" t="s">
        <v>13</v>
      </c>
      <c r="B218" s="69" t="s">
        <v>137</v>
      </c>
      <c r="C218" s="69" t="s">
        <v>383</v>
      </c>
      <c r="D218" s="102">
        <f>SUM('3'!G124+'3'!G468)</f>
        <v>2762.6</v>
      </c>
      <c r="E218" s="102">
        <f>SUM('3'!H124+'3'!H468)</f>
        <v>1731.69175</v>
      </c>
      <c r="F218" s="175">
        <f t="shared" si="8"/>
        <v>62.68340512560632</v>
      </c>
      <c r="G218" s="175">
        <f t="shared" si="9"/>
        <v>-1030.90825</v>
      </c>
    </row>
    <row r="219" spans="1:7">
      <c r="A219" s="73" t="s">
        <v>147</v>
      </c>
      <c r="B219" s="69" t="s">
        <v>137</v>
      </c>
      <c r="C219" s="69" t="s">
        <v>491</v>
      </c>
      <c r="D219" s="102">
        <f>SUM('3'!G125)</f>
        <v>50</v>
      </c>
      <c r="E219" s="102">
        <f>SUM('3'!H125)</f>
        <v>12.227349999999999</v>
      </c>
      <c r="F219" s="175">
        <f t="shared" si="8"/>
        <v>24.454699999999999</v>
      </c>
      <c r="G219" s="175">
        <f t="shared" si="9"/>
        <v>-37.772649999999999</v>
      </c>
    </row>
    <row r="220" spans="1:7" ht="63" hidden="1">
      <c r="A220" s="71" t="s">
        <v>564</v>
      </c>
      <c r="B220" s="69" t="s">
        <v>135</v>
      </c>
      <c r="C220" s="69"/>
      <c r="D220" s="102">
        <f>SUM(D221)</f>
        <v>0</v>
      </c>
      <c r="E220" s="102">
        <f>SUM(E221)</f>
        <v>0</v>
      </c>
      <c r="F220" s="175" t="e">
        <f t="shared" si="8"/>
        <v>#DIV/0!</v>
      </c>
      <c r="G220" s="175">
        <f t="shared" si="9"/>
        <v>0</v>
      </c>
    </row>
    <row r="221" spans="1:7" ht="110.25" hidden="1">
      <c r="A221" s="74" t="s">
        <v>761</v>
      </c>
      <c r="B221" s="69" t="s">
        <v>138</v>
      </c>
      <c r="C221" s="69"/>
      <c r="D221" s="102">
        <f>SUM(D222)</f>
        <v>0</v>
      </c>
      <c r="E221" s="102">
        <f>SUM(E222)</f>
        <v>0</v>
      </c>
      <c r="F221" s="175" t="e">
        <f t="shared" si="8"/>
        <v>#DIV/0!</v>
      </c>
      <c r="G221" s="175">
        <f t="shared" si="9"/>
        <v>0</v>
      </c>
    </row>
    <row r="222" spans="1:7" hidden="1">
      <c r="A222" s="73" t="s">
        <v>147</v>
      </c>
      <c r="B222" s="69" t="s">
        <v>138</v>
      </c>
      <c r="C222" s="69" t="s">
        <v>491</v>
      </c>
      <c r="D222" s="102"/>
      <c r="E222" s="102"/>
      <c r="F222" s="175" t="e">
        <f t="shared" si="8"/>
        <v>#DIV/0!</v>
      </c>
      <c r="G222" s="175">
        <f t="shared" si="9"/>
        <v>0</v>
      </c>
    </row>
    <row r="223" spans="1:7" ht="47.25">
      <c r="A223" s="70" t="s">
        <v>762</v>
      </c>
      <c r="B223" s="68" t="s">
        <v>14</v>
      </c>
      <c r="C223" s="69"/>
      <c r="D223" s="105">
        <f>SUM(D224)</f>
        <v>638</v>
      </c>
      <c r="E223" s="105">
        <f>SUM(E224)</f>
        <v>405.00261</v>
      </c>
      <c r="F223" s="175">
        <f t="shared" si="8"/>
        <v>63.480032915360511</v>
      </c>
      <c r="G223" s="175">
        <f t="shared" si="9"/>
        <v>-232.99739</v>
      </c>
    </row>
    <row r="224" spans="1:7">
      <c r="A224" s="71" t="s">
        <v>565</v>
      </c>
      <c r="B224" s="69" t="s">
        <v>15</v>
      </c>
      <c r="C224" s="69"/>
      <c r="D224" s="106">
        <f>SUM(D225+D230+D228)</f>
        <v>638</v>
      </c>
      <c r="E224" s="106">
        <f>SUM(E225+E230+E228)</f>
        <v>405.00261</v>
      </c>
      <c r="F224" s="175">
        <f t="shared" si="8"/>
        <v>63.480032915360511</v>
      </c>
      <c r="G224" s="175">
        <f t="shared" si="9"/>
        <v>-232.99739</v>
      </c>
    </row>
    <row r="225" spans="1:7" ht="94.5">
      <c r="A225" s="72" t="s">
        <v>655</v>
      </c>
      <c r="B225" s="69" t="s">
        <v>139</v>
      </c>
      <c r="C225" s="69"/>
      <c r="D225" s="106">
        <f>SUM(D226+D227)</f>
        <v>50</v>
      </c>
      <c r="E225" s="106">
        <f>SUM(E226+E227)</f>
        <v>7.5959500000000002</v>
      </c>
      <c r="F225" s="175">
        <f t="shared" si="8"/>
        <v>15.1919</v>
      </c>
      <c r="G225" s="175">
        <f t="shared" si="9"/>
        <v>-42.404049999999998</v>
      </c>
    </row>
    <row r="226" spans="1:7">
      <c r="A226" s="73" t="s">
        <v>147</v>
      </c>
      <c r="B226" s="69" t="s">
        <v>139</v>
      </c>
      <c r="C226" s="69" t="s">
        <v>491</v>
      </c>
      <c r="D226" s="102">
        <f>SUM('3'!G339)</f>
        <v>50</v>
      </c>
      <c r="E226" s="102">
        <f>SUM('3'!H339)</f>
        <v>7.5959500000000002</v>
      </c>
      <c r="F226" s="175">
        <f t="shared" si="8"/>
        <v>15.1919</v>
      </c>
      <c r="G226" s="175">
        <f t="shared" si="9"/>
        <v>-42.404049999999998</v>
      </c>
    </row>
    <row r="227" spans="1:7" ht="31.5" hidden="1">
      <c r="A227" s="74" t="s">
        <v>212</v>
      </c>
      <c r="B227" s="69" t="s">
        <v>139</v>
      </c>
      <c r="C227" s="69" t="s">
        <v>211</v>
      </c>
      <c r="D227" s="102">
        <f>SUM('3'!G875+'3'!G836)</f>
        <v>0</v>
      </c>
      <c r="E227" s="102">
        <f>SUM('3'!H875+'3'!H836)</f>
        <v>0</v>
      </c>
      <c r="F227" s="175" t="e">
        <f t="shared" si="8"/>
        <v>#DIV/0!</v>
      </c>
      <c r="G227" s="175">
        <f t="shared" si="9"/>
        <v>0</v>
      </c>
    </row>
    <row r="228" spans="1:7" ht="94.5">
      <c r="A228" s="23" t="s">
        <v>603</v>
      </c>
      <c r="B228" s="10" t="s">
        <v>510</v>
      </c>
      <c r="C228" s="10"/>
      <c r="D228" s="102">
        <f>SUM(D229)</f>
        <v>49</v>
      </c>
      <c r="E228" s="102">
        <f>SUM(E229)</f>
        <v>0</v>
      </c>
      <c r="F228" s="175">
        <f t="shared" si="8"/>
        <v>0</v>
      </c>
      <c r="G228" s="175">
        <f t="shared" si="9"/>
        <v>-49</v>
      </c>
    </row>
    <row r="229" spans="1:7" ht="31.5">
      <c r="A229" s="24" t="s">
        <v>272</v>
      </c>
      <c r="B229" s="10" t="s">
        <v>510</v>
      </c>
      <c r="C229" s="10" t="s">
        <v>491</v>
      </c>
      <c r="D229" s="102">
        <f>SUM('3'!G66)</f>
        <v>49</v>
      </c>
      <c r="E229" s="102">
        <f>SUM('3'!H66)</f>
        <v>0</v>
      </c>
      <c r="F229" s="175">
        <f t="shared" si="8"/>
        <v>0</v>
      </c>
      <c r="G229" s="175">
        <f t="shared" si="9"/>
        <v>-49</v>
      </c>
    </row>
    <row r="230" spans="1:7" ht="110.25">
      <c r="A230" s="72" t="s">
        <v>606</v>
      </c>
      <c r="B230" s="69" t="s">
        <v>134</v>
      </c>
      <c r="C230" s="69"/>
      <c r="D230" s="106">
        <f>SUM(D231:D232)</f>
        <v>539</v>
      </c>
      <c r="E230" s="106">
        <f>SUM(E231:E232)</f>
        <v>397.40665999999999</v>
      </c>
      <c r="F230" s="175">
        <f t="shared" si="8"/>
        <v>73.730363636363634</v>
      </c>
      <c r="G230" s="175">
        <f t="shared" si="9"/>
        <v>-141.59334000000001</v>
      </c>
    </row>
    <row r="231" spans="1:7" ht="63">
      <c r="A231" s="73" t="s">
        <v>13</v>
      </c>
      <c r="B231" s="69" t="s">
        <v>134</v>
      </c>
      <c r="C231" s="69" t="s">
        <v>383</v>
      </c>
      <c r="D231" s="102">
        <f>SUM('3'!G80)</f>
        <v>503</v>
      </c>
      <c r="E231" s="102">
        <f>SUM('3'!H80)</f>
        <v>373.23165999999998</v>
      </c>
      <c r="F231" s="175">
        <f t="shared" si="8"/>
        <v>74.20112524850893</v>
      </c>
      <c r="G231" s="175">
        <f t="shared" si="9"/>
        <v>-129.76834000000002</v>
      </c>
    </row>
    <row r="232" spans="1:7">
      <c r="A232" s="73" t="s">
        <v>147</v>
      </c>
      <c r="B232" s="69" t="s">
        <v>134</v>
      </c>
      <c r="C232" s="69" t="s">
        <v>491</v>
      </c>
      <c r="D232" s="102">
        <f>SUM('3'!G81)</f>
        <v>36</v>
      </c>
      <c r="E232" s="102">
        <f>SUM('3'!H81)</f>
        <v>24.175000000000001</v>
      </c>
      <c r="F232" s="175">
        <f t="shared" si="8"/>
        <v>67.152777777777786</v>
      </c>
      <c r="G232" s="175">
        <f t="shared" si="9"/>
        <v>-11.824999999999999</v>
      </c>
    </row>
    <row r="233" spans="1:7" ht="63">
      <c r="A233" s="70" t="s">
        <v>763</v>
      </c>
      <c r="B233" s="68" t="s">
        <v>16</v>
      </c>
      <c r="C233" s="69"/>
      <c r="D233" s="105">
        <f>SUM(D234)</f>
        <v>20</v>
      </c>
      <c r="E233" s="105">
        <f>SUM(E234)</f>
        <v>0</v>
      </c>
      <c r="F233" s="175">
        <f t="shared" si="8"/>
        <v>0</v>
      </c>
      <c r="G233" s="175">
        <f t="shared" si="9"/>
        <v>-20</v>
      </c>
    </row>
    <row r="234" spans="1:7" ht="31.5">
      <c r="A234" s="71" t="s">
        <v>566</v>
      </c>
      <c r="B234" s="69" t="s">
        <v>17</v>
      </c>
      <c r="C234" s="69"/>
      <c r="D234" s="106">
        <f>SUM(D235+D238+D240)</f>
        <v>20</v>
      </c>
      <c r="E234" s="106">
        <f>SUM(E235+E238+E240)</f>
        <v>0</v>
      </c>
      <c r="F234" s="175">
        <f t="shared" si="8"/>
        <v>0</v>
      </c>
      <c r="G234" s="175">
        <f t="shared" si="9"/>
        <v>-20</v>
      </c>
    </row>
    <row r="235" spans="1:7" ht="110.25" hidden="1">
      <c r="A235" s="72" t="s">
        <v>764</v>
      </c>
      <c r="B235" s="69" t="s">
        <v>18</v>
      </c>
      <c r="C235" s="69"/>
      <c r="D235" s="106">
        <f>SUM(D236:D237)</f>
        <v>0</v>
      </c>
      <c r="E235" s="106">
        <f>SUM(E236:E237)</f>
        <v>0</v>
      </c>
      <c r="F235" s="175" t="e">
        <f t="shared" ref="F235:F298" si="11">SUM(E235/D235*100)</f>
        <v>#DIV/0!</v>
      </c>
      <c r="G235" s="175">
        <f t="shared" ref="G235:G298" si="12">SUM(E235-D235)</f>
        <v>0</v>
      </c>
    </row>
    <row r="236" spans="1:7" ht="63" hidden="1">
      <c r="A236" s="73" t="s">
        <v>13</v>
      </c>
      <c r="B236" s="69" t="s">
        <v>18</v>
      </c>
      <c r="C236" s="69" t="s">
        <v>383</v>
      </c>
      <c r="D236" s="102"/>
      <c r="E236" s="102"/>
      <c r="F236" s="175" t="e">
        <f t="shared" si="11"/>
        <v>#DIV/0!</v>
      </c>
      <c r="G236" s="175">
        <f t="shared" si="12"/>
        <v>0</v>
      </c>
    </row>
    <row r="237" spans="1:7" hidden="1">
      <c r="A237" s="73" t="s">
        <v>147</v>
      </c>
      <c r="B237" s="69" t="s">
        <v>18</v>
      </c>
      <c r="C237" s="69" t="s">
        <v>491</v>
      </c>
      <c r="D237" s="102"/>
      <c r="E237" s="102"/>
      <c r="F237" s="175" t="e">
        <f t="shared" si="11"/>
        <v>#DIV/0!</v>
      </c>
      <c r="G237" s="175">
        <f t="shared" si="12"/>
        <v>0</v>
      </c>
    </row>
    <row r="238" spans="1:7" ht="94.5" hidden="1">
      <c r="A238" s="72" t="s">
        <v>617</v>
      </c>
      <c r="B238" s="69" t="s">
        <v>461</v>
      </c>
      <c r="C238" s="69"/>
      <c r="D238" s="106">
        <f>SUM(D239)</f>
        <v>0</v>
      </c>
      <c r="E238" s="106">
        <f>SUM(E239)</f>
        <v>0</v>
      </c>
      <c r="F238" s="175" t="e">
        <f t="shared" si="11"/>
        <v>#DIV/0!</v>
      </c>
      <c r="G238" s="175">
        <f t="shared" si="12"/>
        <v>0</v>
      </c>
    </row>
    <row r="239" spans="1:7" hidden="1">
      <c r="A239" s="73" t="s">
        <v>147</v>
      </c>
      <c r="B239" s="69" t="s">
        <v>461</v>
      </c>
      <c r="C239" s="69" t="s">
        <v>491</v>
      </c>
      <c r="D239" s="102"/>
      <c r="E239" s="102"/>
      <c r="F239" s="175" t="e">
        <f t="shared" si="11"/>
        <v>#DIV/0!</v>
      </c>
      <c r="G239" s="175">
        <f t="shared" si="12"/>
        <v>0</v>
      </c>
    </row>
    <row r="240" spans="1:7" ht="126">
      <c r="A240" s="72" t="s">
        <v>647</v>
      </c>
      <c r="B240" s="69" t="s">
        <v>140</v>
      </c>
      <c r="C240" s="69"/>
      <c r="D240" s="106">
        <f>SUM(D241+D242)</f>
        <v>20</v>
      </c>
      <c r="E240" s="106">
        <f>SUM(E241+E242)</f>
        <v>0</v>
      </c>
      <c r="F240" s="175">
        <f t="shared" si="11"/>
        <v>0</v>
      </c>
      <c r="G240" s="175">
        <f t="shared" si="12"/>
        <v>-20</v>
      </c>
    </row>
    <row r="241" spans="1:7">
      <c r="A241" s="73" t="s">
        <v>147</v>
      </c>
      <c r="B241" s="69" t="s">
        <v>140</v>
      </c>
      <c r="C241" s="69" t="s">
        <v>491</v>
      </c>
      <c r="D241" s="102">
        <f>SUM('3'!G311)</f>
        <v>20</v>
      </c>
      <c r="E241" s="102">
        <f>SUM('3'!H311)</f>
        <v>0</v>
      </c>
      <c r="F241" s="175">
        <f t="shared" si="11"/>
        <v>0</v>
      </c>
      <c r="G241" s="175">
        <f t="shared" si="12"/>
        <v>-20</v>
      </c>
    </row>
    <row r="242" spans="1:7" ht="31.5" hidden="1">
      <c r="A242" s="74" t="s">
        <v>212</v>
      </c>
      <c r="B242" s="69" t="s">
        <v>140</v>
      </c>
      <c r="C242" s="69" t="s">
        <v>211</v>
      </c>
      <c r="D242" s="102">
        <f>SUM('3'!G866)</f>
        <v>0</v>
      </c>
      <c r="E242" s="102">
        <f>SUM('3'!H866)</f>
        <v>0</v>
      </c>
      <c r="F242" s="175" t="e">
        <f t="shared" si="11"/>
        <v>#DIV/0!</v>
      </c>
      <c r="G242" s="175">
        <f t="shared" si="12"/>
        <v>0</v>
      </c>
    </row>
    <row r="243" spans="1:7" ht="78.75">
      <c r="A243" s="75" t="s">
        <v>765</v>
      </c>
      <c r="B243" s="68" t="s">
        <v>98</v>
      </c>
      <c r="C243" s="69"/>
      <c r="D243" s="105">
        <f>SUM(D244+D309+D325+D336+D353+D358+D369)</f>
        <v>107896.01164999999</v>
      </c>
      <c r="E243" s="105">
        <f>SUM(E244+E309+E325+E336+E353+E358+E369)</f>
        <v>84273.012569999992</v>
      </c>
      <c r="F243" s="175">
        <f t="shared" si="11"/>
        <v>78.105771734519905</v>
      </c>
      <c r="G243" s="175">
        <f t="shared" si="12"/>
        <v>-23622.999079999994</v>
      </c>
    </row>
    <row r="244" spans="1:7" ht="47.25">
      <c r="A244" s="70" t="s">
        <v>362</v>
      </c>
      <c r="B244" s="68" t="s">
        <v>363</v>
      </c>
      <c r="C244" s="69"/>
      <c r="D244" s="105">
        <f>SUM(D245)</f>
        <v>72290.074489999985</v>
      </c>
      <c r="E244" s="105">
        <f>SUM(E245)</f>
        <v>58492.000379999998</v>
      </c>
      <c r="F244" s="175">
        <f t="shared" si="11"/>
        <v>80.912906498790932</v>
      </c>
      <c r="G244" s="175">
        <f t="shared" si="12"/>
        <v>-13798.074109999987</v>
      </c>
    </row>
    <row r="245" spans="1:7" ht="47.25">
      <c r="A245" s="71" t="s">
        <v>567</v>
      </c>
      <c r="B245" s="69" t="s">
        <v>364</v>
      </c>
      <c r="C245" s="69"/>
      <c r="D245" s="106">
        <f>SUM(D246+D248+D251+D260+D264+D271+D301+D299+D274+D276+D254+D262+D266+D278+D284+D287+D291+D293+D297+D281+D289+D258+D256+D303+D305+D307+D269+D295)</f>
        <v>72290.074489999985</v>
      </c>
      <c r="E245" s="106">
        <f>SUM(E246+E248+E251+E260+E264+E271+E301+E299+E274+E276+E254+E262+E266+E278+E284+E287+E291+E293+E297+E281+E289+E258+E256+E303+E305+E307+E269+E295)</f>
        <v>58492.000379999998</v>
      </c>
      <c r="F245" s="175">
        <f t="shared" si="11"/>
        <v>80.912906498790932</v>
      </c>
      <c r="G245" s="175">
        <f t="shared" si="12"/>
        <v>-13798.074109999987</v>
      </c>
    </row>
    <row r="246" spans="1:7" ht="63">
      <c r="A246" s="24" t="s">
        <v>878</v>
      </c>
      <c r="B246" s="69" t="s">
        <v>879</v>
      </c>
      <c r="C246" s="69"/>
      <c r="D246" s="106">
        <f>SUM(D247)</f>
        <v>3000</v>
      </c>
      <c r="E246" s="106">
        <f>SUM(E247)</f>
        <v>0</v>
      </c>
      <c r="F246" s="175">
        <f t="shared" si="11"/>
        <v>0</v>
      </c>
      <c r="G246" s="175">
        <f t="shared" si="12"/>
        <v>-3000</v>
      </c>
    </row>
    <row r="247" spans="1:7" ht="31.5">
      <c r="A247" s="23" t="s">
        <v>875</v>
      </c>
      <c r="B247" s="69" t="s">
        <v>879</v>
      </c>
      <c r="C247" s="69" t="s">
        <v>495</v>
      </c>
      <c r="D247" s="106">
        <f>SUM('3'!G235)</f>
        <v>3000</v>
      </c>
      <c r="E247" s="106">
        <f>SUM('3'!H235)</f>
        <v>0</v>
      </c>
      <c r="F247" s="175">
        <f t="shared" si="11"/>
        <v>0</v>
      </c>
      <c r="G247" s="175">
        <f t="shared" si="12"/>
        <v>-3000</v>
      </c>
    </row>
    <row r="248" spans="1:7" ht="110.25">
      <c r="A248" s="72" t="s">
        <v>728</v>
      </c>
      <c r="B248" s="69" t="s">
        <v>214</v>
      </c>
      <c r="C248" s="69"/>
      <c r="D248" s="106">
        <f>SUM(D249+D250)</f>
        <v>769.68200000000002</v>
      </c>
      <c r="E248" s="106">
        <f>SUM(E249+E250)</f>
        <v>690.57906000000003</v>
      </c>
      <c r="F248" s="175">
        <f t="shared" si="11"/>
        <v>89.722646495565712</v>
      </c>
      <c r="G248" s="175">
        <f t="shared" si="12"/>
        <v>-79.10293999999999</v>
      </c>
    </row>
    <row r="249" spans="1:7">
      <c r="A249" s="73" t="s">
        <v>147</v>
      </c>
      <c r="B249" s="69" t="s">
        <v>214</v>
      </c>
      <c r="C249" s="69" t="s">
        <v>491</v>
      </c>
      <c r="D249" s="102">
        <f>SUM('3'!G282)</f>
        <v>769.44910000000004</v>
      </c>
      <c r="E249" s="102">
        <f>SUM('3'!H282)</f>
        <v>690.34616000000005</v>
      </c>
      <c r="F249" s="175">
        <f t="shared" si="11"/>
        <v>89.719535704181084</v>
      </c>
      <c r="G249" s="175">
        <f t="shared" si="12"/>
        <v>-79.10293999999999</v>
      </c>
    </row>
    <row r="250" spans="1:7">
      <c r="A250" s="92" t="s">
        <v>492</v>
      </c>
      <c r="B250" s="69" t="s">
        <v>214</v>
      </c>
      <c r="C250" s="69" t="s">
        <v>384</v>
      </c>
      <c r="D250" s="102">
        <f>SUM('3'!G283)</f>
        <v>0.2329</v>
      </c>
      <c r="E250" s="102">
        <f>SUM('3'!H283)</f>
        <v>0.2329</v>
      </c>
      <c r="F250" s="175">
        <f t="shared" si="11"/>
        <v>100</v>
      </c>
      <c r="G250" s="175">
        <f t="shared" si="12"/>
        <v>0</v>
      </c>
    </row>
    <row r="251" spans="1:7" ht="110.25">
      <c r="A251" s="72" t="s">
        <v>766</v>
      </c>
      <c r="B251" s="69" t="s">
        <v>215</v>
      </c>
      <c r="C251" s="69"/>
      <c r="D251" s="106">
        <f>SUM(D252+D253)</f>
        <v>3657</v>
      </c>
      <c r="E251" s="106">
        <f>SUM(E252+E253)</f>
        <v>2911.81909</v>
      </c>
      <c r="F251" s="175">
        <f t="shared" si="11"/>
        <v>79.623163522012575</v>
      </c>
      <c r="G251" s="175">
        <f t="shared" si="12"/>
        <v>-745.18091000000004</v>
      </c>
    </row>
    <row r="252" spans="1:7">
      <c r="A252" s="73" t="s">
        <v>147</v>
      </c>
      <c r="B252" s="69" t="s">
        <v>215</v>
      </c>
      <c r="C252" s="69" t="s">
        <v>491</v>
      </c>
      <c r="D252" s="102">
        <f>SUM('3'!G245)</f>
        <v>3657</v>
      </c>
      <c r="E252" s="102">
        <f>SUM('3'!H245)</f>
        <v>2911.81909</v>
      </c>
      <c r="F252" s="175">
        <f t="shared" si="11"/>
        <v>79.623163522012575</v>
      </c>
      <c r="G252" s="175">
        <f t="shared" si="12"/>
        <v>-745.18091000000004</v>
      </c>
    </row>
    <row r="253" spans="1:7" hidden="1">
      <c r="A253" s="73" t="s">
        <v>358</v>
      </c>
      <c r="B253" s="69" t="s">
        <v>215</v>
      </c>
      <c r="C253" s="69" t="s">
        <v>225</v>
      </c>
      <c r="D253" s="102">
        <f>SUM('3'!G246+'3'!G508)</f>
        <v>0</v>
      </c>
      <c r="E253" s="102">
        <f>SUM('3'!H246+'3'!H508)</f>
        <v>0</v>
      </c>
      <c r="F253" s="175" t="e">
        <f t="shared" si="11"/>
        <v>#DIV/0!</v>
      </c>
      <c r="G253" s="175">
        <f t="shared" si="12"/>
        <v>0</v>
      </c>
    </row>
    <row r="254" spans="1:7" ht="126" hidden="1">
      <c r="A254" s="72" t="s">
        <v>644</v>
      </c>
      <c r="B254" s="69" t="s">
        <v>302</v>
      </c>
      <c r="C254" s="69"/>
      <c r="D254" s="102">
        <f>SUM(D255)</f>
        <v>0</v>
      </c>
      <c r="E254" s="102">
        <f>SUM(E255)</f>
        <v>0</v>
      </c>
      <c r="F254" s="175" t="e">
        <f t="shared" si="11"/>
        <v>#DIV/0!</v>
      </c>
      <c r="G254" s="175">
        <f t="shared" si="12"/>
        <v>0</v>
      </c>
    </row>
    <row r="255" spans="1:7" hidden="1">
      <c r="A255" s="72" t="s">
        <v>492</v>
      </c>
      <c r="B255" s="69" t="s">
        <v>302</v>
      </c>
      <c r="C255" s="69" t="s">
        <v>384</v>
      </c>
      <c r="D255" s="102"/>
      <c r="E255" s="102"/>
      <c r="F255" s="175" t="e">
        <f t="shared" si="11"/>
        <v>#DIV/0!</v>
      </c>
      <c r="G255" s="175">
        <f t="shared" si="12"/>
        <v>0</v>
      </c>
    </row>
    <row r="256" spans="1:7" ht="126">
      <c r="A256" s="90" t="s">
        <v>807</v>
      </c>
      <c r="B256" s="69" t="s">
        <v>808</v>
      </c>
      <c r="C256" s="69"/>
      <c r="D256" s="102">
        <f>SUM(D257)</f>
        <v>9579.7929600000007</v>
      </c>
      <c r="E256" s="102">
        <f>SUM(E257)</f>
        <v>9579.7929600000007</v>
      </c>
      <c r="F256" s="175">
        <f t="shared" si="11"/>
        <v>100</v>
      </c>
      <c r="G256" s="175">
        <f t="shared" si="12"/>
        <v>0</v>
      </c>
    </row>
    <row r="257" spans="1:7">
      <c r="A257" s="92" t="s">
        <v>492</v>
      </c>
      <c r="B257" s="69" t="s">
        <v>808</v>
      </c>
      <c r="C257" s="69" t="s">
        <v>384</v>
      </c>
      <c r="D257" s="102">
        <f>SUM('3'!G537+'3'!G248)</f>
        <v>9579.7929600000007</v>
      </c>
      <c r="E257" s="102">
        <f>SUM('3'!H537+'3'!H248)</f>
        <v>9579.7929600000007</v>
      </c>
      <c r="F257" s="175">
        <f t="shared" si="11"/>
        <v>100</v>
      </c>
      <c r="G257" s="175">
        <f t="shared" si="12"/>
        <v>0</v>
      </c>
    </row>
    <row r="258" spans="1:7" ht="31.5" hidden="1">
      <c r="A258" s="24" t="s">
        <v>805</v>
      </c>
      <c r="B258" s="69" t="s">
        <v>804</v>
      </c>
      <c r="C258" s="69"/>
      <c r="D258" s="102">
        <f>SUM(D259)</f>
        <v>0</v>
      </c>
      <c r="E258" s="102">
        <f>SUM(E259)</f>
        <v>0</v>
      </c>
      <c r="F258" s="175" t="e">
        <f t="shared" si="11"/>
        <v>#DIV/0!</v>
      </c>
      <c r="G258" s="175">
        <f t="shared" si="12"/>
        <v>0</v>
      </c>
    </row>
    <row r="259" spans="1:7" hidden="1">
      <c r="A259" s="23" t="s">
        <v>492</v>
      </c>
      <c r="B259" s="69" t="s">
        <v>804</v>
      </c>
      <c r="C259" s="69" t="s">
        <v>384</v>
      </c>
      <c r="D259" s="102">
        <f>SUM('3'!G539+'3'!G256)</f>
        <v>0</v>
      </c>
      <c r="E259" s="102">
        <f>SUM('3'!H539+'3'!H256)</f>
        <v>0</v>
      </c>
      <c r="F259" s="175" t="e">
        <f t="shared" si="11"/>
        <v>#DIV/0!</v>
      </c>
      <c r="G259" s="175">
        <f t="shared" si="12"/>
        <v>0</v>
      </c>
    </row>
    <row r="260" spans="1:7" ht="110.25" hidden="1">
      <c r="A260" s="74" t="s">
        <v>630</v>
      </c>
      <c r="B260" s="69" t="s">
        <v>412</v>
      </c>
      <c r="C260" s="69"/>
      <c r="D260" s="102">
        <f>SUM(D261)</f>
        <v>0</v>
      </c>
      <c r="E260" s="102">
        <f>SUM(E261)</f>
        <v>0</v>
      </c>
      <c r="F260" s="175" t="e">
        <f t="shared" si="11"/>
        <v>#DIV/0!</v>
      </c>
      <c r="G260" s="175">
        <f t="shared" si="12"/>
        <v>0</v>
      </c>
    </row>
    <row r="261" spans="1:7" hidden="1">
      <c r="A261" s="74" t="s">
        <v>492</v>
      </c>
      <c r="B261" s="69" t="s">
        <v>412</v>
      </c>
      <c r="C261" s="69" t="s">
        <v>384</v>
      </c>
      <c r="D261" s="102">
        <f>SUM('3'!G503)</f>
        <v>0</v>
      </c>
      <c r="E261" s="102">
        <f>SUM('3'!H503)</f>
        <v>0</v>
      </c>
      <c r="F261" s="175" t="e">
        <f t="shared" si="11"/>
        <v>#DIV/0!</v>
      </c>
      <c r="G261" s="175">
        <f t="shared" si="12"/>
        <v>0</v>
      </c>
    </row>
    <row r="262" spans="1:7" ht="110.25" hidden="1">
      <c r="A262" s="72" t="s">
        <v>642</v>
      </c>
      <c r="B262" s="69" t="s">
        <v>203</v>
      </c>
      <c r="C262" s="69"/>
      <c r="D262" s="102">
        <f>SUM(D263)</f>
        <v>0</v>
      </c>
      <c r="E262" s="102">
        <f>SUM(E263)</f>
        <v>0</v>
      </c>
      <c r="F262" s="175" t="e">
        <f t="shared" si="11"/>
        <v>#DIV/0!</v>
      </c>
      <c r="G262" s="175">
        <f t="shared" si="12"/>
        <v>0</v>
      </c>
    </row>
    <row r="263" spans="1:7" hidden="1">
      <c r="A263" s="72" t="s">
        <v>492</v>
      </c>
      <c r="B263" s="69" t="s">
        <v>203</v>
      </c>
      <c r="C263" s="69" t="s">
        <v>384</v>
      </c>
      <c r="D263" s="102"/>
      <c r="E263" s="102"/>
      <c r="F263" s="175" t="e">
        <f t="shared" si="11"/>
        <v>#DIV/0!</v>
      </c>
      <c r="G263" s="175">
        <f t="shared" si="12"/>
        <v>0</v>
      </c>
    </row>
    <row r="264" spans="1:7" ht="47.25">
      <c r="A264" s="24" t="s">
        <v>884</v>
      </c>
      <c r="B264" s="69" t="s">
        <v>885</v>
      </c>
      <c r="C264" s="69"/>
      <c r="D264" s="102">
        <f>SUM(D265)</f>
        <v>2861.25</v>
      </c>
      <c r="E264" s="102">
        <f>SUM(E265)</f>
        <v>2861.25</v>
      </c>
      <c r="F264" s="175">
        <f t="shared" si="11"/>
        <v>100</v>
      </c>
      <c r="G264" s="175">
        <f t="shared" si="12"/>
        <v>0</v>
      </c>
    </row>
    <row r="265" spans="1:7">
      <c r="A265" s="24" t="s">
        <v>492</v>
      </c>
      <c r="B265" s="69" t="s">
        <v>885</v>
      </c>
      <c r="C265" s="69" t="s">
        <v>384</v>
      </c>
      <c r="D265" s="102">
        <f>SUM('3'!G267)</f>
        <v>2861.25</v>
      </c>
      <c r="E265" s="102">
        <f>SUM('3'!H267)</f>
        <v>2861.25</v>
      </c>
      <c r="F265" s="175">
        <f t="shared" si="11"/>
        <v>100</v>
      </c>
      <c r="G265" s="175">
        <f t="shared" si="12"/>
        <v>0</v>
      </c>
    </row>
    <row r="266" spans="1:7" ht="126">
      <c r="A266" s="72" t="s">
        <v>880</v>
      </c>
      <c r="B266" s="69" t="s">
        <v>503</v>
      </c>
      <c r="C266" s="69"/>
      <c r="D266" s="102">
        <f>SUM(D267+D268)</f>
        <v>6181</v>
      </c>
      <c r="E266" s="102">
        <f>SUM(E267+E268)</f>
        <v>3223.1026299999999</v>
      </c>
      <c r="F266" s="175">
        <f t="shared" si="11"/>
        <v>52.145326484387631</v>
      </c>
      <c r="G266" s="175">
        <f t="shared" si="12"/>
        <v>-2957.8973700000001</v>
      </c>
    </row>
    <row r="267" spans="1:7">
      <c r="A267" s="73" t="s">
        <v>147</v>
      </c>
      <c r="B267" s="69" t="s">
        <v>503</v>
      </c>
      <c r="C267" s="69" t="s">
        <v>491</v>
      </c>
      <c r="D267" s="102">
        <f>SUM('3'!G250)</f>
        <v>6181</v>
      </c>
      <c r="E267" s="102">
        <f>SUM('3'!H250)</f>
        <v>3223.1026299999999</v>
      </c>
      <c r="F267" s="175">
        <f t="shared" si="11"/>
        <v>52.145326484387631</v>
      </c>
      <c r="G267" s="175">
        <f t="shared" si="12"/>
        <v>-2957.8973700000001</v>
      </c>
    </row>
    <row r="268" spans="1:7" hidden="1">
      <c r="A268" s="24" t="s">
        <v>358</v>
      </c>
      <c r="B268" s="69" t="s">
        <v>503</v>
      </c>
      <c r="C268" s="69" t="s">
        <v>225</v>
      </c>
      <c r="D268" s="102">
        <f>SUM('3'!G533)</f>
        <v>0</v>
      </c>
      <c r="E268" s="102">
        <f>SUM('3'!H533)</f>
        <v>0</v>
      </c>
      <c r="F268" s="175" t="e">
        <f t="shared" si="11"/>
        <v>#DIV/0!</v>
      </c>
      <c r="G268" s="175">
        <f t="shared" si="12"/>
        <v>0</v>
      </c>
    </row>
    <row r="269" spans="1:7" ht="47.25">
      <c r="A269" s="24" t="s">
        <v>887</v>
      </c>
      <c r="B269" s="69" t="s">
        <v>888</v>
      </c>
      <c r="C269" s="69"/>
      <c r="D269" s="102">
        <f>SUM(D270)</f>
        <v>325.57542999999998</v>
      </c>
      <c r="E269" s="102">
        <f>SUM(E270)</f>
        <v>169.8878</v>
      </c>
      <c r="F269" s="175">
        <f t="shared" si="11"/>
        <v>52.18078034942625</v>
      </c>
      <c r="G269" s="175">
        <f t="shared" si="12"/>
        <v>-155.68762999999998</v>
      </c>
    </row>
    <row r="270" spans="1:7">
      <c r="A270" s="24" t="s">
        <v>147</v>
      </c>
      <c r="B270" s="69" t="s">
        <v>888</v>
      </c>
      <c r="C270" s="69" t="s">
        <v>491</v>
      </c>
      <c r="D270" s="102">
        <f>SUM('3'!G252)</f>
        <v>325.57542999999998</v>
      </c>
      <c r="E270" s="102">
        <f>SUM('3'!H252)</f>
        <v>169.8878</v>
      </c>
      <c r="F270" s="175">
        <f t="shared" si="11"/>
        <v>52.18078034942625</v>
      </c>
      <c r="G270" s="175">
        <f t="shared" si="12"/>
        <v>-155.68762999999998</v>
      </c>
    </row>
    <row r="271" spans="1:7" ht="157.5" hidden="1">
      <c r="A271" s="72" t="s">
        <v>643</v>
      </c>
      <c r="B271" s="69" t="s">
        <v>357</v>
      </c>
      <c r="C271" s="69"/>
      <c r="D271" s="106">
        <f>SUM(D272+D273)</f>
        <v>0</v>
      </c>
      <c r="E271" s="106">
        <f>SUM(E272+E273)</f>
        <v>0</v>
      </c>
      <c r="F271" s="175" t="e">
        <f t="shared" si="11"/>
        <v>#DIV/0!</v>
      </c>
      <c r="G271" s="175">
        <f t="shared" si="12"/>
        <v>0</v>
      </c>
    </row>
    <row r="272" spans="1:7" hidden="1">
      <c r="A272" s="73" t="s">
        <v>147</v>
      </c>
      <c r="B272" s="69" t="s">
        <v>357</v>
      </c>
      <c r="C272" s="69" t="s">
        <v>491</v>
      </c>
      <c r="D272" s="102"/>
      <c r="E272" s="102"/>
      <c r="F272" s="175" t="e">
        <f t="shared" si="11"/>
        <v>#DIV/0!</v>
      </c>
      <c r="G272" s="175">
        <f t="shared" si="12"/>
        <v>0</v>
      </c>
    </row>
    <row r="273" spans="1:7" hidden="1">
      <c r="A273" s="72" t="s">
        <v>492</v>
      </c>
      <c r="B273" s="69" t="s">
        <v>357</v>
      </c>
      <c r="C273" s="69" t="s">
        <v>384</v>
      </c>
      <c r="D273" s="102"/>
      <c r="E273" s="102"/>
      <c r="F273" s="175" t="e">
        <f t="shared" si="11"/>
        <v>#DIV/0!</v>
      </c>
      <c r="G273" s="175">
        <f t="shared" si="12"/>
        <v>0</v>
      </c>
    </row>
    <row r="274" spans="1:7" ht="157.5" hidden="1">
      <c r="A274" s="72" t="s">
        <v>767</v>
      </c>
      <c r="B274" s="69" t="s">
        <v>419</v>
      </c>
      <c r="C274" s="69"/>
      <c r="D274" s="106">
        <f>SUM(D275)</f>
        <v>0</v>
      </c>
      <c r="E274" s="106">
        <f>SUM(E275)</f>
        <v>0</v>
      </c>
      <c r="F274" s="175" t="e">
        <f t="shared" si="11"/>
        <v>#DIV/0!</v>
      </c>
      <c r="G274" s="175">
        <f t="shared" si="12"/>
        <v>0</v>
      </c>
    </row>
    <row r="275" spans="1:7" hidden="1">
      <c r="A275" s="72" t="s">
        <v>492</v>
      </c>
      <c r="B275" s="69" t="s">
        <v>419</v>
      </c>
      <c r="C275" s="69" t="s">
        <v>384</v>
      </c>
      <c r="D275" s="102">
        <f>SUM('3'!G241+'3'!G535)</f>
        <v>0</v>
      </c>
      <c r="E275" s="102">
        <f>SUM('3'!H241+'3'!H535)</f>
        <v>0</v>
      </c>
      <c r="F275" s="175" t="e">
        <f t="shared" si="11"/>
        <v>#DIV/0!</v>
      </c>
      <c r="G275" s="175">
        <f t="shared" si="12"/>
        <v>0</v>
      </c>
    </row>
    <row r="276" spans="1:7" ht="141.75" hidden="1">
      <c r="A276" s="72" t="s">
        <v>639</v>
      </c>
      <c r="B276" s="69" t="s">
        <v>259</v>
      </c>
      <c r="C276" s="69"/>
      <c r="D276" s="106">
        <f>SUM(D277)</f>
        <v>0</v>
      </c>
      <c r="E276" s="106">
        <f>SUM(E277)</f>
        <v>0</v>
      </c>
      <c r="F276" s="175" t="e">
        <f t="shared" si="11"/>
        <v>#DIV/0!</v>
      </c>
      <c r="G276" s="175">
        <f t="shared" si="12"/>
        <v>0</v>
      </c>
    </row>
    <row r="277" spans="1:7" hidden="1">
      <c r="A277" s="72" t="s">
        <v>492</v>
      </c>
      <c r="B277" s="69" t="s">
        <v>259</v>
      </c>
      <c r="C277" s="69" t="s">
        <v>384</v>
      </c>
      <c r="D277" s="102"/>
      <c r="E277" s="102"/>
      <c r="F277" s="175" t="e">
        <f t="shared" si="11"/>
        <v>#DIV/0!</v>
      </c>
      <c r="G277" s="175">
        <f t="shared" si="12"/>
        <v>0</v>
      </c>
    </row>
    <row r="278" spans="1:7" ht="47.25" hidden="1">
      <c r="A278" s="24" t="s">
        <v>545</v>
      </c>
      <c r="B278" s="69" t="s">
        <v>546</v>
      </c>
      <c r="C278" s="69"/>
      <c r="D278" s="102">
        <f>SUM(D279+D280)</f>
        <v>0</v>
      </c>
      <c r="E278" s="102">
        <f>SUM(E279+E280)</f>
        <v>0</v>
      </c>
      <c r="F278" s="175" t="e">
        <f t="shared" si="11"/>
        <v>#DIV/0!</v>
      </c>
      <c r="G278" s="175">
        <f t="shared" si="12"/>
        <v>0</v>
      </c>
    </row>
    <row r="279" spans="1:7" hidden="1">
      <c r="A279" s="23" t="s">
        <v>147</v>
      </c>
      <c r="B279" s="69" t="s">
        <v>546</v>
      </c>
      <c r="C279" s="69" t="s">
        <v>491</v>
      </c>
      <c r="D279" s="102">
        <f>SUM('3'!G225)</f>
        <v>0</v>
      </c>
      <c r="E279" s="102">
        <f>SUM('3'!H225)</f>
        <v>0</v>
      </c>
      <c r="F279" s="175" t="e">
        <f t="shared" si="11"/>
        <v>#DIV/0!</v>
      </c>
      <c r="G279" s="175">
        <f t="shared" si="12"/>
        <v>0</v>
      </c>
    </row>
    <row r="280" spans="1:7" hidden="1">
      <c r="A280" s="24" t="s">
        <v>358</v>
      </c>
      <c r="B280" s="69" t="s">
        <v>546</v>
      </c>
      <c r="C280" s="69" t="s">
        <v>225</v>
      </c>
      <c r="D280" s="102">
        <f>SUM('3'!G516)</f>
        <v>0</v>
      </c>
      <c r="E280" s="102">
        <f>SUM('3'!H516)</f>
        <v>0</v>
      </c>
      <c r="F280" s="175" t="e">
        <f t="shared" si="11"/>
        <v>#DIV/0!</v>
      </c>
      <c r="G280" s="175">
        <f t="shared" si="12"/>
        <v>0</v>
      </c>
    </row>
    <row r="281" spans="1:7" ht="141.75">
      <c r="A281" s="24" t="s">
        <v>862</v>
      </c>
      <c r="B281" s="69" t="s">
        <v>558</v>
      </c>
      <c r="C281" s="69"/>
      <c r="D281" s="102">
        <f>SUM(D283+D282)</f>
        <v>28739.37888</v>
      </c>
      <c r="E281" s="102">
        <f>SUM(E283+E282)</f>
        <v>28739.37888</v>
      </c>
      <c r="F281" s="175">
        <f t="shared" si="11"/>
        <v>100</v>
      </c>
      <c r="G281" s="175">
        <f t="shared" si="12"/>
        <v>0</v>
      </c>
    </row>
    <row r="282" spans="1:7" hidden="1">
      <c r="A282" s="24" t="s">
        <v>358</v>
      </c>
      <c r="B282" s="69" t="s">
        <v>558</v>
      </c>
      <c r="C282" s="69" t="s">
        <v>225</v>
      </c>
      <c r="D282" s="102">
        <f>SUM('3'!G518)</f>
        <v>0</v>
      </c>
      <c r="E282" s="102">
        <f>SUM('3'!H518)</f>
        <v>0</v>
      </c>
      <c r="F282" s="175" t="e">
        <f t="shared" si="11"/>
        <v>#DIV/0!</v>
      </c>
      <c r="G282" s="175">
        <f t="shared" si="12"/>
        <v>0</v>
      </c>
    </row>
    <row r="283" spans="1:7">
      <c r="A283" s="23" t="s">
        <v>492</v>
      </c>
      <c r="B283" s="69" t="s">
        <v>558</v>
      </c>
      <c r="C283" s="69" t="s">
        <v>384</v>
      </c>
      <c r="D283" s="102">
        <f>SUM('3'!G231)</f>
        <v>28739.37888</v>
      </c>
      <c r="E283" s="102">
        <f>SUM('3'!H231)</f>
        <v>28739.37888</v>
      </c>
      <c r="F283" s="175">
        <f t="shared" si="11"/>
        <v>100</v>
      </c>
      <c r="G283" s="175">
        <f t="shared" si="12"/>
        <v>0</v>
      </c>
    </row>
    <row r="284" spans="1:7" ht="31.5">
      <c r="A284" s="24" t="s">
        <v>547</v>
      </c>
      <c r="B284" s="81" t="s">
        <v>548</v>
      </c>
      <c r="C284" s="13"/>
      <c r="D284" s="102">
        <f>SUM(D285+D286)</f>
        <v>9579.7929600000007</v>
      </c>
      <c r="E284" s="102">
        <f>SUM(E285+E286)</f>
        <v>9579.7929600000007</v>
      </c>
      <c r="F284" s="175">
        <f t="shared" si="11"/>
        <v>100</v>
      </c>
      <c r="G284" s="175">
        <f t="shared" si="12"/>
        <v>0</v>
      </c>
    </row>
    <row r="285" spans="1:7" hidden="1">
      <c r="A285" s="24" t="s">
        <v>358</v>
      </c>
      <c r="B285" s="81" t="s">
        <v>548</v>
      </c>
      <c r="C285" s="81" t="s">
        <v>225</v>
      </c>
      <c r="D285" s="102">
        <f>SUM('3'!G520)</f>
        <v>0</v>
      </c>
      <c r="E285" s="102">
        <f>SUM('3'!H520)</f>
        <v>0</v>
      </c>
      <c r="F285" s="175" t="e">
        <f t="shared" si="11"/>
        <v>#DIV/0!</v>
      </c>
      <c r="G285" s="175">
        <f t="shared" si="12"/>
        <v>0</v>
      </c>
    </row>
    <row r="286" spans="1:7">
      <c r="A286" s="23" t="s">
        <v>492</v>
      </c>
      <c r="B286" s="81" t="s">
        <v>548</v>
      </c>
      <c r="C286" s="81" t="s">
        <v>384</v>
      </c>
      <c r="D286" s="102">
        <f>SUM('3'!G233)</f>
        <v>9579.7929600000007</v>
      </c>
      <c r="E286" s="102">
        <f>SUM('3'!H233)</f>
        <v>9579.7929600000007</v>
      </c>
      <c r="F286" s="175">
        <f t="shared" si="11"/>
        <v>100</v>
      </c>
      <c r="G286" s="175">
        <f t="shared" si="12"/>
        <v>0</v>
      </c>
    </row>
    <row r="287" spans="1:7" ht="141.75">
      <c r="A287" s="24" t="s">
        <v>814</v>
      </c>
      <c r="B287" s="81" t="s">
        <v>584</v>
      </c>
      <c r="C287" s="81"/>
      <c r="D287" s="102">
        <f>SUM(D288)</f>
        <v>3175</v>
      </c>
      <c r="E287" s="102">
        <f>SUM(E288)</f>
        <v>0</v>
      </c>
      <c r="F287" s="175">
        <f t="shared" si="11"/>
        <v>0</v>
      </c>
      <c r="G287" s="175">
        <f t="shared" si="12"/>
        <v>-3175</v>
      </c>
    </row>
    <row r="288" spans="1:7">
      <c r="A288" s="24" t="s">
        <v>358</v>
      </c>
      <c r="B288" s="81" t="s">
        <v>584</v>
      </c>
      <c r="C288" s="81" t="s">
        <v>225</v>
      </c>
      <c r="D288" s="102">
        <f>SUM('3'!G227+'3'!G523)</f>
        <v>3175</v>
      </c>
      <c r="E288" s="102">
        <f>SUM('3'!H227+'3'!H523)</f>
        <v>0</v>
      </c>
      <c r="F288" s="175">
        <f t="shared" si="11"/>
        <v>0</v>
      </c>
      <c r="G288" s="175">
        <f t="shared" si="12"/>
        <v>-3175</v>
      </c>
    </row>
    <row r="289" spans="1:7" ht="141.75">
      <c r="A289" s="24" t="s">
        <v>857</v>
      </c>
      <c r="B289" s="81" t="s">
        <v>585</v>
      </c>
      <c r="C289" s="81"/>
      <c r="D289" s="102">
        <f>SUM(D290)</f>
        <v>167.10525999999999</v>
      </c>
      <c r="E289" s="102">
        <f>SUM(E290)</f>
        <v>0</v>
      </c>
      <c r="F289" s="175">
        <f t="shared" si="11"/>
        <v>0</v>
      </c>
      <c r="G289" s="175">
        <f t="shared" si="12"/>
        <v>-167.10525999999999</v>
      </c>
    </row>
    <row r="290" spans="1:7">
      <c r="A290" s="24" t="s">
        <v>358</v>
      </c>
      <c r="B290" s="81" t="s">
        <v>585</v>
      </c>
      <c r="C290" s="81" t="s">
        <v>225</v>
      </c>
      <c r="D290" s="102">
        <f>SUM('3'!G229+'3'!G525)</f>
        <v>167.10525999999999</v>
      </c>
      <c r="E290" s="102">
        <f>SUM('3'!H229+'3'!H525)</f>
        <v>0</v>
      </c>
      <c r="F290" s="175">
        <f t="shared" si="11"/>
        <v>0</v>
      </c>
      <c r="G290" s="175">
        <f t="shared" si="12"/>
        <v>-167.10525999999999</v>
      </c>
    </row>
    <row r="291" spans="1:7" ht="47.25" hidden="1">
      <c r="A291" s="23" t="s">
        <v>550</v>
      </c>
      <c r="B291" s="81" t="s">
        <v>553</v>
      </c>
      <c r="C291" s="81"/>
      <c r="D291" s="102">
        <f>SUM(D292)</f>
        <v>0</v>
      </c>
      <c r="E291" s="102">
        <f>SUM(E292)</f>
        <v>0</v>
      </c>
      <c r="F291" s="175" t="e">
        <f t="shared" si="11"/>
        <v>#DIV/0!</v>
      </c>
      <c r="G291" s="175">
        <f t="shared" si="12"/>
        <v>0</v>
      </c>
    </row>
    <row r="292" spans="1:7" hidden="1">
      <c r="A292" s="24" t="s">
        <v>358</v>
      </c>
      <c r="B292" s="81" t="s">
        <v>553</v>
      </c>
      <c r="C292" s="81" t="s">
        <v>225</v>
      </c>
      <c r="D292" s="102">
        <f>SUM('3'!G514)</f>
        <v>0</v>
      </c>
      <c r="E292" s="102">
        <f>SUM('3'!H514)</f>
        <v>0</v>
      </c>
      <c r="F292" s="175" t="e">
        <f t="shared" si="11"/>
        <v>#DIV/0!</v>
      </c>
      <c r="G292" s="175">
        <f t="shared" si="12"/>
        <v>0</v>
      </c>
    </row>
    <row r="293" spans="1:7" ht="31.5">
      <c r="A293" s="23" t="s">
        <v>551</v>
      </c>
      <c r="B293" s="81" t="s">
        <v>554</v>
      </c>
      <c r="C293" s="81"/>
      <c r="D293" s="102">
        <f>SUM(D294)</f>
        <v>2337.5</v>
      </c>
      <c r="E293" s="102">
        <f>SUM(E294)</f>
        <v>0</v>
      </c>
      <c r="F293" s="175">
        <f t="shared" si="11"/>
        <v>0</v>
      </c>
      <c r="G293" s="175">
        <f t="shared" si="12"/>
        <v>-2337.5</v>
      </c>
    </row>
    <row r="294" spans="1:7">
      <c r="A294" s="24" t="s">
        <v>358</v>
      </c>
      <c r="B294" s="81" t="s">
        <v>554</v>
      </c>
      <c r="C294" s="81" t="s">
        <v>225</v>
      </c>
      <c r="D294" s="102">
        <f>SUM('3'!G527)</f>
        <v>2337.5</v>
      </c>
      <c r="E294" s="102">
        <f>SUM('3'!H527)</f>
        <v>0</v>
      </c>
      <c r="F294" s="175">
        <f t="shared" si="11"/>
        <v>0</v>
      </c>
      <c r="G294" s="175">
        <f t="shared" si="12"/>
        <v>-2337.5</v>
      </c>
    </row>
    <row r="295" spans="1:7" ht="47.25" hidden="1">
      <c r="A295" s="23" t="s">
        <v>895</v>
      </c>
      <c r="B295" s="81" t="s">
        <v>896</v>
      </c>
      <c r="C295" s="81"/>
      <c r="D295" s="102">
        <f>SUM(D296)</f>
        <v>0</v>
      </c>
      <c r="E295" s="102">
        <f>SUM(E296)</f>
        <v>0</v>
      </c>
      <c r="F295" s="175" t="e">
        <f t="shared" si="11"/>
        <v>#DIV/0!</v>
      </c>
      <c r="G295" s="175">
        <f t="shared" si="12"/>
        <v>0</v>
      </c>
    </row>
    <row r="296" spans="1:7" hidden="1">
      <c r="A296" s="24" t="s">
        <v>358</v>
      </c>
      <c r="B296" s="81" t="s">
        <v>896</v>
      </c>
      <c r="C296" s="81" t="s">
        <v>225</v>
      </c>
      <c r="D296" s="102">
        <f>SUM('3'!G529)</f>
        <v>0</v>
      </c>
      <c r="E296" s="102">
        <f>SUM('3'!H529)</f>
        <v>0</v>
      </c>
      <c r="F296" s="175" t="e">
        <f t="shared" si="11"/>
        <v>#DIV/0!</v>
      </c>
      <c r="G296" s="175">
        <f t="shared" si="12"/>
        <v>0</v>
      </c>
    </row>
    <row r="297" spans="1:7" ht="47.25" hidden="1">
      <c r="A297" s="23" t="s">
        <v>552</v>
      </c>
      <c r="B297" s="81" t="s">
        <v>555</v>
      </c>
      <c r="C297" s="81"/>
      <c r="D297" s="102">
        <f>SUM(D298)</f>
        <v>0</v>
      </c>
      <c r="E297" s="102">
        <f>SUM(E298)</f>
        <v>0</v>
      </c>
      <c r="F297" s="175" t="e">
        <f t="shared" si="11"/>
        <v>#DIV/0!</v>
      </c>
      <c r="G297" s="175">
        <f t="shared" si="12"/>
        <v>0</v>
      </c>
    </row>
    <row r="298" spans="1:7" hidden="1">
      <c r="A298" s="24" t="s">
        <v>358</v>
      </c>
      <c r="B298" s="81" t="s">
        <v>555</v>
      </c>
      <c r="C298" s="81" t="s">
        <v>225</v>
      </c>
      <c r="D298" s="102">
        <f>SUM('3'!G531)</f>
        <v>0</v>
      </c>
      <c r="E298" s="102">
        <f>SUM('3'!H531)</f>
        <v>0</v>
      </c>
      <c r="F298" s="175" t="e">
        <f t="shared" si="11"/>
        <v>#DIV/0!</v>
      </c>
      <c r="G298" s="175">
        <f t="shared" si="12"/>
        <v>0</v>
      </c>
    </row>
    <row r="299" spans="1:7" ht="157.5" hidden="1">
      <c r="A299" s="72" t="s">
        <v>637</v>
      </c>
      <c r="B299" s="69" t="s">
        <v>403</v>
      </c>
      <c r="C299" s="69"/>
      <c r="D299" s="106">
        <f>SUM(D300)</f>
        <v>0</v>
      </c>
      <c r="E299" s="106">
        <f>SUM(E300)</f>
        <v>0</v>
      </c>
      <c r="F299" s="175" t="e">
        <f t="shared" ref="F299:F362" si="13">SUM(E299/D299*100)</f>
        <v>#DIV/0!</v>
      </c>
      <c r="G299" s="175">
        <f t="shared" ref="G299:G362" si="14">SUM(E299-D299)</f>
        <v>0</v>
      </c>
    </row>
    <row r="300" spans="1:7" hidden="1">
      <c r="A300" s="72" t="s">
        <v>492</v>
      </c>
      <c r="B300" s="69" t="s">
        <v>403</v>
      </c>
      <c r="C300" s="69" t="s">
        <v>384</v>
      </c>
      <c r="D300" s="102"/>
      <c r="E300" s="102"/>
      <c r="F300" s="175" t="e">
        <f t="shared" si="13"/>
        <v>#DIV/0!</v>
      </c>
      <c r="G300" s="175">
        <f t="shared" si="14"/>
        <v>0</v>
      </c>
    </row>
    <row r="301" spans="1:7" ht="110.25" hidden="1">
      <c r="A301" s="72" t="s">
        <v>768</v>
      </c>
      <c r="B301" s="69" t="s">
        <v>216</v>
      </c>
      <c r="C301" s="69"/>
      <c r="D301" s="106">
        <f>SUM(D302)</f>
        <v>0</v>
      </c>
      <c r="E301" s="106">
        <f>SUM(E302)</f>
        <v>0</v>
      </c>
      <c r="F301" s="175" t="e">
        <f t="shared" si="13"/>
        <v>#DIV/0!</v>
      </c>
      <c r="G301" s="175">
        <f t="shared" si="14"/>
        <v>0</v>
      </c>
    </row>
    <row r="302" spans="1:7" hidden="1">
      <c r="A302" s="72" t="s">
        <v>492</v>
      </c>
      <c r="B302" s="69" t="s">
        <v>216</v>
      </c>
      <c r="C302" s="69" t="s">
        <v>384</v>
      </c>
      <c r="D302" s="106"/>
      <c r="E302" s="106"/>
      <c r="F302" s="175" t="e">
        <f t="shared" si="13"/>
        <v>#DIV/0!</v>
      </c>
      <c r="G302" s="175">
        <f t="shared" si="14"/>
        <v>0</v>
      </c>
    </row>
    <row r="303" spans="1:7">
      <c r="A303" s="25" t="s">
        <v>819</v>
      </c>
      <c r="B303" s="69" t="s">
        <v>820</v>
      </c>
      <c r="C303" s="69"/>
      <c r="D303" s="106">
        <f>SUM(D304)</f>
        <v>1625</v>
      </c>
      <c r="E303" s="106">
        <f>SUM(E304)</f>
        <v>444.4</v>
      </c>
      <c r="F303" s="175">
        <f t="shared" si="13"/>
        <v>27.347692307692306</v>
      </c>
      <c r="G303" s="175">
        <f t="shared" si="14"/>
        <v>-1180.5999999999999</v>
      </c>
    </row>
    <row r="304" spans="1:7">
      <c r="A304" s="24" t="s">
        <v>358</v>
      </c>
      <c r="B304" s="69" t="s">
        <v>820</v>
      </c>
      <c r="C304" s="69" t="s">
        <v>225</v>
      </c>
      <c r="D304" s="106">
        <f>SUM('3'!G558)</f>
        <v>1625</v>
      </c>
      <c r="E304" s="106">
        <f>SUM('3'!H558)</f>
        <v>444.4</v>
      </c>
      <c r="F304" s="175">
        <f t="shared" si="13"/>
        <v>27.347692307692306</v>
      </c>
      <c r="G304" s="175">
        <f t="shared" si="14"/>
        <v>-1180.5999999999999</v>
      </c>
    </row>
    <row r="305" spans="1:7" ht="47.25">
      <c r="A305" s="24" t="s">
        <v>836</v>
      </c>
      <c r="B305" s="81" t="s">
        <v>837</v>
      </c>
      <c r="C305" s="81"/>
      <c r="D305" s="106">
        <f>SUM(D306)</f>
        <v>289.048</v>
      </c>
      <c r="E305" s="106">
        <f>SUM(E306)</f>
        <v>289.048</v>
      </c>
      <c r="F305" s="175">
        <f t="shared" si="13"/>
        <v>100</v>
      </c>
      <c r="G305" s="175">
        <f t="shared" si="14"/>
        <v>0</v>
      </c>
    </row>
    <row r="306" spans="1:7">
      <c r="A306" s="24" t="s">
        <v>147</v>
      </c>
      <c r="B306" s="81" t="s">
        <v>837</v>
      </c>
      <c r="C306" s="81" t="s">
        <v>491</v>
      </c>
      <c r="D306" s="106">
        <f>SUM('3'!G272)</f>
        <v>289.048</v>
      </c>
      <c r="E306" s="106">
        <f>SUM('3'!H272)</f>
        <v>289.048</v>
      </c>
      <c r="F306" s="175">
        <f t="shared" si="13"/>
        <v>100</v>
      </c>
      <c r="G306" s="175">
        <f t="shared" si="14"/>
        <v>0</v>
      </c>
    </row>
    <row r="307" spans="1:7" ht="47.25">
      <c r="A307" s="24" t="s">
        <v>838</v>
      </c>
      <c r="B307" s="81" t="s">
        <v>839</v>
      </c>
      <c r="C307" s="81"/>
      <c r="D307" s="106">
        <f>SUM(D308)</f>
        <v>2.9489999999999998</v>
      </c>
      <c r="E307" s="106">
        <f>SUM(E308)</f>
        <v>2.9489999999999998</v>
      </c>
      <c r="F307" s="175">
        <f t="shared" si="13"/>
        <v>100</v>
      </c>
      <c r="G307" s="175">
        <f t="shared" si="14"/>
        <v>0</v>
      </c>
    </row>
    <row r="308" spans="1:7">
      <c r="A308" s="24" t="s">
        <v>147</v>
      </c>
      <c r="B308" s="81" t="s">
        <v>839</v>
      </c>
      <c r="C308" s="81" t="s">
        <v>491</v>
      </c>
      <c r="D308" s="106">
        <f>SUM('3'!G274)</f>
        <v>2.9489999999999998</v>
      </c>
      <c r="E308" s="106">
        <f>SUM('3'!H274)</f>
        <v>2.9489999999999998</v>
      </c>
      <c r="F308" s="175">
        <f t="shared" si="13"/>
        <v>100</v>
      </c>
      <c r="G308" s="175">
        <f t="shared" si="14"/>
        <v>0</v>
      </c>
    </row>
    <row r="309" spans="1:7" ht="31.5">
      <c r="A309" s="70" t="s">
        <v>217</v>
      </c>
      <c r="B309" s="68" t="s">
        <v>427</v>
      </c>
      <c r="C309" s="69"/>
      <c r="D309" s="105">
        <f>SUM(D310+D319+D322)</f>
        <v>1637.22804</v>
      </c>
      <c r="E309" s="105">
        <f>SUM(E310+E319+E322)</f>
        <v>1538.92508</v>
      </c>
      <c r="F309" s="175">
        <f t="shared" si="13"/>
        <v>93.995768604109671</v>
      </c>
      <c r="G309" s="175">
        <f t="shared" si="14"/>
        <v>-98.302959999999985</v>
      </c>
    </row>
    <row r="310" spans="1:7" ht="31.5">
      <c r="A310" s="71" t="s">
        <v>568</v>
      </c>
      <c r="B310" s="69" t="s">
        <v>428</v>
      </c>
      <c r="C310" s="69"/>
      <c r="D310" s="106">
        <f>SUM(D313+D315+D317+D311)</f>
        <v>1151.22804</v>
      </c>
      <c r="E310" s="106">
        <f>SUM(E313+E315+E317+E311)</f>
        <v>1052.92508</v>
      </c>
      <c r="F310" s="175">
        <f t="shared" si="13"/>
        <v>91.461034948384338</v>
      </c>
      <c r="G310" s="175">
        <f t="shared" si="14"/>
        <v>-98.302959999999985</v>
      </c>
    </row>
    <row r="311" spans="1:7" ht="31.5" hidden="1">
      <c r="A311" s="24" t="s">
        <v>588</v>
      </c>
      <c r="B311" s="69" t="s">
        <v>589</v>
      </c>
      <c r="C311" s="69"/>
      <c r="D311" s="106"/>
      <c r="E311" s="106"/>
      <c r="F311" s="175" t="e">
        <f t="shared" si="13"/>
        <v>#DIV/0!</v>
      </c>
      <c r="G311" s="175">
        <f t="shared" si="14"/>
        <v>0</v>
      </c>
    </row>
    <row r="312" spans="1:7" hidden="1">
      <c r="A312" s="24" t="s">
        <v>358</v>
      </c>
      <c r="B312" s="69" t="s">
        <v>589</v>
      </c>
      <c r="C312" s="69" t="s">
        <v>225</v>
      </c>
      <c r="D312" s="106">
        <f>SUM('3'!G544)</f>
        <v>0</v>
      </c>
      <c r="E312" s="106">
        <f>SUM('3'!H544)</f>
        <v>0</v>
      </c>
      <c r="F312" s="175" t="e">
        <f t="shared" si="13"/>
        <v>#DIV/0!</v>
      </c>
      <c r="G312" s="175">
        <f t="shared" si="14"/>
        <v>0</v>
      </c>
    </row>
    <row r="313" spans="1:7" ht="141.75">
      <c r="A313" s="72" t="s">
        <v>816</v>
      </c>
      <c r="B313" s="69" t="s">
        <v>815</v>
      </c>
      <c r="C313" s="69"/>
      <c r="D313" s="106">
        <f>SUM(D314)</f>
        <v>86</v>
      </c>
      <c r="E313" s="106">
        <f>SUM(E314)</f>
        <v>0</v>
      </c>
      <c r="F313" s="175">
        <f t="shared" si="13"/>
        <v>0</v>
      </c>
      <c r="G313" s="175">
        <f t="shared" si="14"/>
        <v>-86</v>
      </c>
    </row>
    <row r="314" spans="1:7">
      <c r="A314" s="73" t="s">
        <v>147</v>
      </c>
      <c r="B314" s="69" t="s">
        <v>815</v>
      </c>
      <c r="C314" s="69" t="s">
        <v>491</v>
      </c>
      <c r="D314" s="106">
        <f>SUM('3'!G277)</f>
        <v>86</v>
      </c>
      <c r="E314" s="106">
        <f>SUM('3'!H277)</f>
        <v>0</v>
      </c>
      <c r="F314" s="175">
        <f t="shared" si="13"/>
        <v>0</v>
      </c>
      <c r="G314" s="175">
        <f t="shared" si="14"/>
        <v>-86</v>
      </c>
    </row>
    <row r="315" spans="1:7" ht="141.75">
      <c r="A315" s="72" t="s">
        <v>734</v>
      </c>
      <c r="B315" s="69" t="s">
        <v>429</v>
      </c>
      <c r="C315" s="69"/>
      <c r="D315" s="106">
        <f>SUM(D316)</f>
        <v>300</v>
      </c>
      <c r="E315" s="106">
        <f>SUM(E316)</f>
        <v>300</v>
      </c>
      <c r="F315" s="175">
        <f t="shared" si="13"/>
        <v>100</v>
      </c>
      <c r="G315" s="175">
        <f t="shared" si="14"/>
        <v>0</v>
      </c>
    </row>
    <row r="316" spans="1:7">
      <c r="A316" s="72" t="s">
        <v>358</v>
      </c>
      <c r="B316" s="69" t="s">
        <v>429</v>
      </c>
      <c r="C316" s="69" t="s">
        <v>225</v>
      </c>
      <c r="D316" s="102">
        <f>SUM('3'!G546)</f>
        <v>300</v>
      </c>
      <c r="E316" s="102">
        <f>SUM('3'!H546)</f>
        <v>300</v>
      </c>
      <c r="F316" s="175">
        <f t="shared" si="13"/>
        <v>100</v>
      </c>
      <c r="G316" s="175">
        <f t="shared" si="14"/>
        <v>0</v>
      </c>
    </row>
    <row r="317" spans="1:7" ht="126">
      <c r="A317" s="24" t="s">
        <v>679</v>
      </c>
      <c r="B317" s="69" t="s">
        <v>521</v>
      </c>
      <c r="C317" s="69"/>
      <c r="D317" s="102">
        <f>SUM(D318)</f>
        <v>765.22803999999996</v>
      </c>
      <c r="E317" s="102">
        <f>SUM(E318)</f>
        <v>752.92507999999998</v>
      </c>
      <c r="F317" s="175">
        <f t="shared" si="13"/>
        <v>98.392249191495921</v>
      </c>
      <c r="G317" s="175">
        <f t="shared" si="14"/>
        <v>-12.302959999999985</v>
      </c>
    </row>
    <row r="318" spans="1:7">
      <c r="A318" s="24" t="s">
        <v>358</v>
      </c>
      <c r="B318" s="69" t="s">
        <v>521</v>
      </c>
      <c r="C318" s="69" t="s">
        <v>225</v>
      </c>
      <c r="D318" s="102">
        <f>SUM('3'!G548)</f>
        <v>765.22803999999996</v>
      </c>
      <c r="E318" s="102">
        <f>SUM('3'!H548)</f>
        <v>752.92507999999998</v>
      </c>
      <c r="F318" s="175">
        <f t="shared" si="13"/>
        <v>98.392249191495921</v>
      </c>
      <c r="G318" s="175">
        <f t="shared" si="14"/>
        <v>-12.302959999999985</v>
      </c>
    </row>
    <row r="319" spans="1:7" ht="110.25">
      <c r="A319" s="72" t="s">
        <v>673</v>
      </c>
      <c r="B319" s="69" t="s">
        <v>594</v>
      </c>
      <c r="C319" s="69"/>
      <c r="D319" s="102">
        <f>SUM(D320:D321)</f>
        <v>486</v>
      </c>
      <c r="E319" s="102">
        <f>SUM(E320:E321)</f>
        <v>486</v>
      </c>
      <c r="F319" s="175">
        <f t="shared" si="13"/>
        <v>100</v>
      </c>
      <c r="G319" s="175">
        <f t="shared" si="14"/>
        <v>0</v>
      </c>
    </row>
    <row r="320" spans="1:7" hidden="1">
      <c r="A320" s="73" t="s">
        <v>494</v>
      </c>
      <c r="B320" s="69" t="s">
        <v>594</v>
      </c>
      <c r="C320" s="69" t="s">
        <v>491</v>
      </c>
      <c r="D320" s="102"/>
      <c r="E320" s="102"/>
      <c r="F320" s="175" t="e">
        <f t="shared" si="13"/>
        <v>#DIV/0!</v>
      </c>
      <c r="G320" s="175">
        <f t="shared" si="14"/>
        <v>0</v>
      </c>
    </row>
    <row r="321" spans="1:7">
      <c r="A321" s="74" t="s">
        <v>358</v>
      </c>
      <c r="B321" s="69" t="s">
        <v>594</v>
      </c>
      <c r="C321" s="69" t="s">
        <v>225</v>
      </c>
      <c r="D321" s="102">
        <f>SUM('3'!G482)</f>
        <v>486</v>
      </c>
      <c r="E321" s="102">
        <f>SUM('3'!H482)</f>
        <v>486</v>
      </c>
      <c r="F321" s="175">
        <f t="shared" si="13"/>
        <v>100</v>
      </c>
      <c r="G321" s="175">
        <f t="shared" si="14"/>
        <v>0</v>
      </c>
    </row>
    <row r="322" spans="1:7" ht="31.5" hidden="1">
      <c r="A322" s="71" t="s">
        <v>904</v>
      </c>
      <c r="B322" s="69" t="s">
        <v>905</v>
      </c>
      <c r="C322" s="69"/>
      <c r="D322" s="106">
        <f>SUM(D323)</f>
        <v>0</v>
      </c>
      <c r="E322" s="106">
        <f>SUM(E323)</f>
        <v>0</v>
      </c>
      <c r="F322" s="175" t="e">
        <f t="shared" si="13"/>
        <v>#DIV/0!</v>
      </c>
      <c r="G322" s="175">
        <f t="shared" si="14"/>
        <v>0</v>
      </c>
    </row>
    <row r="323" spans="1:7" ht="31.5" hidden="1">
      <c r="A323" s="23" t="s">
        <v>902</v>
      </c>
      <c r="B323" s="81" t="s">
        <v>903</v>
      </c>
      <c r="C323" s="81"/>
      <c r="D323" s="102">
        <f>SUM(D324)</f>
        <v>0</v>
      </c>
      <c r="E323" s="102">
        <f>SUM(E324)</f>
        <v>0</v>
      </c>
      <c r="F323" s="175" t="e">
        <f t="shared" si="13"/>
        <v>#DIV/0!</v>
      </c>
      <c r="G323" s="175">
        <f t="shared" si="14"/>
        <v>0</v>
      </c>
    </row>
    <row r="324" spans="1:7" hidden="1">
      <c r="A324" s="24" t="s">
        <v>358</v>
      </c>
      <c r="B324" s="81" t="s">
        <v>903</v>
      </c>
      <c r="C324" s="81" t="s">
        <v>225</v>
      </c>
      <c r="D324" s="102">
        <f>SUM('3'!G541)</f>
        <v>0</v>
      </c>
      <c r="E324" s="102">
        <f>SUM('3'!H541)</f>
        <v>0</v>
      </c>
      <c r="F324" s="175" t="e">
        <f t="shared" si="13"/>
        <v>#DIV/0!</v>
      </c>
      <c r="G324" s="175">
        <f t="shared" si="14"/>
        <v>0</v>
      </c>
    </row>
    <row r="325" spans="1:7" hidden="1">
      <c r="A325" s="70" t="s">
        <v>353</v>
      </c>
      <c r="B325" s="68" t="s">
        <v>218</v>
      </c>
      <c r="C325" s="69"/>
      <c r="D325" s="105">
        <f>SUM(D326+D333)</f>
        <v>0</v>
      </c>
      <c r="E325" s="105">
        <f>SUM(E326+E333)</f>
        <v>0</v>
      </c>
      <c r="F325" s="175" t="e">
        <f t="shared" si="13"/>
        <v>#DIV/0!</v>
      </c>
      <c r="G325" s="175">
        <f t="shared" si="14"/>
        <v>0</v>
      </c>
    </row>
    <row r="326" spans="1:7" ht="31.5" hidden="1">
      <c r="A326" s="71" t="s">
        <v>400</v>
      </c>
      <c r="B326" s="69" t="s">
        <v>352</v>
      </c>
      <c r="C326" s="69"/>
      <c r="D326" s="106">
        <f>SUM(D327+D329+D331)</f>
        <v>0</v>
      </c>
      <c r="E326" s="106">
        <f>SUM(E327+E329+E331)</f>
        <v>0</v>
      </c>
      <c r="F326" s="175" t="e">
        <f t="shared" si="13"/>
        <v>#DIV/0!</v>
      </c>
      <c r="G326" s="175">
        <f t="shared" si="14"/>
        <v>0</v>
      </c>
    </row>
    <row r="327" spans="1:7" ht="173.25" hidden="1">
      <c r="A327" s="72" t="s">
        <v>769</v>
      </c>
      <c r="B327" s="69" t="s">
        <v>402</v>
      </c>
      <c r="C327" s="69"/>
      <c r="D327" s="106">
        <f>SUM(D328)</f>
        <v>0</v>
      </c>
      <c r="E327" s="106">
        <f>SUM(E328)</f>
        <v>0</v>
      </c>
      <c r="F327" s="175" t="e">
        <f t="shared" si="13"/>
        <v>#DIV/0!</v>
      </c>
      <c r="G327" s="175">
        <f t="shared" si="14"/>
        <v>0</v>
      </c>
    </row>
    <row r="328" spans="1:7" hidden="1">
      <c r="A328" s="73" t="s">
        <v>147</v>
      </c>
      <c r="B328" s="69" t="s">
        <v>402</v>
      </c>
      <c r="C328" s="69" t="s">
        <v>491</v>
      </c>
      <c r="D328" s="106"/>
      <c r="E328" s="106"/>
      <c r="F328" s="175" t="e">
        <f t="shared" si="13"/>
        <v>#DIV/0!</v>
      </c>
      <c r="G328" s="175">
        <f t="shared" si="14"/>
        <v>0</v>
      </c>
    </row>
    <row r="329" spans="1:7" ht="141.75" hidden="1">
      <c r="A329" s="73" t="s">
        <v>663</v>
      </c>
      <c r="B329" s="69" t="s">
        <v>430</v>
      </c>
      <c r="C329" s="69"/>
      <c r="D329" s="106">
        <f>SUM(D330)</f>
        <v>0</v>
      </c>
      <c r="E329" s="106">
        <f>SUM(E330)</f>
        <v>0</v>
      </c>
      <c r="F329" s="175" t="e">
        <f t="shared" si="13"/>
        <v>#DIV/0!</v>
      </c>
      <c r="G329" s="175">
        <f t="shared" si="14"/>
        <v>0</v>
      </c>
    </row>
    <row r="330" spans="1:7" hidden="1">
      <c r="A330" s="73" t="s">
        <v>9</v>
      </c>
      <c r="B330" s="69" t="s">
        <v>430</v>
      </c>
      <c r="C330" s="69" t="s">
        <v>495</v>
      </c>
      <c r="D330" s="102">
        <f>SUM('3'!G391+'3'!G600)</f>
        <v>0</v>
      </c>
      <c r="E330" s="102">
        <f>SUM('3'!H391+'3'!H600)</f>
        <v>0</v>
      </c>
      <c r="F330" s="175" t="e">
        <f t="shared" si="13"/>
        <v>#DIV/0!</v>
      </c>
      <c r="G330" s="175">
        <f t="shared" si="14"/>
        <v>0</v>
      </c>
    </row>
    <row r="331" spans="1:7" ht="126" hidden="1">
      <c r="A331" s="24" t="s">
        <v>664</v>
      </c>
      <c r="B331" s="10" t="s">
        <v>881</v>
      </c>
      <c r="C331" s="10"/>
      <c r="D331" s="102">
        <f>SUM(D332)</f>
        <v>0</v>
      </c>
      <c r="E331" s="102">
        <f>SUM(E332)</f>
        <v>0</v>
      </c>
      <c r="F331" s="175" t="e">
        <f t="shared" si="13"/>
        <v>#DIV/0!</v>
      </c>
      <c r="G331" s="175">
        <f t="shared" si="14"/>
        <v>0</v>
      </c>
    </row>
    <row r="332" spans="1:7" hidden="1">
      <c r="A332" s="24" t="s">
        <v>9</v>
      </c>
      <c r="B332" s="10" t="s">
        <v>881</v>
      </c>
      <c r="C332" s="10" t="s">
        <v>495</v>
      </c>
      <c r="D332" s="102">
        <f>SUM('3'!G393+'3'!G598)</f>
        <v>0</v>
      </c>
      <c r="E332" s="102">
        <f>SUM('3'!H393+'3'!H598)</f>
        <v>0</v>
      </c>
      <c r="F332" s="175" t="e">
        <f t="shared" si="13"/>
        <v>#DIV/0!</v>
      </c>
      <c r="G332" s="175">
        <f t="shared" si="14"/>
        <v>0</v>
      </c>
    </row>
    <row r="333" spans="1:7" hidden="1">
      <c r="A333" s="71" t="s">
        <v>504</v>
      </c>
      <c r="B333" s="69" t="s">
        <v>505</v>
      </c>
      <c r="C333" s="69"/>
      <c r="D333" s="102">
        <f>SUM(D334)</f>
        <v>0</v>
      </c>
      <c r="E333" s="102">
        <f>SUM(E334)</f>
        <v>0</v>
      </c>
      <c r="F333" s="175" t="e">
        <f t="shared" si="13"/>
        <v>#DIV/0!</v>
      </c>
      <c r="G333" s="175">
        <f t="shared" si="14"/>
        <v>0</v>
      </c>
    </row>
    <row r="334" spans="1:7" ht="94.5" hidden="1">
      <c r="A334" s="73" t="s">
        <v>661</v>
      </c>
      <c r="B334" s="69" t="s">
        <v>506</v>
      </c>
      <c r="C334" s="69"/>
      <c r="D334" s="102">
        <f>SUM(D335)</f>
        <v>0</v>
      </c>
      <c r="E334" s="102">
        <f>SUM(E335)</f>
        <v>0</v>
      </c>
      <c r="F334" s="175" t="e">
        <f t="shared" si="13"/>
        <v>#DIV/0!</v>
      </c>
      <c r="G334" s="175">
        <f t="shared" si="14"/>
        <v>0</v>
      </c>
    </row>
    <row r="335" spans="1:7" hidden="1">
      <c r="A335" s="73" t="s">
        <v>493</v>
      </c>
      <c r="B335" s="69" t="s">
        <v>506</v>
      </c>
      <c r="C335" s="69" t="s">
        <v>268</v>
      </c>
      <c r="D335" s="102">
        <f>SUM('3'!G387+'3'!G596)</f>
        <v>0</v>
      </c>
      <c r="E335" s="102">
        <f>SUM('3'!H387+'3'!H596)</f>
        <v>0</v>
      </c>
      <c r="F335" s="175" t="e">
        <f t="shared" si="13"/>
        <v>#DIV/0!</v>
      </c>
      <c r="G335" s="175">
        <f t="shared" si="14"/>
        <v>0</v>
      </c>
    </row>
    <row r="336" spans="1:7" ht="47.25">
      <c r="A336" s="70" t="s">
        <v>770</v>
      </c>
      <c r="B336" s="68" t="s">
        <v>431</v>
      </c>
      <c r="C336" s="69"/>
      <c r="D336" s="105">
        <f>SUM(D337)</f>
        <v>32053.287700000001</v>
      </c>
      <c r="E336" s="105">
        <f>SUM(E337)</f>
        <v>22326.665690000002</v>
      </c>
      <c r="F336" s="175">
        <f t="shared" si="13"/>
        <v>69.654838214926713</v>
      </c>
      <c r="G336" s="175">
        <f t="shared" si="14"/>
        <v>-9726.6220099999991</v>
      </c>
    </row>
    <row r="337" spans="1:7" ht="63">
      <c r="A337" s="71" t="s">
        <v>569</v>
      </c>
      <c r="B337" s="69" t="s">
        <v>432</v>
      </c>
      <c r="C337" s="69"/>
      <c r="D337" s="106">
        <f>SUM(D338+D345+D341+D343+D351+D348)</f>
        <v>32053.287700000001</v>
      </c>
      <c r="E337" s="106">
        <f>SUM(E338+E345+E341+E343+E351+E348)</f>
        <v>22326.665690000002</v>
      </c>
      <c r="F337" s="175">
        <f t="shared" si="13"/>
        <v>69.654838214926713</v>
      </c>
      <c r="G337" s="175">
        <f t="shared" si="14"/>
        <v>-9726.6220099999991</v>
      </c>
    </row>
    <row r="338" spans="1:7" ht="141.75">
      <c r="A338" s="72" t="s">
        <v>625</v>
      </c>
      <c r="B338" s="69" t="s">
        <v>433</v>
      </c>
      <c r="C338" s="69"/>
      <c r="D338" s="106">
        <f>SUM(D339+D340)</f>
        <v>12303</v>
      </c>
      <c r="E338" s="106">
        <f>SUM(E339+E340)</f>
        <v>5627.0136400000001</v>
      </c>
      <c r="F338" s="175">
        <f t="shared" si="13"/>
        <v>45.736923026904009</v>
      </c>
      <c r="G338" s="175">
        <f t="shared" si="14"/>
        <v>-6675.9863599999999</v>
      </c>
    </row>
    <row r="339" spans="1:7">
      <c r="A339" s="73" t="s">
        <v>147</v>
      </c>
      <c r="B339" s="69" t="s">
        <v>433</v>
      </c>
      <c r="C339" s="69" t="s">
        <v>491</v>
      </c>
      <c r="D339" s="102">
        <f>SUM('3'!G160)</f>
        <v>12303</v>
      </c>
      <c r="E339" s="102">
        <f>SUM('3'!H160)</f>
        <v>5627.0136400000001</v>
      </c>
      <c r="F339" s="175">
        <f t="shared" si="13"/>
        <v>45.736923026904009</v>
      </c>
      <c r="G339" s="175">
        <f t="shared" si="14"/>
        <v>-6675.9863599999999</v>
      </c>
    </row>
    <row r="340" spans="1:7" hidden="1">
      <c r="A340" s="24" t="s">
        <v>358</v>
      </c>
      <c r="B340" s="69" t="s">
        <v>433</v>
      </c>
      <c r="C340" s="69" t="s">
        <v>225</v>
      </c>
      <c r="D340" s="102">
        <f>SUM('3'!G161+'3'!G488)</f>
        <v>0</v>
      </c>
      <c r="E340" s="102">
        <f>SUM('3'!H161+'3'!H488)</f>
        <v>0</v>
      </c>
      <c r="F340" s="175" t="e">
        <f t="shared" si="13"/>
        <v>#DIV/0!</v>
      </c>
      <c r="G340" s="175">
        <f t="shared" si="14"/>
        <v>0</v>
      </c>
    </row>
    <row r="341" spans="1:7" ht="141.75">
      <c r="A341" s="72" t="s">
        <v>626</v>
      </c>
      <c r="B341" s="69" t="s">
        <v>309</v>
      </c>
      <c r="C341" s="69"/>
      <c r="D341" s="106">
        <f>SUM(D342)</f>
        <v>5471</v>
      </c>
      <c r="E341" s="106">
        <f>SUM(E342)</f>
        <v>4245.7296399999996</v>
      </c>
      <c r="F341" s="175">
        <f t="shared" si="13"/>
        <v>77.604270517272894</v>
      </c>
      <c r="G341" s="175">
        <f t="shared" si="14"/>
        <v>-1225.2703600000004</v>
      </c>
    </row>
    <row r="342" spans="1:7">
      <c r="A342" s="73" t="s">
        <v>147</v>
      </c>
      <c r="B342" s="69" t="s">
        <v>309</v>
      </c>
      <c r="C342" s="69" t="s">
        <v>491</v>
      </c>
      <c r="D342" s="102">
        <f>SUM('3'!G163)</f>
        <v>5471</v>
      </c>
      <c r="E342" s="102">
        <f>SUM('3'!H163)</f>
        <v>4245.7296399999996</v>
      </c>
      <c r="F342" s="175">
        <f t="shared" si="13"/>
        <v>77.604270517272894</v>
      </c>
      <c r="G342" s="175">
        <f t="shared" si="14"/>
        <v>-1225.2703600000004</v>
      </c>
    </row>
    <row r="343" spans="1:7" ht="141.75">
      <c r="A343" s="72" t="s">
        <v>627</v>
      </c>
      <c r="B343" s="69" t="s">
        <v>310</v>
      </c>
      <c r="C343" s="69"/>
      <c r="D343" s="106">
        <f>SUM(D344)</f>
        <v>3918.2876999999999</v>
      </c>
      <c r="E343" s="106">
        <f>SUM(E344)</f>
        <v>2092.9224100000001</v>
      </c>
      <c r="F343" s="175">
        <f t="shared" si="13"/>
        <v>53.414209732480856</v>
      </c>
      <c r="G343" s="175">
        <f t="shared" si="14"/>
        <v>-1825.3652899999997</v>
      </c>
    </row>
    <row r="344" spans="1:7">
      <c r="A344" s="73" t="s">
        <v>147</v>
      </c>
      <c r="B344" s="69" t="s">
        <v>310</v>
      </c>
      <c r="C344" s="69" t="s">
        <v>491</v>
      </c>
      <c r="D344" s="102">
        <f>SUM('3'!G165)</f>
        <v>3918.2876999999999</v>
      </c>
      <c r="E344" s="102">
        <f>SUM('3'!H165)</f>
        <v>2092.9224100000001</v>
      </c>
      <c r="F344" s="175">
        <f t="shared" si="13"/>
        <v>53.414209732480856</v>
      </c>
      <c r="G344" s="175">
        <f t="shared" si="14"/>
        <v>-1825.3652899999997</v>
      </c>
    </row>
    <row r="345" spans="1:7" ht="157.5">
      <c r="A345" s="72" t="s">
        <v>628</v>
      </c>
      <c r="B345" s="69" t="s">
        <v>434</v>
      </c>
      <c r="C345" s="69"/>
      <c r="D345" s="106">
        <f>SUM(D346+D347)</f>
        <v>10361</v>
      </c>
      <c r="E345" s="106">
        <f>SUM(E346+E347)</f>
        <v>10361</v>
      </c>
      <c r="F345" s="175">
        <f t="shared" si="13"/>
        <v>100</v>
      </c>
      <c r="G345" s="175">
        <f t="shared" si="14"/>
        <v>0</v>
      </c>
    </row>
    <row r="346" spans="1:7">
      <c r="A346" s="73" t="s">
        <v>147</v>
      </c>
      <c r="B346" s="69" t="s">
        <v>434</v>
      </c>
      <c r="C346" s="69" t="s">
        <v>491</v>
      </c>
      <c r="D346" s="102">
        <f>SUM('3'!G169)</f>
        <v>10361</v>
      </c>
      <c r="E346" s="102">
        <f>SUM('3'!H169)</f>
        <v>10361</v>
      </c>
      <c r="F346" s="175">
        <f t="shared" si="13"/>
        <v>100</v>
      </c>
      <c r="G346" s="175">
        <f t="shared" si="14"/>
        <v>0</v>
      </c>
    </row>
    <row r="347" spans="1:7" hidden="1">
      <c r="A347" s="73" t="s">
        <v>358</v>
      </c>
      <c r="B347" s="69" t="s">
        <v>434</v>
      </c>
      <c r="C347" s="69" t="s">
        <v>225</v>
      </c>
      <c r="D347" s="102">
        <f>SUM('3'!G170+'3'!G497)</f>
        <v>0</v>
      </c>
      <c r="E347" s="102">
        <f>SUM('3'!H170+'3'!H497)</f>
        <v>0</v>
      </c>
      <c r="F347" s="175" t="e">
        <f t="shared" si="13"/>
        <v>#DIV/0!</v>
      </c>
      <c r="G347" s="175">
        <f t="shared" si="14"/>
        <v>0</v>
      </c>
    </row>
    <row r="348" spans="1:7" ht="63" hidden="1">
      <c r="A348" s="24" t="s">
        <v>824</v>
      </c>
      <c r="B348" s="69" t="s">
        <v>825</v>
      </c>
      <c r="C348" s="69"/>
      <c r="D348" s="102">
        <f>SUM(D349:D350)</f>
        <v>0</v>
      </c>
      <c r="E348" s="102">
        <f>SUM(E349:E350)</f>
        <v>0</v>
      </c>
      <c r="F348" s="175" t="e">
        <f t="shared" si="13"/>
        <v>#DIV/0!</v>
      </c>
      <c r="G348" s="175">
        <f t="shared" si="14"/>
        <v>0</v>
      </c>
    </row>
    <row r="349" spans="1:7" hidden="1">
      <c r="A349" s="24" t="s">
        <v>147</v>
      </c>
      <c r="B349" s="69" t="s">
        <v>825</v>
      </c>
      <c r="C349" s="69" t="s">
        <v>491</v>
      </c>
      <c r="D349" s="102">
        <f>SUM('3'!G172)</f>
        <v>0</v>
      </c>
      <c r="E349" s="102">
        <f>SUM('3'!H172)</f>
        <v>0</v>
      </c>
      <c r="F349" s="175" t="e">
        <f t="shared" si="13"/>
        <v>#DIV/0!</v>
      </c>
      <c r="G349" s="175">
        <f t="shared" si="14"/>
        <v>0</v>
      </c>
    </row>
    <row r="350" spans="1:7" hidden="1">
      <c r="A350" s="24" t="s">
        <v>358</v>
      </c>
      <c r="B350" s="69" t="s">
        <v>825</v>
      </c>
      <c r="C350" s="69" t="s">
        <v>225</v>
      </c>
      <c r="D350" s="102">
        <f>SUM('3'!G500)</f>
        <v>0</v>
      </c>
      <c r="E350" s="102">
        <f>SUM('3'!H500)</f>
        <v>0</v>
      </c>
      <c r="F350" s="175" t="e">
        <f t="shared" si="13"/>
        <v>#DIV/0!</v>
      </c>
      <c r="G350" s="175">
        <f t="shared" si="14"/>
        <v>0</v>
      </c>
    </row>
    <row r="351" spans="1:7" ht="141.75" hidden="1">
      <c r="A351" s="74" t="s">
        <v>629</v>
      </c>
      <c r="B351" s="69" t="s">
        <v>344</v>
      </c>
      <c r="C351" s="69"/>
      <c r="D351" s="102">
        <f>SUM(D352)</f>
        <v>0</v>
      </c>
      <c r="E351" s="102">
        <f>SUM(E352)</f>
        <v>0</v>
      </c>
      <c r="F351" s="175" t="e">
        <f t="shared" si="13"/>
        <v>#DIV/0!</v>
      </c>
      <c r="G351" s="175">
        <f t="shared" si="14"/>
        <v>0</v>
      </c>
    </row>
    <row r="352" spans="1:7" hidden="1">
      <c r="A352" s="74" t="s">
        <v>492</v>
      </c>
      <c r="B352" s="69" t="s">
        <v>344</v>
      </c>
      <c r="C352" s="69" t="s">
        <v>384</v>
      </c>
      <c r="D352" s="102"/>
      <c r="E352" s="102"/>
      <c r="F352" s="175" t="e">
        <f t="shared" si="13"/>
        <v>#DIV/0!</v>
      </c>
      <c r="G352" s="175">
        <f t="shared" si="14"/>
        <v>0</v>
      </c>
    </row>
    <row r="353" spans="1:7" ht="47.25">
      <c r="A353" s="70" t="s">
        <v>771</v>
      </c>
      <c r="B353" s="68" t="s">
        <v>468</v>
      </c>
      <c r="C353" s="69"/>
      <c r="D353" s="105">
        <f>SUM(D354)</f>
        <v>10</v>
      </c>
      <c r="E353" s="105">
        <f>SUM(E354)</f>
        <v>10</v>
      </c>
      <c r="F353" s="175">
        <f t="shared" si="13"/>
        <v>100</v>
      </c>
      <c r="G353" s="175">
        <f t="shared" si="14"/>
        <v>0</v>
      </c>
    </row>
    <row r="354" spans="1:7" ht="31.5">
      <c r="A354" s="71" t="s">
        <v>570</v>
      </c>
      <c r="B354" s="69" t="s">
        <v>469</v>
      </c>
      <c r="C354" s="69"/>
      <c r="D354" s="106">
        <f>SUM(D355)</f>
        <v>10</v>
      </c>
      <c r="E354" s="106">
        <f>SUM(E355)</f>
        <v>10</v>
      </c>
      <c r="F354" s="175">
        <f t="shared" si="13"/>
        <v>100</v>
      </c>
      <c r="G354" s="175">
        <f t="shared" si="14"/>
        <v>0</v>
      </c>
    </row>
    <row r="355" spans="1:7" ht="110.25">
      <c r="A355" s="72" t="s">
        <v>607</v>
      </c>
      <c r="B355" s="69" t="s">
        <v>435</v>
      </c>
      <c r="C355" s="69"/>
      <c r="D355" s="106">
        <f>SUM(D356:D357)</f>
        <v>10</v>
      </c>
      <c r="E355" s="106">
        <f>SUM(E356:E357)</f>
        <v>10</v>
      </c>
      <c r="F355" s="175">
        <f t="shared" si="13"/>
        <v>100</v>
      </c>
      <c r="G355" s="175">
        <f t="shared" si="14"/>
        <v>0</v>
      </c>
    </row>
    <row r="356" spans="1:7">
      <c r="A356" s="73" t="s">
        <v>147</v>
      </c>
      <c r="B356" s="69" t="s">
        <v>435</v>
      </c>
      <c r="C356" s="69" t="s">
        <v>491</v>
      </c>
      <c r="D356" s="102">
        <f>SUM('3'!G83)</f>
        <v>10</v>
      </c>
      <c r="E356" s="102">
        <f>SUM('3'!H83)</f>
        <v>10</v>
      </c>
      <c r="F356" s="175">
        <f t="shared" si="13"/>
        <v>100</v>
      </c>
      <c r="G356" s="175">
        <f t="shared" si="14"/>
        <v>0</v>
      </c>
    </row>
    <row r="357" spans="1:7" hidden="1">
      <c r="A357" s="73" t="s">
        <v>544</v>
      </c>
      <c r="B357" s="69" t="s">
        <v>435</v>
      </c>
      <c r="C357" s="69" t="s">
        <v>225</v>
      </c>
      <c r="D357" s="102">
        <f>SUM('3'!G84+'3'!G443)</f>
        <v>0</v>
      </c>
      <c r="E357" s="102">
        <f>SUM('3'!H84+'3'!H443)</f>
        <v>0</v>
      </c>
      <c r="F357" s="175" t="e">
        <f t="shared" si="13"/>
        <v>#DIV/0!</v>
      </c>
      <c r="G357" s="175">
        <f t="shared" si="14"/>
        <v>0</v>
      </c>
    </row>
    <row r="358" spans="1:7" ht="47.25" hidden="1">
      <c r="A358" s="70" t="s">
        <v>772</v>
      </c>
      <c r="B358" s="68" t="s">
        <v>354</v>
      </c>
      <c r="C358" s="69"/>
      <c r="D358" s="105">
        <f>SUM(D359)</f>
        <v>0</v>
      </c>
      <c r="E358" s="105">
        <f>SUM(E359)</f>
        <v>0</v>
      </c>
      <c r="F358" s="175" t="e">
        <f t="shared" si="13"/>
        <v>#DIV/0!</v>
      </c>
      <c r="G358" s="175">
        <f t="shared" si="14"/>
        <v>0</v>
      </c>
    </row>
    <row r="359" spans="1:7" ht="63" hidden="1">
      <c r="A359" s="71" t="s">
        <v>571</v>
      </c>
      <c r="B359" s="69" t="s">
        <v>401</v>
      </c>
      <c r="C359" s="69"/>
      <c r="D359" s="106">
        <f>SUM(D360+D365+D367+D363)</f>
        <v>0</v>
      </c>
      <c r="E359" s="106">
        <f>SUM(E360+E365+E367+E363)</f>
        <v>0</v>
      </c>
      <c r="F359" s="175" t="e">
        <f t="shared" si="13"/>
        <v>#DIV/0!</v>
      </c>
      <c r="G359" s="175">
        <f t="shared" si="14"/>
        <v>0</v>
      </c>
    </row>
    <row r="360" spans="1:7" ht="141.75" hidden="1">
      <c r="A360" s="73" t="s">
        <v>621</v>
      </c>
      <c r="B360" s="69" t="s">
        <v>436</v>
      </c>
      <c r="C360" s="69"/>
      <c r="D360" s="106">
        <f>SUM(D361:D362)</f>
        <v>0</v>
      </c>
      <c r="E360" s="106">
        <f>SUM(E361:E362)</f>
        <v>0</v>
      </c>
      <c r="F360" s="175" t="e">
        <f t="shared" si="13"/>
        <v>#DIV/0!</v>
      </c>
      <c r="G360" s="175">
        <f t="shared" si="14"/>
        <v>0</v>
      </c>
    </row>
    <row r="361" spans="1:7" hidden="1">
      <c r="A361" s="73" t="s">
        <v>147</v>
      </c>
      <c r="B361" s="69" t="s">
        <v>125</v>
      </c>
      <c r="C361" s="69" t="s">
        <v>491</v>
      </c>
      <c r="D361" s="102"/>
      <c r="E361" s="102"/>
      <c r="F361" s="175" t="e">
        <f t="shared" si="13"/>
        <v>#DIV/0!</v>
      </c>
      <c r="G361" s="175">
        <f t="shared" si="14"/>
        <v>0</v>
      </c>
    </row>
    <row r="362" spans="1:7" ht="31.5" hidden="1">
      <c r="A362" s="72" t="s">
        <v>164</v>
      </c>
      <c r="B362" s="69" t="s">
        <v>436</v>
      </c>
      <c r="C362" s="69" t="s">
        <v>211</v>
      </c>
      <c r="D362" s="102">
        <f>SUM('3'!G741)</f>
        <v>0</v>
      </c>
      <c r="E362" s="102">
        <f>SUM('3'!H741)</f>
        <v>0</v>
      </c>
      <c r="F362" s="175" t="e">
        <f t="shared" si="13"/>
        <v>#DIV/0!</v>
      </c>
      <c r="G362" s="175">
        <f t="shared" si="14"/>
        <v>0</v>
      </c>
    </row>
    <row r="363" spans="1:7" ht="157.5" hidden="1">
      <c r="A363" s="73" t="s">
        <v>622</v>
      </c>
      <c r="B363" s="69" t="s">
        <v>437</v>
      </c>
      <c r="C363" s="69"/>
      <c r="D363" s="102">
        <f>SUM(D364)</f>
        <v>0</v>
      </c>
      <c r="E363" s="102">
        <f>SUM(E364)</f>
        <v>0</v>
      </c>
      <c r="F363" s="175" t="e">
        <f t="shared" ref="F363:F426" si="15">SUM(E363/D363*100)</f>
        <v>#DIV/0!</v>
      </c>
      <c r="G363" s="175">
        <f t="shared" ref="G363:G426" si="16">SUM(E363-D363)</f>
        <v>0</v>
      </c>
    </row>
    <row r="364" spans="1:7" hidden="1">
      <c r="A364" s="73" t="s">
        <v>147</v>
      </c>
      <c r="B364" s="69" t="s">
        <v>437</v>
      </c>
      <c r="C364" s="69" t="s">
        <v>211</v>
      </c>
      <c r="D364" s="102">
        <f>SUM('3'!G743)</f>
        <v>0</v>
      </c>
      <c r="E364" s="102">
        <f>SUM('3'!H743)</f>
        <v>0</v>
      </c>
      <c r="F364" s="175" t="e">
        <f t="shared" si="15"/>
        <v>#DIV/0!</v>
      </c>
      <c r="G364" s="175">
        <f t="shared" si="16"/>
        <v>0</v>
      </c>
    </row>
    <row r="365" spans="1:7" ht="141.75" hidden="1">
      <c r="A365" s="73" t="s">
        <v>623</v>
      </c>
      <c r="B365" s="69" t="s">
        <v>438</v>
      </c>
      <c r="C365" s="69"/>
      <c r="D365" s="102">
        <f>SUM(D366)</f>
        <v>0</v>
      </c>
      <c r="E365" s="102">
        <f>SUM(E366)</f>
        <v>0</v>
      </c>
      <c r="F365" s="175" t="e">
        <f t="shared" si="15"/>
        <v>#DIV/0!</v>
      </c>
      <c r="G365" s="175">
        <f t="shared" si="16"/>
        <v>0</v>
      </c>
    </row>
    <row r="366" spans="1:7" hidden="1">
      <c r="A366" s="73" t="s">
        <v>492</v>
      </c>
      <c r="B366" s="69" t="s">
        <v>438</v>
      </c>
      <c r="C366" s="69" t="s">
        <v>384</v>
      </c>
      <c r="D366" s="102"/>
      <c r="E366" s="102"/>
      <c r="F366" s="175" t="e">
        <f t="shared" si="15"/>
        <v>#DIV/0!</v>
      </c>
      <c r="G366" s="175">
        <f t="shared" si="16"/>
        <v>0</v>
      </c>
    </row>
    <row r="367" spans="1:7" ht="157.5" hidden="1">
      <c r="A367" s="73" t="s">
        <v>624</v>
      </c>
      <c r="B367" s="69" t="s">
        <v>439</v>
      </c>
      <c r="C367" s="69"/>
      <c r="D367" s="102">
        <f>SUM(D368)</f>
        <v>0</v>
      </c>
      <c r="E367" s="102">
        <f>SUM(E368)</f>
        <v>0</v>
      </c>
      <c r="F367" s="175" t="e">
        <f t="shared" si="15"/>
        <v>#DIV/0!</v>
      </c>
      <c r="G367" s="175">
        <f t="shared" si="16"/>
        <v>0</v>
      </c>
    </row>
    <row r="368" spans="1:7" hidden="1">
      <c r="A368" s="73" t="s">
        <v>492</v>
      </c>
      <c r="B368" s="69" t="s">
        <v>439</v>
      </c>
      <c r="C368" s="69" t="s">
        <v>384</v>
      </c>
      <c r="D368" s="102"/>
      <c r="E368" s="102"/>
      <c r="F368" s="175" t="e">
        <f t="shared" si="15"/>
        <v>#DIV/0!</v>
      </c>
      <c r="G368" s="175">
        <f t="shared" si="16"/>
        <v>0</v>
      </c>
    </row>
    <row r="369" spans="1:7" ht="63">
      <c r="A369" s="70" t="s">
        <v>773</v>
      </c>
      <c r="B369" s="68" t="s">
        <v>501</v>
      </c>
      <c r="C369" s="69"/>
      <c r="D369" s="101">
        <f>SUM(D370)</f>
        <v>1905.4214199999999</v>
      </c>
      <c r="E369" s="101">
        <f>SUM(E370)</f>
        <v>1905.4214199999999</v>
      </c>
      <c r="F369" s="175">
        <f t="shared" si="15"/>
        <v>100</v>
      </c>
      <c r="G369" s="175">
        <f t="shared" si="16"/>
        <v>0</v>
      </c>
    </row>
    <row r="370" spans="1:7" ht="31.5">
      <c r="A370" s="71" t="s">
        <v>572</v>
      </c>
      <c r="B370" s="69" t="s">
        <v>500</v>
      </c>
      <c r="C370" s="69"/>
      <c r="D370" s="102">
        <f>SUM(D371+D376+D374)</f>
        <v>1905.4214199999999</v>
      </c>
      <c r="E370" s="102">
        <f>SUM(E371+E376+E374)</f>
        <v>1905.4214199999999</v>
      </c>
      <c r="F370" s="175">
        <f t="shared" si="15"/>
        <v>100</v>
      </c>
      <c r="G370" s="175">
        <f t="shared" si="16"/>
        <v>0</v>
      </c>
    </row>
    <row r="371" spans="1:7" ht="141.75">
      <c r="A371" s="72" t="s">
        <v>680</v>
      </c>
      <c r="B371" s="69" t="s">
        <v>502</v>
      </c>
      <c r="C371" s="69"/>
      <c r="D371" s="102">
        <f>SUM(D372:D373)</f>
        <v>1905.4214199999999</v>
      </c>
      <c r="E371" s="102">
        <f>SUM(E372:E373)</f>
        <v>1905.4214199999999</v>
      </c>
      <c r="F371" s="175">
        <f t="shared" si="15"/>
        <v>100</v>
      </c>
      <c r="G371" s="175">
        <f t="shared" si="16"/>
        <v>0</v>
      </c>
    </row>
    <row r="372" spans="1:7" hidden="1">
      <c r="A372" s="73" t="s">
        <v>494</v>
      </c>
      <c r="B372" s="69" t="s">
        <v>502</v>
      </c>
      <c r="C372" s="69" t="s">
        <v>491</v>
      </c>
      <c r="D372" s="102">
        <f>SUM('3'!G279)</f>
        <v>0</v>
      </c>
      <c r="E372" s="102">
        <f>SUM('3'!H279)</f>
        <v>0</v>
      </c>
      <c r="F372" s="175" t="e">
        <f t="shared" si="15"/>
        <v>#DIV/0!</v>
      </c>
      <c r="G372" s="175">
        <f t="shared" si="16"/>
        <v>0</v>
      </c>
    </row>
    <row r="373" spans="1:7">
      <c r="A373" s="74" t="s">
        <v>358</v>
      </c>
      <c r="B373" s="69" t="s">
        <v>502</v>
      </c>
      <c r="C373" s="69" t="s">
        <v>225</v>
      </c>
      <c r="D373" s="102">
        <f>SUM('3'!G550)</f>
        <v>1905.4214199999999</v>
      </c>
      <c r="E373" s="102">
        <f>SUM('3'!H550)</f>
        <v>1905.4214199999999</v>
      </c>
      <c r="F373" s="175">
        <f t="shared" si="15"/>
        <v>100</v>
      </c>
      <c r="G373" s="175">
        <f t="shared" si="16"/>
        <v>0</v>
      </c>
    </row>
    <row r="374" spans="1:7" ht="63" hidden="1">
      <c r="A374" s="24" t="s">
        <v>834</v>
      </c>
      <c r="B374" s="69" t="s">
        <v>835</v>
      </c>
      <c r="C374" s="69"/>
      <c r="D374" s="102">
        <f>SUM(D375)</f>
        <v>0</v>
      </c>
      <c r="E374" s="102">
        <f>SUM(E375)</f>
        <v>0</v>
      </c>
      <c r="F374" s="175" t="e">
        <f t="shared" si="15"/>
        <v>#DIV/0!</v>
      </c>
      <c r="G374" s="175">
        <f t="shared" si="16"/>
        <v>0</v>
      </c>
    </row>
    <row r="375" spans="1:7" hidden="1">
      <c r="A375" s="24" t="s">
        <v>358</v>
      </c>
      <c r="B375" s="69" t="s">
        <v>835</v>
      </c>
      <c r="C375" s="69" t="s">
        <v>225</v>
      </c>
      <c r="D375" s="102">
        <f>SUM('3'!G552)</f>
        <v>0</v>
      </c>
      <c r="E375" s="102">
        <f>SUM('3'!H552)</f>
        <v>0</v>
      </c>
      <c r="F375" s="175" t="e">
        <f t="shared" si="15"/>
        <v>#DIV/0!</v>
      </c>
      <c r="G375" s="175">
        <f t="shared" si="16"/>
        <v>0</v>
      </c>
    </row>
    <row r="376" spans="1:7" ht="31.5" hidden="1">
      <c r="A376" s="72" t="s">
        <v>586</v>
      </c>
      <c r="B376" s="69" t="s">
        <v>587</v>
      </c>
      <c r="C376" s="69"/>
      <c r="D376" s="102">
        <f>SUM(D377:D378)</f>
        <v>0</v>
      </c>
      <c r="E376" s="102">
        <f>SUM(E377:E378)</f>
        <v>0</v>
      </c>
      <c r="F376" s="175" t="e">
        <f t="shared" si="15"/>
        <v>#DIV/0!</v>
      </c>
      <c r="G376" s="175">
        <f t="shared" si="16"/>
        <v>0</v>
      </c>
    </row>
    <row r="377" spans="1:7" hidden="1">
      <c r="A377" s="73" t="s">
        <v>494</v>
      </c>
      <c r="B377" s="69" t="s">
        <v>133</v>
      </c>
      <c r="C377" s="69" t="s">
        <v>491</v>
      </c>
      <c r="D377" s="102"/>
      <c r="E377" s="102"/>
      <c r="F377" s="175" t="e">
        <f t="shared" si="15"/>
        <v>#DIV/0!</v>
      </c>
      <c r="G377" s="175">
        <f t="shared" si="16"/>
        <v>0</v>
      </c>
    </row>
    <row r="378" spans="1:7" hidden="1">
      <c r="A378" s="74" t="s">
        <v>358</v>
      </c>
      <c r="B378" s="69" t="s">
        <v>587</v>
      </c>
      <c r="C378" s="69" t="s">
        <v>225</v>
      </c>
      <c r="D378" s="102">
        <f>SUM('3'!G554)</f>
        <v>0</v>
      </c>
      <c r="E378" s="102">
        <f>SUM('3'!H554)</f>
        <v>0</v>
      </c>
      <c r="F378" s="175" t="e">
        <f t="shared" si="15"/>
        <v>#DIV/0!</v>
      </c>
      <c r="G378" s="175">
        <f t="shared" si="16"/>
        <v>0</v>
      </c>
    </row>
    <row r="379" spans="1:7" ht="78.75">
      <c r="A379" s="75" t="s">
        <v>774</v>
      </c>
      <c r="B379" s="68" t="s">
        <v>596</v>
      </c>
      <c r="C379" s="69"/>
      <c r="D379" s="105">
        <f>SUM(D380+D417+D423+D453+D471+D484)</f>
        <v>39120.535340000002</v>
      </c>
      <c r="E379" s="105">
        <f>SUM(E380+E417+E423+E453+E471+E484)</f>
        <v>27792.833890000002</v>
      </c>
      <c r="F379" s="175">
        <f t="shared" si="15"/>
        <v>71.044104198600678</v>
      </c>
      <c r="G379" s="175">
        <f t="shared" si="16"/>
        <v>-11327.70145</v>
      </c>
    </row>
    <row r="380" spans="1:7" ht="31.5">
      <c r="A380" s="70" t="s">
        <v>595</v>
      </c>
      <c r="B380" s="68" t="s">
        <v>126</v>
      </c>
      <c r="C380" s="69"/>
      <c r="D380" s="105">
        <f>SUM(D381)</f>
        <v>29733.69528</v>
      </c>
      <c r="E380" s="105">
        <f>SUM(E381)</f>
        <v>21675.209640000001</v>
      </c>
      <c r="F380" s="175">
        <f t="shared" si="15"/>
        <v>72.897799738263814</v>
      </c>
      <c r="G380" s="175">
        <f t="shared" si="16"/>
        <v>-8058.485639999999</v>
      </c>
    </row>
    <row r="381" spans="1:7" ht="31.5">
      <c r="A381" s="71" t="s">
        <v>127</v>
      </c>
      <c r="B381" s="69" t="s">
        <v>128</v>
      </c>
      <c r="C381" s="69"/>
      <c r="D381" s="106">
        <f>SUM(D382+D385+D387+D392+D394+D396+D398+D402+D408+D410+D405)</f>
        <v>29733.69528</v>
      </c>
      <c r="E381" s="106">
        <f>SUM(E382+E385+E387+E392+E394+E396+E398+E402+E408+E410+E405)</f>
        <v>21675.209640000001</v>
      </c>
      <c r="F381" s="175">
        <f t="shared" si="15"/>
        <v>72.897799738263814</v>
      </c>
      <c r="G381" s="175">
        <f t="shared" si="16"/>
        <v>-8058.485639999999</v>
      </c>
    </row>
    <row r="382" spans="1:7" ht="126">
      <c r="A382" s="74" t="s">
        <v>598</v>
      </c>
      <c r="B382" s="69" t="s">
        <v>33</v>
      </c>
      <c r="C382" s="69"/>
      <c r="D382" s="106">
        <f>SUM(D383+D384)</f>
        <v>1909</v>
      </c>
      <c r="E382" s="106">
        <f>SUM(E383+E384)</f>
        <v>1392.0161900000001</v>
      </c>
      <c r="F382" s="175">
        <f t="shared" si="15"/>
        <v>72.918606076479833</v>
      </c>
      <c r="G382" s="175">
        <f t="shared" si="16"/>
        <v>-516.98380999999995</v>
      </c>
    </row>
    <row r="383" spans="1:7" ht="63">
      <c r="A383" s="74" t="s">
        <v>129</v>
      </c>
      <c r="B383" s="69" t="s">
        <v>33</v>
      </c>
      <c r="C383" s="69" t="s">
        <v>383</v>
      </c>
      <c r="D383" s="102">
        <f>SUM('3'!G15)</f>
        <v>1909</v>
      </c>
      <c r="E383" s="102">
        <f>SUM('3'!H15)</f>
        <v>1392.0161900000001</v>
      </c>
      <c r="F383" s="175">
        <f t="shared" si="15"/>
        <v>72.918606076479833</v>
      </c>
      <c r="G383" s="175">
        <f t="shared" si="16"/>
        <v>-516.98380999999995</v>
      </c>
    </row>
    <row r="384" spans="1:7" hidden="1">
      <c r="A384" s="74" t="s">
        <v>490</v>
      </c>
      <c r="B384" s="69" t="s">
        <v>33</v>
      </c>
      <c r="C384" s="69" t="s">
        <v>491</v>
      </c>
      <c r="D384" s="102">
        <f>SUM('3'!G16)</f>
        <v>0</v>
      </c>
      <c r="E384" s="102">
        <f>SUM('3'!H16)</f>
        <v>0</v>
      </c>
      <c r="F384" s="175" t="e">
        <f t="shared" si="15"/>
        <v>#DIV/0!</v>
      </c>
      <c r="G384" s="175">
        <f t="shared" si="16"/>
        <v>0</v>
      </c>
    </row>
    <row r="385" spans="1:7" ht="141.75">
      <c r="A385" s="23" t="s">
        <v>809</v>
      </c>
      <c r="B385" s="69" t="s">
        <v>897</v>
      </c>
      <c r="C385" s="69"/>
      <c r="D385" s="102">
        <f>SUM(D386)</f>
        <v>300</v>
      </c>
      <c r="E385" s="102">
        <f>SUM(E386)</f>
        <v>300</v>
      </c>
      <c r="F385" s="175">
        <f t="shared" si="15"/>
        <v>100</v>
      </c>
      <c r="G385" s="175">
        <f t="shared" si="16"/>
        <v>0</v>
      </c>
    </row>
    <row r="386" spans="1:7" ht="63">
      <c r="A386" s="23" t="s">
        <v>13</v>
      </c>
      <c r="B386" s="69" t="s">
        <v>897</v>
      </c>
      <c r="C386" s="69" t="s">
        <v>383</v>
      </c>
      <c r="D386" s="102">
        <f>SUM('3'!G110)</f>
        <v>300</v>
      </c>
      <c r="E386" s="102">
        <f>SUM('3'!H110)</f>
        <v>300</v>
      </c>
      <c r="F386" s="175">
        <f t="shared" si="15"/>
        <v>100</v>
      </c>
      <c r="G386" s="175">
        <f t="shared" si="16"/>
        <v>0</v>
      </c>
    </row>
    <row r="387" spans="1:7" ht="126">
      <c r="A387" s="73" t="s">
        <v>599</v>
      </c>
      <c r="B387" s="69" t="s">
        <v>317</v>
      </c>
      <c r="C387" s="69"/>
      <c r="D387" s="106">
        <f>SUM(D388:D391)</f>
        <v>24652.842280000001</v>
      </c>
      <c r="E387" s="106">
        <f>SUM(E388:E391)</f>
        <v>18307.30673</v>
      </c>
      <c r="F387" s="175">
        <f t="shared" si="15"/>
        <v>74.26043018517214</v>
      </c>
      <c r="G387" s="175">
        <f t="shared" si="16"/>
        <v>-6345.5355500000005</v>
      </c>
    </row>
    <row r="388" spans="1:7" ht="63">
      <c r="A388" s="73" t="s">
        <v>13</v>
      </c>
      <c r="B388" s="69" t="s">
        <v>317</v>
      </c>
      <c r="C388" s="69" t="s">
        <v>383</v>
      </c>
      <c r="D388" s="102">
        <f>SUM('3'!G25+'3'!G416+'3'!G97)</f>
        <v>21302.7</v>
      </c>
      <c r="E388" s="102">
        <f>SUM('3'!H25+'3'!H416+'3'!H97)</f>
        <v>15473.937690000001</v>
      </c>
      <c r="F388" s="175">
        <f t="shared" si="15"/>
        <v>72.63838710585982</v>
      </c>
      <c r="G388" s="175">
        <f t="shared" si="16"/>
        <v>-5828.7623100000001</v>
      </c>
    </row>
    <row r="389" spans="1:7">
      <c r="A389" s="73" t="s">
        <v>147</v>
      </c>
      <c r="B389" s="69" t="s">
        <v>317</v>
      </c>
      <c r="C389" s="69" t="s">
        <v>491</v>
      </c>
      <c r="D389" s="102">
        <f>SUM('3'!G26+'3'!G417+'3'!G98)</f>
        <v>3182.7387400000002</v>
      </c>
      <c r="E389" s="102">
        <f>SUM('3'!H26+'3'!H417+'3'!H98)</f>
        <v>2681.7705000000001</v>
      </c>
      <c r="F389" s="175">
        <f t="shared" si="15"/>
        <v>84.259837802458136</v>
      </c>
      <c r="G389" s="175">
        <f t="shared" si="16"/>
        <v>-500.96824000000015</v>
      </c>
    </row>
    <row r="390" spans="1:7">
      <c r="A390" s="74" t="s">
        <v>493</v>
      </c>
      <c r="B390" s="69" t="s">
        <v>317</v>
      </c>
      <c r="C390" s="69" t="s">
        <v>268</v>
      </c>
      <c r="D390" s="102">
        <f>SUM('3'!G27+'3'!G418+'3'!G99)</f>
        <v>34.110599999999998</v>
      </c>
      <c r="E390" s="102">
        <f>SUM('3'!H27+'3'!H418+'3'!H99)</f>
        <v>34.110599999999998</v>
      </c>
      <c r="F390" s="175">
        <f t="shared" si="15"/>
        <v>100</v>
      </c>
      <c r="G390" s="175">
        <f t="shared" si="16"/>
        <v>0</v>
      </c>
    </row>
    <row r="391" spans="1:7">
      <c r="A391" s="73" t="s">
        <v>492</v>
      </c>
      <c r="B391" s="69" t="s">
        <v>317</v>
      </c>
      <c r="C391" s="69" t="s">
        <v>384</v>
      </c>
      <c r="D391" s="102">
        <f>SUM('3'!G28+'3'!G419)</f>
        <v>133.29293999999999</v>
      </c>
      <c r="E391" s="102">
        <f>SUM('3'!H28+'3'!H419)</f>
        <v>117.48793999999999</v>
      </c>
      <c r="F391" s="175">
        <f t="shared" si="15"/>
        <v>88.142657818186024</v>
      </c>
      <c r="G391" s="175">
        <f t="shared" si="16"/>
        <v>-15.804999999999993</v>
      </c>
    </row>
    <row r="392" spans="1:7" ht="173.25" hidden="1">
      <c r="A392" s="73" t="s">
        <v>775</v>
      </c>
      <c r="B392" s="69" t="s">
        <v>20</v>
      </c>
      <c r="C392" s="69"/>
      <c r="D392" s="106">
        <f>SUM(D393)</f>
        <v>0</v>
      </c>
      <c r="E392" s="106">
        <f>SUM(E393)</f>
        <v>0</v>
      </c>
      <c r="F392" s="175" t="e">
        <f t="shared" si="15"/>
        <v>#DIV/0!</v>
      </c>
      <c r="G392" s="175">
        <f t="shared" si="16"/>
        <v>0</v>
      </c>
    </row>
    <row r="393" spans="1:7" ht="63" hidden="1">
      <c r="A393" s="73" t="s">
        <v>13</v>
      </c>
      <c r="B393" s="69" t="s">
        <v>20</v>
      </c>
      <c r="C393" s="69" t="s">
        <v>383</v>
      </c>
      <c r="D393" s="102"/>
      <c r="E393" s="102"/>
      <c r="F393" s="175" t="e">
        <f t="shared" si="15"/>
        <v>#DIV/0!</v>
      </c>
      <c r="G393" s="175">
        <f t="shared" si="16"/>
        <v>0</v>
      </c>
    </row>
    <row r="394" spans="1:7" ht="126">
      <c r="A394" s="74" t="s">
        <v>810</v>
      </c>
      <c r="B394" s="69" t="s">
        <v>180</v>
      </c>
      <c r="C394" s="69"/>
      <c r="D394" s="106">
        <f>SUM(D395)</f>
        <v>1</v>
      </c>
      <c r="E394" s="106">
        <f>SUM(E395)</f>
        <v>0</v>
      </c>
      <c r="F394" s="175">
        <f t="shared" si="15"/>
        <v>0</v>
      </c>
      <c r="G394" s="175">
        <f t="shared" si="16"/>
        <v>-1</v>
      </c>
    </row>
    <row r="395" spans="1:7">
      <c r="A395" s="73" t="s">
        <v>147</v>
      </c>
      <c r="B395" s="69" t="s">
        <v>180</v>
      </c>
      <c r="C395" s="69" t="s">
        <v>491</v>
      </c>
      <c r="D395" s="102">
        <f>SUM('3'!G68)</f>
        <v>1</v>
      </c>
      <c r="E395" s="102">
        <f>SUM('3'!H68)</f>
        <v>0</v>
      </c>
      <c r="F395" s="175">
        <f t="shared" si="15"/>
        <v>0</v>
      </c>
      <c r="G395" s="175">
        <f t="shared" si="16"/>
        <v>-1</v>
      </c>
    </row>
    <row r="396" spans="1:7" ht="110.25">
      <c r="A396" s="73" t="s">
        <v>658</v>
      </c>
      <c r="B396" s="69" t="s">
        <v>131</v>
      </c>
      <c r="C396" s="69"/>
      <c r="D396" s="106">
        <f>SUM(D397)</f>
        <v>1967</v>
      </c>
      <c r="E396" s="106">
        <f>SUM(E397)</f>
        <v>1440.4867200000001</v>
      </c>
      <c r="F396" s="175">
        <f t="shared" si="15"/>
        <v>73.232675139806815</v>
      </c>
      <c r="G396" s="175">
        <f t="shared" si="16"/>
        <v>-526.5132799999999</v>
      </c>
    </row>
    <row r="397" spans="1:7">
      <c r="A397" s="73" t="s">
        <v>493</v>
      </c>
      <c r="B397" s="69" t="s">
        <v>131</v>
      </c>
      <c r="C397" s="69" t="s">
        <v>268</v>
      </c>
      <c r="D397" s="102">
        <f>SUM('3'!G370+'3'!G589)</f>
        <v>1967</v>
      </c>
      <c r="E397" s="102">
        <f>SUM('3'!H370+'3'!H589)</f>
        <v>1440.4867200000001</v>
      </c>
      <c r="F397" s="175">
        <f t="shared" si="15"/>
        <v>73.232675139806815</v>
      </c>
      <c r="G397" s="175">
        <f t="shared" si="16"/>
        <v>-526.5132799999999</v>
      </c>
    </row>
    <row r="398" spans="1:7" ht="126">
      <c r="A398" s="74" t="s">
        <v>605</v>
      </c>
      <c r="B398" s="69" t="s">
        <v>132</v>
      </c>
      <c r="C398" s="69"/>
      <c r="D398" s="106">
        <f>SUM(D399)</f>
        <v>230</v>
      </c>
      <c r="E398" s="106">
        <f>SUM(E399)</f>
        <v>221</v>
      </c>
      <c r="F398" s="175">
        <f t="shared" si="15"/>
        <v>96.086956521739125</v>
      </c>
      <c r="G398" s="175">
        <f t="shared" si="16"/>
        <v>-9</v>
      </c>
    </row>
    <row r="399" spans="1:7">
      <c r="A399" s="73" t="s">
        <v>147</v>
      </c>
      <c r="B399" s="69" t="s">
        <v>132</v>
      </c>
      <c r="C399" s="69" t="s">
        <v>491</v>
      </c>
      <c r="D399" s="102">
        <f>SUM('3'!G70+'3'!G445)</f>
        <v>230</v>
      </c>
      <c r="E399" s="102">
        <f>SUM('3'!H70+'3'!H445)</f>
        <v>221</v>
      </c>
      <c r="F399" s="175">
        <f t="shared" si="15"/>
        <v>96.086956521739125</v>
      </c>
      <c r="G399" s="175">
        <f t="shared" si="16"/>
        <v>-9</v>
      </c>
    </row>
    <row r="400" spans="1:7" ht="110.25" hidden="1">
      <c r="A400" s="74" t="s">
        <v>776</v>
      </c>
      <c r="B400" s="69" t="s">
        <v>177</v>
      </c>
      <c r="C400" s="69"/>
      <c r="D400" s="106"/>
      <c r="E400" s="106"/>
      <c r="F400" s="175" t="e">
        <f t="shared" si="15"/>
        <v>#DIV/0!</v>
      </c>
      <c r="G400" s="175">
        <f t="shared" si="16"/>
        <v>0</v>
      </c>
    </row>
    <row r="401" spans="1:7" hidden="1">
      <c r="A401" s="73" t="s">
        <v>147</v>
      </c>
      <c r="B401" s="69" t="s">
        <v>177</v>
      </c>
      <c r="C401" s="69" t="s">
        <v>491</v>
      </c>
      <c r="D401" s="106"/>
      <c r="E401" s="106"/>
      <c r="F401" s="175" t="e">
        <f t="shared" si="15"/>
        <v>#DIV/0!</v>
      </c>
      <c r="G401" s="175">
        <f t="shared" si="16"/>
        <v>0</v>
      </c>
    </row>
    <row r="402" spans="1:7" ht="141.75">
      <c r="A402" s="74" t="s">
        <v>610</v>
      </c>
      <c r="B402" s="69" t="s">
        <v>178</v>
      </c>
      <c r="C402" s="69"/>
      <c r="D402" s="106">
        <f>SUM(D403:D404)</f>
        <v>51</v>
      </c>
      <c r="E402" s="106">
        <f>SUM(E403:E404)</f>
        <v>0</v>
      </c>
      <c r="F402" s="175">
        <f t="shared" si="15"/>
        <v>0</v>
      </c>
      <c r="G402" s="175">
        <f t="shared" si="16"/>
        <v>-51</v>
      </c>
    </row>
    <row r="403" spans="1:7" ht="63">
      <c r="A403" s="73" t="s">
        <v>13</v>
      </c>
      <c r="B403" s="69" t="s">
        <v>178</v>
      </c>
      <c r="C403" s="69" t="s">
        <v>383</v>
      </c>
      <c r="D403" s="102">
        <f>SUM('3'!G90)</f>
        <v>50</v>
      </c>
      <c r="E403" s="102">
        <f>SUM('3'!H90)</f>
        <v>0</v>
      </c>
      <c r="F403" s="175">
        <f t="shared" si="15"/>
        <v>0</v>
      </c>
      <c r="G403" s="175">
        <f t="shared" si="16"/>
        <v>-50</v>
      </c>
    </row>
    <row r="404" spans="1:7" ht="20.25" customHeight="1">
      <c r="A404" s="73" t="s">
        <v>147</v>
      </c>
      <c r="B404" s="69" t="s">
        <v>178</v>
      </c>
      <c r="C404" s="69" t="s">
        <v>491</v>
      </c>
      <c r="D404" s="102">
        <f>SUM('3'!G91)</f>
        <v>1</v>
      </c>
      <c r="E404" s="102">
        <f>SUM('3'!H91)</f>
        <v>0</v>
      </c>
      <c r="F404" s="175">
        <f t="shared" si="15"/>
        <v>0</v>
      </c>
      <c r="G404" s="175">
        <f t="shared" si="16"/>
        <v>-1</v>
      </c>
    </row>
    <row r="405" spans="1:7" ht="20.25" customHeight="1">
      <c r="A405" s="73" t="s">
        <v>900</v>
      </c>
      <c r="B405" s="82" t="s">
        <v>901</v>
      </c>
      <c r="C405" s="82"/>
      <c r="D405" s="102">
        <f>SUM(D406:D407)</f>
        <v>579.65300000000002</v>
      </c>
      <c r="E405" s="102">
        <f>SUM(E406:E407)</f>
        <v>0</v>
      </c>
      <c r="F405" s="175">
        <f t="shared" si="15"/>
        <v>0</v>
      </c>
      <c r="G405" s="175">
        <f t="shared" si="16"/>
        <v>-579.65300000000002</v>
      </c>
    </row>
    <row r="406" spans="1:7" ht="20.25" customHeight="1">
      <c r="A406" s="73" t="s">
        <v>147</v>
      </c>
      <c r="B406" s="82" t="s">
        <v>901</v>
      </c>
      <c r="C406" s="82" t="s">
        <v>491</v>
      </c>
      <c r="D406" s="102">
        <f>SUM('3'!G148)</f>
        <v>579.65300000000002</v>
      </c>
      <c r="E406" s="102">
        <f>SUM('3'!H148)</f>
        <v>0</v>
      </c>
      <c r="F406" s="175">
        <f t="shared" si="15"/>
        <v>0</v>
      </c>
      <c r="G406" s="175">
        <f t="shared" si="16"/>
        <v>-579.65300000000002</v>
      </c>
    </row>
    <row r="407" spans="1:7" ht="20.25" customHeight="1">
      <c r="A407" s="73" t="s">
        <v>358</v>
      </c>
      <c r="B407" s="82" t="s">
        <v>901</v>
      </c>
      <c r="C407" s="82" t="s">
        <v>225</v>
      </c>
      <c r="D407" s="102">
        <f>SUM('3'!G484)</f>
        <v>0</v>
      </c>
      <c r="E407" s="102">
        <f>SUM('3'!H484)</f>
        <v>0</v>
      </c>
      <c r="F407" s="175" t="e">
        <f t="shared" si="15"/>
        <v>#DIV/0!</v>
      </c>
      <c r="G407" s="175">
        <f t="shared" si="16"/>
        <v>0</v>
      </c>
    </row>
    <row r="408" spans="1:7" ht="173.25">
      <c r="A408" s="74" t="s">
        <v>659</v>
      </c>
      <c r="B408" s="69" t="s">
        <v>179</v>
      </c>
      <c r="C408" s="69"/>
      <c r="D408" s="106">
        <f>SUM(D409)</f>
        <v>43.2</v>
      </c>
      <c r="E408" s="106">
        <f>SUM(E409)</f>
        <v>14.4</v>
      </c>
      <c r="F408" s="175">
        <f t="shared" si="15"/>
        <v>33.333333333333329</v>
      </c>
      <c r="G408" s="175">
        <f t="shared" si="16"/>
        <v>-28.800000000000004</v>
      </c>
    </row>
    <row r="409" spans="1:7">
      <c r="A409" s="73" t="s">
        <v>493</v>
      </c>
      <c r="B409" s="69" t="s">
        <v>179</v>
      </c>
      <c r="C409" s="69" t="s">
        <v>268</v>
      </c>
      <c r="D409" s="102">
        <f>SUM('3'!G372+'3'!G591)</f>
        <v>43.2</v>
      </c>
      <c r="E409" s="102">
        <f>SUM('3'!H372+'3'!H591)</f>
        <v>14.4</v>
      </c>
      <c r="F409" s="175">
        <f t="shared" si="15"/>
        <v>33.333333333333329</v>
      </c>
      <c r="G409" s="175">
        <f t="shared" si="16"/>
        <v>-28.800000000000004</v>
      </c>
    </row>
    <row r="410" spans="1:7" ht="141.75" hidden="1">
      <c r="A410" s="73" t="s">
        <v>612</v>
      </c>
      <c r="B410" s="69" t="s">
        <v>180</v>
      </c>
      <c r="C410" s="69"/>
      <c r="D410" s="106">
        <f>SUM(D411)</f>
        <v>0</v>
      </c>
      <c r="E410" s="106">
        <f>SUM(E411)</f>
        <v>0</v>
      </c>
      <c r="F410" s="175" t="e">
        <f t="shared" si="15"/>
        <v>#DIV/0!</v>
      </c>
      <c r="G410" s="175">
        <f t="shared" si="16"/>
        <v>0</v>
      </c>
    </row>
    <row r="411" spans="1:7" hidden="1">
      <c r="A411" s="73" t="s">
        <v>147</v>
      </c>
      <c r="B411" s="69" t="s">
        <v>180</v>
      </c>
      <c r="C411" s="69" t="s">
        <v>491</v>
      </c>
      <c r="D411" s="102"/>
      <c r="E411" s="102"/>
      <c r="F411" s="175" t="e">
        <f t="shared" si="15"/>
        <v>#DIV/0!</v>
      </c>
      <c r="G411" s="175">
        <f t="shared" si="16"/>
        <v>0</v>
      </c>
    </row>
    <row r="412" spans="1:7" ht="31.5" hidden="1">
      <c r="A412" s="77" t="s">
        <v>181</v>
      </c>
      <c r="B412" s="69"/>
      <c r="C412" s="69"/>
      <c r="D412" s="106">
        <f>SUM(D413+D415)</f>
        <v>0</v>
      </c>
      <c r="E412" s="106">
        <f>SUM(E413+E415)</f>
        <v>0</v>
      </c>
      <c r="F412" s="175" t="e">
        <f t="shared" si="15"/>
        <v>#DIV/0!</v>
      </c>
      <c r="G412" s="175">
        <f t="shared" si="16"/>
        <v>0</v>
      </c>
    </row>
    <row r="413" spans="1:7" ht="126" hidden="1">
      <c r="A413" s="74" t="s">
        <v>604</v>
      </c>
      <c r="B413" s="69" t="s">
        <v>355</v>
      </c>
      <c r="C413" s="69"/>
      <c r="D413" s="106">
        <f>SUM(D414)</f>
        <v>0</v>
      </c>
      <c r="E413" s="106">
        <f>SUM(E414)</f>
        <v>0</v>
      </c>
      <c r="F413" s="175" t="e">
        <f t="shared" si="15"/>
        <v>#DIV/0!</v>
      </c>
      <c r="G413" s="175">
        <f t="shared" si="16"/>
        <v>0</v>
      </c>
    </row>
    <row r="414" spans="1:7" hidden="1">
      <c r="A414" s="73" t="s">
        <v>147</v>
      </c>
      <c r="B414" s="69" t="s">
        <v>355</v>
      </c>
      <c r="C414" s="69" t="s">
        <v>491</v>
      </c>
      <c r="D414" s="106"/>
      <c r="E414" s="106"/>
      <c r="F414" s="175" t="e">
        <f t="shared" si="15"/>
        <v>#DIV/0!</v>
      </c>
      <c r="G414" s="175">
        <f t="shared" si="16"/>
        <v>0</v>
      </c>
    </row>
    <row r="415" spans="1:7" ht="126" hidden="1">
      <c r="A415" s="74" t="s">
        <v>777</v>
      </c>
      <c r="B415" s="69" t="s">
        <v>318</v>
      </c>
      <c r="C415" s="69"/>
      <c r="D415" s="106">
        <f>SUM(D416)</f>
        <v>0</v>
      </c>
      <c r="E415" s="106">
        <f>SUM(E416)</f>
        <v>0</v>
      </c>
      <c r="F415" s="175" t="e">
        <f t="shared" si="15"/>
        <v>#DIV/0!</v>
      </c>
      <c r="G415" s="175">
        <f t="shared" si="16"/>
        <v>0</v>
      </c>
    </row>
    <row r="416" spans="1:7" hidden="1">
      <c r="A416" s="73" t="s">
        <v>147</v>
      </c>
      <c r="B416" s="69" t="s">
        <v>318</v>
      </c>
      <c r="C416" s="69" t="s">
        <v>491</v>
      </c>
      <c r="D416" s="106"/>
      <c r="E416" s="106"/>
      <c r="F416" s="175" t="e">
        <f t="shared" si="15"/>
        <v>#DIV/0!</v>
      </c>
      <c r="G416" s="175">
        <f t="shared" si="16"/>
        <v>0</v>
      </c>
    </row>
    <row r="417" spans="1:7" ht="31.5">
      <c r="A417" s="70" t="s">
        <v>266</v>
      </c>
      <c r="B417" s="68" t="s">
        <v>319</v>
      </c>
      <c r="C417" s="69"/>
      <c r="D417" s="105">
        <f>SUM(D418)</f>
        <v>2.8940000000000001</v>
      </c>
      <c r="E417" s="105">
        <f>SUM(E418)</f>
        <v>0</v>
      </c>
      <c r="F417" s="175">
        <f t="shared" si="15"/>
        <v>0</v>
      </c>
      <c r="G417" s="175">
        <f t="shared" si="16"/>
        <v>-2.8940000000000001</v>
      </c>
    </row>
    <row r="418" spans="1:7" ht="31.5">
      <c r="A418" s="71" t="s">
        <v>320</v>
      </c>
      <c r="B418" s="69" t="s">
        <v>321</v>
      </c>
      <c r="C418" s="69"/>
      <c r="D418" s="106">
        <f>SUM(D419+D421)</f>
        <v>2.8940000000000001</v>
      </c>
      <c r="E418" s="106">
        <f>SUM(E419+E421)</f>
        <v>0</v>
      </c>
      <c r="F418" s="175">
        <f t="shared" si="15"/>
        <v>0</v>
      </c>
      <c r="G418" s="175">
        <f t="shared" si="16"/>
        <v>-2.8940000000000001</v>
      </c>
    </row>
    <row r="419" spans="1:7" ht="126">
      <c r="A419" s="73" t="s">
        <v>601</v>
      </c>
      <c r="B419" s="69" t="s">
        <v>481</v>
      </c>
      <c r="C419" s="69"/>
      <c r="D419" s="106">
        <f>SUM(D420)</f>
        <v>1.8939999999999999</v>
      </c>
      <c r="E419" s="106">
        <f>SUM(E420)</f>
        <v>0</v>
      </c>
      <c r="F419" s="175">
        <f t="shared" si="15"/>
        <v>0</v>
      </c>
      <c r="G419" s="175">
        <f t="shared" si="16"/>
        <v>-1.8939999999999999</v>
      </c>
    </row>
    <row r="420" spans="1:7">
      <c r="A420" s="73" t="s">
        <v>147</v>
      </c>
      <c r="B420" s="69" t="s">
        <v>481</v>
      </c>
      <c r="C420" s="69" t="s">
        <v>491</v>
      </c>
      <c r="D420" s="102">
        <f>SUM('3'!G49)</f>
        <v>1.8939999999999999</v>
      </c>
      <c r="E420" s="102">
        <f>SUM('3'!H49)</f>
        <v>0</v>
      </c>
      <c r="F420" s="175">
        <f t="shared" si="15"/>
        <v>0</v>
      </c>
      <c r="G420" s="175">
        <f t="shared" si="16"/>
        <v>-1.8939999999999999</v>
      </c>
    </row>
    <row r="421" spans="1:7" ht="141.75">
      <c r="A421" s="73" t="s">
        <v>611</v>
      </c>
      <c r="B421" s="69" t="s">
        <v>322</v>
      </c>
      <c r="C421" s="69"/>
      <c r="D421" s="106">
        <f>SUM(D422)</f>
        <v>1</v>
      </c>
      <c r="E421" s="106">
        <f>SUM(E422)</f>
        <v>0</v>
      </c>
      <c r="F421" s="175">
        <f t="shared" si="15"/>
        <v>0</v>
      </c>
      <c r="G421" s="175">
        <f t="shared" si="16"/>
        <v>-1</v>
      </c>
    </row>
    <row r="422" spans="1:7">
      <c r="A422" s="73" t="s">
        <v>147</v>
      </c>
      <c r="B422" s="69" t="s">
        <v>322</v>
      </c>
      <c r="C422" s="69" t="s">
        <v>491</v>
      </c>
      <c r="D422" s="102">
        <f>SUM('3'!G93)</f>
        <v>1</v>
      </c>
      <c r="E422" s="102">
        <f>SUM('3'!H93)</f>
        <v>0</v>
      </c>
      <c r="F422" s="175">
        <f t="shared" si="15"/>
        <v>0</v>
      </c>
      <c r="G422" s="175">
        <f t="shared" si="16"/>
        <v>-1</v>
      </c>
    </row>
    <row r="423" spans="1:7" ht="47.25">
      <c r="A423" s="70" t="s">
        <v>112</v>
      </c>
      <c r="B423" s="68" t="s">
        <v>113</v>
      </c>
      <c r="C423" s="69"/>
      <c r="D423" s="105">
        <f>SUM(D424+D431+D450)</f>
        <v>8388.9258599999994</v>
      </c>
      <c r="E423" s="105">
        <f>SUM(E424+E431+E450)</f>
        <v>6117.6242499999998</v>
      </c>
      <c r="F423" s="175">
        <f t="shared" si="15"/>
        <v>72.925000793844191</v>
      </c>
      <c r="G423" s="175">
        <f t="shared" si="16"/>
        <v>-2271.3016099999995</v>
      </c>
    </row>
    <row r="424" spans="1:7" ht="31.5">
      <c r="A424" s="71" t="s">
        <v>267</v>
      </c>
      <c r="B424" s="69" t="s">
        <v>114</v>
      </c>
      <c r="C424" s="69"/>
      <c r="D424" s="106">
        <f>SUM(D425+D429)</f>
        <v>5560.8530599999995</v>
      </c>
      <c r="E424" s="106">
        <f>SUM(E425+E429)</f>
        <v>3852.84285</v>
      </c>
      <c r="F424" s="175">
        <f t="shared" si="15"/>
        <v>69.28510443323961</v>
      </c>
      <c r="G424" s="175">
        <f t="shared" si="16"/>
        <v>-1708.0102099999995</v>
      </c>
    </row>
    <row r="425" spans="1:7" ht="126">
      <c r="A425" s="73" t="s">
        <v>668</v>
      </c>
      <c r="B425" s="69" t="s">
        <v>115</v>
      </c>
      <c r="C425" s="69"/>
      <c r="D425" s="106">
        <f>SUM(D426:D428)</f>
        <v>5487.16</v>
      </c>
      <c r="E425" s="106">
        <f>SUM(E426:E428)</f>
        <v>3852.84285</v>
      </c>
      <c r="F425" s="175">
        <f t="shared" si="15"/>
        <v>70.21560971431488</v>
      </c>
      <c r="G425" s="175">
        <f t="shared" si="16"/>
        <v>-1634.3171499999999</v>
      </c>
    </row>
    <row r="426" spans="1:7" ht="63">
      <c r="A426" s="73" t="s">
        <v>13</v>
      </c>
      <c r="B426" s="69" t="s">
        <v>115</v>
      </c>
      <c r="C426" s="69" t="s">
        <v>383</v>
      </c>
      <c r="D426" s="102">
        <f>SUM('3'!G422)</f>
        <v>4869.21</v>
      </c>
      <c r="E426" s="102">
        <f>SUM('3'!H422)</f>
        <v>3687.9162299999998</v>
      </c>
      <c r="F426" s="175">
        <f t="shared" si="15"/>
        <v>75.739518936336694</v>
      </c>
      <c r="G426" s="175">
        <f t="shared" si="16"/>
        <v>-1181.2937700000002</v>
      </c>
    </row>
    <row r="427" spans="1:7">
      <c r="A427" s="73" t="s">
        <v>147</v>
      </c>
      <c r="B427" s="69" t="s">
        <v>115</v>
      </c>
      <c r="C427" s="69" t="s">
        <v>491</v>
      </c>
      <c r="D427" s="102">
        <f>SUM('3'!G423)</f>
        <v>617.95000000000005</v>
      </c>
      <c r="E427" s="102">
        <f>SUM('3'!H423)</f>
        <v>164.92662000000001</v>
      </c>
      <c r="F427" s="175">
        <f t="shared" ref="F427:F490" si="17">SUM(E427/D427*100)</f>
        <v>26.689314669471642</v>
      </c>
      <c r="G427" s="175">
        <f t="shared" ref="G427:G490" si="18">SUM(E427-D427)</f>
        <v>-453.02338000000003</v>
      </c>
    </row>
    <row r="428" spans="1:7" hidden="1">
      <c r="A428" s="73" t="s">
        <v>492</v>
      </c>
      <c r="B428" s="69" t="s">
        <v>116</v>
      </c>
      <c r="C428" s="69" t="s">
        <v>384</v>
      </c>
      <c r="D428" s="102">
        <f>SUM('3'!G424)</f>
        <v>0</v>
      </c>
      <c r="E428" s="102">
        <f>SUM('3'!H424)</f>
        <v>0</v>
      </c>
      <c r="F428" s="175" t="e">
        <f t="shared" si="17"/>
        <v>#DIV/0!</v>
      </c>
      <c r="G428" s="175">
        <f t="shared" si="18"/>
        <v>0</v>
      </c>
    </row>
    <row r="429" spans="1:7" ht="141.75">
      <c r="A429" s="73" t="s">
        <v>669</v>
      </c>
      <c r="B429" s="69" t="s">
        <v>116</v>
      </c>
      <c r="C429" s="69"/>
      <c r="D429" s="106">
        <f>SUM(D430)</f>
        <v>73.693060000000003</v>
      </c>
      <c r="E429" s="106">
        <f>SUM(E430)</f>
        <v>0</v>
      </c>
      <c r="F429" s="175">
        <f t="shared" si="17"/>
        <v>0</v>
      </c>
      <c r="G429" s="175">
        <f t="shared" si="18"/>
        <v>-73.693060000000003</v>
      </c>
    </row>
    <row r="430" spans="1:7">
      <c r="A430" s="73" t="s">
        <v>147</v>
      </c>
      <c r="B430" s="69" t="s">
        <v>116</v>
      </c>
      <c r="C430" s="69" t="s">
        <v>491</v>
      </c>
      <c r="D430" s="102">
        <f>SUM('3'!G426)</f>
        <v>73.693060000000003</v>
      </c>
      <c r="E430" s="102">
        <f>SUM('3'!H426)</f>
        <v>0</v>
      </c>
      <c r="F430" s="175">
        <f t="shared" si="17"/>
        <v>0</v>
      </c>
      <c r="G430" s="175">
        <f t="shared" si="18"/>
        <v>-73.693060000000003</v>
      </c>
    </row>
    <row r="431" spans="1:7" ht="31.5">
      <c r="A431" s="71" t="s">
        <v>117</v>
      </c>
      <c r="B431" s="69" t="s">
        <v>118</v>
      </c>
      <c r="C431" s="69"/>
      <c r="D431" s="106">
        <f>SUM(D432+D436+D438+D446+D448+D434+D442+D440+D444)</f>
        <v>2828.0727999999999</v>
      </c>
      <c r="E431" s="106">
        <f>SUM(E432+E436+E438+E446+E448+E434+E442+E440+E444)</f>
        <v>2264.7813999999998</v>
      </c>
      <c r="F431" s="175">
        <f t="shared" si="17"/>
        <v>80.082146400191675</v>
      </c>
      <c r="G431" s="175">
        <f t="shared" si="18"/>
        <v>-563.29140000000007</v>
      </c>
    </row>
    <row r="432" spans="1:7" ht="126">
      <c r="A432" s="73" t="s">
        <v>727</v>
      </c>
      <c r="B432" s="69" t="s">
        <v>119</v>
      </c>
      <c r="C432" s="69"/>
      <c r="D432" s="106">
        <f>SUM(D433)</f>
        <v>491.09300000000002</v>
      </c>
      <c r="E432" s="106">
        <f>SUM(E433)</f>
        <v>267.83199999999999</v>
      </c>
      <c r="F432" s="175">
        <f t="shared" si="17"/>
        <v>54.537938842541024</v>
      </c>
      <c r="G432" s="175">
        <f t="shared" si="18"/>
        <v>-223.26100000000002</v>
      </c>
    </row>
    <row r="433" spans="1:7">
      <c r="A433" s="73" t="s">
        <v>358</v>
      </c>
      <c r="B433" s="69" t="s">
        <v>119</v>
      </c>
      <c r="C433" s="69" t="s">
        <v>225</v>
      </c>
      <c r="D433" s="102">
        <f>SUM('3'!G464)</f>
        <v>491.09300000000002</v>
      </c>
      <c r="E433" s="102">
        <f>SUM('3'!H464)</f>
        <v>267.83199999999999</v>
      </c>
      <c r="F433" s="175">
        <f t="shared" si="17"/>
        <v>54.537938842541024</v>
      </c>
      <c r="G433" s="175">
        <f t="shared" si="18"/>
        <v>-223.26100000000002</v>
      </c>
    </row>
    <row r="434" spans="1:7" ht="31.5" hidden="1">
      <c r="A434" s="73" t="s">
        <v>96</v>
      </c>
      <c r="B434" s="69" t="s">
        <v>388</v>
      </c>
      <c r="C434" s="69"/>
      <c r="D434" s="102">
        <f>SUM(D435)</f>
        <v>0</v>
      </c>
      <c r="E434" s="102">
        <f>SUM(E435)</f>
        <v>0</v>
      </c>
      <c r="F434" s="175" t="e">
        <f t="shared" si="17"/>
        <v>#DIV/0!</v>
      </c>
      <c r="G434" s="175">
        <f t="shared" si="18"/>
        <v>0</v>
      </c>
    </row>
    <row r="435" spans="1:7" hidden="1">
      <c r="A435" s="73" t="s">
        <v>147</v>
      </c>
      <c r="B435" s="69" t="s">
        <v>388</v>
      </c>
      <c r="C435" s="69" t="s">
        <v>491</v>
      </c>
      <c r="D435" s="102"/>
      <c r="E435" s="102"/>
      <c r="F435" s="175" t="e">
        <f t="shared" si="17"/>
        <v>#DIV/0!</v>
      </c>
      <c r="G435" s="175">
        <f t="shared" si="18"/>
        <v>0</v>
      </c>
    </row>
    <row r="436" spans="1:7" ht="141.75" hidden="1">
      <c r="A436" s="73" t="s">
        <v>691</v>
      </c>
      <c r="B436" s="69" t="s">
        <v>448</v>
      </c>
      <c r="C436" s="69"/>
      <c r="D436" s="106">
        <f>SUM(D437)</f>
        <v>0</v>
      </c>
      <c r="E436" s="106">
        <f>SUM(E437)</f>
        <v>0</v>
      </c>
      <c r="F436" s="175" t="e">
        <f t="shared" si="17"/>
        <v>#DIV/0!</v>
      </c>
      <c r="G436" s="175">
        <f t="shared" si="18"/>
        <v>0</v>
      </c>
    </row>
    <row r="437" spans="1:7" hidden="1">
      <c r="A437" s="73" t="s">
        <v>358</v>
      </c>
      <c r="B437" s="69" t="s">
        <v>448</v>
      </c>
      <c r="C437" s="69" t="s">
        <v>225</v>
      </c>
      <c r="D437" s="102"/>
      <c r="E437" s="102"/>
      <c r="F437" s="175" t="e">
        <f t="shared" si="17"/>
        <v>#DIV/0!</v>
      </c>
      <c r="G437" s="175">
        <f t="shared" si="18"/>
        <v>0</v>
      </c>
    </row>
    <row r="438" spans="1:7" ht="141.75">
      <c r="A438" s="24" t="s">
        <v>858</v>
      </c>
      <c r="B438" s="69" t="s">
        <v>448</v>
      </c>
      <c r="C438" s="69"/>
      <c r="D438" s="102">
        <f>SUM(D439)</f>
        <v>166</v>
      </c>
      <c r="E438" s="102">
        <f>SUM(E439)</f>
        <v>147</v>
      </c>
      <c r="F438" s="175">
        <f t="shared" si="17"/>
        <v>88.554216867469876</v>
      </c>
      <c r="G438" s="175">
        <f t="shared" si="18"/>
        <v>-19</v>
      </c>
    </row>
    <row r="439" spans="1:7">
      <c r="A439" s="44" t="s">
        <v>358</v>
      </c>
      <c r="B439" s="69" t="s">
        <v>448</v>
      </c>
      <c r="C439" s="69" t="s">
        <v>225</v>
      </c>
      <c r="D439" s="102">
        <f>SUM('3'!G621+'3'!G609)</f>
        <v>166</v>
      </c>
      <c r="E439" s="102">
        <f>SUM('3'!H621+'3'!H609)</f>
        <v>147</v>
      </c>
      <c r="F439" s="175">
        <f t="shared" si="17"/>
        <v>88.554216867469876</v>
      </c>
      <c r="G439" s="175">
        <f t="shared" si="18"/>
        <v>-19</v>
      </c>
    </row>
    <row r="440" spans="1:7" ht="141.75" hidden="1">
      <c r="A440" s="24" t="s">
        <v>826</v>
      </c>
      <c r="B440" s="69" t="s">
        <v>827</v>
      </c>
      <c r="C440" s="69"/>
      <c r="D440" s="102">
        <f>SUM(D441)</f>
        <v>0</v>
      </c>
      <c r="E440" s="102">
        <f>SUM(E441)</f>
        <v>0</v>
      </c>
      <c r="F440" s="175" t="e">
        <f t="shared" si="17"/>
        <v>#DIV/0!</v>
      </c>
      <c r="G440" s="175">
        <f t="shared" si="18"/>
        <v>0</v>
      </c>
    </row>
    <row r="441" spans="1:7" hidden="1">
      <c r="A441" s="44" t="s">
        <v>358</v>
      </c>
      <c r="B441" s="69" t="s">
        <v>827</v>
      </c>
      <c r="C441" s="69"/>
      <c r="D441" s="102">
        <f>SUM('3'!G611)</f>
        <v>0</v>
      </c>
      <c r="E441" s="102">
        <f>SUM('3'!H611)</f>
        <v>0</v>
      </c>
      <c r="F441" s="175" t="e">
        <f t="shared" si="17"/>
        <v>#DIV/0!</v>
      </c>
      <c r="G441" s="175">
        <f t="shared" si="18"/>
        <v>0</v>
      </c>
    </row>
    <row r="442" spans="1:7" ht="141.75">
      <c r="A442" s="24" t="s">
        <v>859</v>
      </c>
      <c r="B442" s="82" t="s">
        <v>376</v>
      </c>
      <c r="C442" s="82"/>
      <c r="D442" s="102">
        <f>SUM(D443)</f>
        <v>1780</v>
      </c>
      <c r="E442" s="102">
        <f>SUM(E443)</f>
        <v>1678</v>
      </c>
      <c r="F442" s="175">
        <f t="shared" si="17"/>
        <v>94.269662921348313</v>
      </c>
      <c r="G442" s="175">
        <f t="shared" si="18"/>
        <v>-102</v>
      </c>
    </row>
    <row r="443" spans="1:7">
      <c r="A443" s="44" t="s">
        <v>358</v>
      </c>
      <c r="B443" s="82" t="s">
        <v>376</v>
      </c>
      <c r="C443" s="81" t="s">
        <v>225</v>
      </c>
      <c r="D443" s="102">
        <f>SUM('3'!G613)</f>
        <v>1780</v>
      </c>
      <c r="E443" s="102">
        <f>SUM('3'!H613)</f>
        <v>1678</v>
      </c>
      <c r="F443" s="175">
        <f t="shared" si="17"/>
        <v>94.269662921348313</v>
      </c>
      <c r="G443" s="175">
        <f t="shared" si="18"/>
        <v>-102</v>
      </c>
    </row>
    <row r="444" spans="1:7" ht="141.75">
      <c r="A444" s="24" t="s">
        <v>826</v>
      </c>
      <c r="B444" s="82" t="s">
        <v>877</v>
      </c>
      <c r="C444" s="81"/>
      <c r="D444" s="102">
        <f>SUM(D445)</f>
        <v>17.979800000000001</v>
      </c>
      <c r="E444" s="102">
        <f>SUM(E445)</f>
        <v>16.949400000000001</v>
      </c>
      <c r="F444" s="175">
        <f t="shared" si="17"/>
        <v>94.269124239424244</v>
      </c>
      <c r="G444" s="175">
        <f t="shared" si="18"/>
        <v>-1.0304000000000002</v>
      </c>
    </row>
    <row r="445" spans="1:7">
      <c r="A445" s="44" t="s">
        <v>358</v>
      </c>
      <c r="B445" s="82" t="s">
        <v>877</v>
      </c>
      <c r="C445" s="81" t="s">
        <v>225</v>
      </c>
      <c r="D445" s="102">
        <f>SUM('3'!G615)</f>
        <v>17.979800000000001</v>
      </c>
      <c r="E445" s="102">
        <f>SUM('3'!H615)</f>
        <v>16.949400000000001</v>
      </c>
      <c r="F445" s="175">
        <f t="shared" si="17"/>
        <v>94.269124239424244</v>
      </c>
      <c r="G445" s="175">
        <f t="shared" si="18"/>
        <v>-1.0304000000000002</v>
      </c>
    </row>
    <row r="446" spans="1:7" ht="157.5">
      <c r="A446" s="73" t="s">
        <v>778</v>
      </c>
      <c r="B446" s="69" t="s">
        <v>465</v>
      </c>
      <c r="C446" s="69"/>
      <c r="D446" s="106">
        <f>SUM(D447)</f>
        <v>218</v>
      </c>
      <c r="E446" s="106">
        <f>SUM(E447)</f>
        <v>0</v>
      </c>
      <c r="F446" s="175">
        <f t="shared" si="17"/>
        <v>0</v>
      </c>
      <c r="G446" s="175">
        <f t="shared" si="18"/>
        <v>-218</v>
      </c>
    </row>
    <row r="447" spans="1:7" ht="63">
      <c r="A447" s="73" t="s">
        <v>13</v>
      </c>
      <c r="B447" s="69" t="s">
        <v>465</v>
      </c>
      <c r="C447" s="69" t="s">
        <v>383</v>
      </c>
      <c r="D447" s="102">
        <f>SUM('3'!G428)</f>
        <v>218</v>
      </c>
      <c r="E447" s="102">
        <f>SUM('3'!H428)</f>
        <v>0</v>
      </c>
      <c r="F447" s="175">
        <f t="shared" si="17"/>
        <v>0</v>
      </c>
      <c r="G447" s="175">
        <f t="shared" si="18"/>
        <v>-218</v>
      </c>
    </row>
    <row r="448" spans="1:7" ht="31.5">
      <c r="A448" s="24" t="s">
        <v>538</v>
      </c>
      <c r="B448" s="82" t="s">
        <v>539</v>
      </c>
      <c r="C448" s="82"/>
      <c r="D448" s="106">
        <f>SUM(D449:D449)</f>
        <v>155</v>
      </c>
      <c r="E448" s="106">
        <f>SUM(E449:E449)</f>
        <v>155</v>
      </c>
      <c r="F448" s="175">
        <f t="shared" si="17"/>
        <v>100</v>
      </c>
      <c r="G448" s="175">
        <f t="shared" si="18"/>
        <v>0</v>
      </c>
    </row>
    <row r="449" spans="1:7">
      <c r="A449" s="44" t="s">
        <v>358</v>
      </c>
      <c r="B449" s="82" t="s">
        <v>539</v>
      </c>
      <c r="C449" s="81" t="s">
        <v>225</v>
      </c>
      <c r="D449" s="102">
        <f>SUM('3'!G618)</f>
        <v>155</v>
      </c>
      <c r="E449" s="102">
        <f>SUM('3'!H618)</f>
        <v>155</v>
      </c>
      <c r="F449" s="175">
        <f t="shared" si="17"/>
        <v>100</v>
      </c>
      <c r="G449" s="175">
        <f t="shared" si="18"/>
        <v>0</v>
      </c>
    </row>
    <row r="450" spans="1:7" hidden="1">
      <c r="A450" s="71" t="s">
        <v>121</v>
      </c>
      <c r="B450" s="69" t="s">
        <v>122</v>
      </c>
      <c r="C450" s="69"/>
      <c r="D450" s="106">
        <f>SUM(D451)</f>
        <v>0</v>
      </c>
      <c r="E450" s="106">
        <f>SUM(E451)</f>
        <v>0</v>
      </c>
      <c r="F450" s="175" t="e">
        <f t="shared" si="17"/>
        <v>#DIV/0!</v>
      </c>
      <c r="G450" s="175">
        <f t="shared" si="18"/>
        <v>0</v>
      </c>
    </row>
    <row r="451" spans="1:7" ht="110.25" hidden="1">
      <c r="A451" s="73" t="s">
        <v>779</v>
      </c>
      <c r="B451" s="69" t="s">
        <v>123</v>
      </c>
      <c r="C451" s="69"/>
      <c r="D451" s="106">
        <f>SUM(D452)</f>
        <v>0</v>
      </c>
      <c r="E451" s="106">
        <f>SUM(E452)</f>
        <v>0</v>
      </c>
      <c r="F451" s="175" t="e">
        <f t="shared" si="17"/>
        <v>#DIV/0!</v>
      </c>
      <c r="G451" s="175">
        <f t="shared" si="18"/>
        <v>0</v>
      </c>
    </row>
    <row r="452" spans="1:7" hidden="1">
      <c r="A452" s="73" t="s">
        <v>85</v>
      </c>
      <c r="B452" s="69" t="s">
        <v>123</v>
      </c>
      <c r="C452" s="69" t="s">
        <v>460</v>
      </c>
      <c r="D452" s="102"/>
      <c r="E452" s="102"/>
      <c r="F452" s="175" t="e">
        <f t="shared" si="17"/>
        <v>#DIV/0!</v>
      </c>
      <c r="G452" s="175">
        <f t="shared" si="18"/>
        <v>0</v>
      </c>
    </row>
    <row r="453" spans="1:7" ht="31.5">
      <c r="A453" s="70" t="s">
        <v>345</v>
      </c>
      <c r="B453" s="68" t="s">
        <v>124</v>
      </c>
      <c r="C453" s="69"/>
      <c r="D453" s="105">
        <f>SUM(D454+D468)</f>
        <v>83</v>
      </c>
      <c r="E453" s="105">
        <f>SUM(E454+E468)</f>
        <v>0</v>
      </c>
      <c r="F453" s="175">
        <f t="shared" si="17"/>
        <v>0</v>
      </c>
      <c r="G453" s="175">
        <f t="shared" si="18"/>
        <v>-83</v>
      </c>
    </row>
    <row r="454" spans="1:7" ht="31.5">
      <c r="A454" s="71" t="s">
        <v>441</v>
      </c>
      <c r="B454" s="69" t="s">
        <v>442</v>
      </c>
      <c r="C454" s="69"/>
      <c r="D454" s="106">
        <f>SUM(D455+D459+D462+D466+D457+D464)</f>
        <v>30</v>
      </c>
      <c r="E454" s="106">
        <f>SUM(E455+E459+E462+E466+E457+E464)</f>
        <v>0</v>
      </c>
      <c r="F454" s="175">
        <f t="shared" si="17"/>
        <v>0</v>
      </c>
      <c r="G454" s="175">
        <f t="shared" si="18"/>
        <v>-30</v>
      </c>
    </row>
    <row r="455" spans="1:7" ht="110.25">
      <c r="A455" s="73" t="s">
        <v>608</v>
      </c>
      <c r="B455" s="69" t="s">
        <v>443</v>
      </c>
      <c r="C455" s="69"/>
      <c r="D455" s="106">
        <f>SUM(D456)</f>
        <v>30</v>
      </c>
      <c r="E455" s="106">
        <f>SUM(E456)</f>
        <v>0</v>
      </c>
      <c r="F455" s="175">
        <f t="shared" si="17"/>
        <v>0</v>
      </c>
      <c r="G455" s="175">
        <f t="shared" si="18"/>
        <v>-30</v>
      </c>
    </row>
    <row r="456" spans="1:7">
      <c r="A456" s="73" t="s">
        <v>147</v>
      </c>
      <c r="B456" s="69" t="s">
        <v>443</v>
      </c>
      <c r="C456" s="69" t="s">
        <v>491</v>
      </c>
      <c r="D456" s="102">
        <f>SUM('3'!G86+'3'!G629)</f>
        <v>30</v>
      </c>
      <c r="E456" s="102">
        <f>SUM('3'!H86+'3'!H629)</f>
        <v>0</v>
      </c>
      <c r="F456" s="175">
        <f t="shared" si="17"/>
        <v>0</v>
      </c>
      <c r="G456" s="175">
        <f t="shared" si="18"/>
        <v>-30</v>
      </c>
    </row>
    <row r="457" spans="1:7" ht="173.25" hidden="1">
      <c r="A457" s="73" t="s">
        <v>609</v>
      </c>
      <c r="B457" s="69" t="s">
        <v>182</v>
      </c>
      <c r="C457" s="69"/>
      <c r="D457" s="106">
        <f>SUM(D458)</f>
        <v>0</v>
      </c>
      <c r="E457" s="106">
        <f>SUM(E458)</f>
        <v>0</v>
      </c>
      <c r="F457" s="175" t="e">
        <f t="shared" si="17"/>
        <v>#DIV/0!</v>
      </c>
      <c r="G457" s="175">
        <f t="shared" si="18"/>
        <v>0</v>
      </c>
    </row>
    <row r="458" spans="1:7" hidden="1">
      <c r="A458" s="73" t="s">
        <v>147</v>
      </c>
      <c r="B458" s="69" t="s">
        <v>182</v>
      </c>
      <c r="C458" s="69" t="s">
        <v>491</v>
      </c>
      <c r="D458" s="102">
        <f>SUM('3'!G88+'3'!G447+'3'!G631)</f>
        <v>0</v>
      </c>
      <c r="E458" s="102">
        <f>SUM('3'!H88+'3'!H447+'3'!H631)</f>
        <v>0</v>
      </c>
      <c r="F458" s="175" t="e">
        <f t="shared" si="17"/>
        <v>#DIV/0!</v>
      </c>
      <c r="G458" s="175">
        <f t="shared" si="18"/>
        <v>0</v>
      </c>
    </row>
    <row r="459" spans="1:7" ht="141.75" hidden="1">
      <c r="A459" s="73" t="s">
        <v>620</v>
      </c>
      <c r="B459" s="69" t="s">
        <v>6</v>
      </c>
      <c r="C459" s="69"/>
      <c r="D459" s="106">
        <f>SUM(D460+D461)</f>
        <v>0</v>
      </c>
      <c r="E459" s="106">
        <f>SUM(E460+E461)</f>
        <v>0</v>
      </c>
      <c r="F459" s="175" t="e">
        <f t="shared" si="17"/>
        <v>#DIV/0!</v>
      </c>
      <c r="G459" s="175">
        <f t="shared" si="18"/>
        <v>0</v>
      </c>
    </row>
    <row r="460" spans="1:7" hidden="1">
      <c r="A460" s="73" t="s">
        <v>147</v>
      </c>
      <c r="B460" s="69" t="s">
        <v>6</v>
      </c>
      <c r="C460" s="69" t="s">
        <v>491</v>
      </c>
      <c r="D460" s="102"/>
      <c r="E460" s="102"/>
      <c r="F460" s="175" t="e">
        <f t="shared" si="17"/>
        <v>#DIV/0!</v>
      </c>
      <c r="G460" s="175">
        <f t="shared" si="18"/>
        <v>0</v>
      </c>
    </row>
    <row r="461" spans="1:7" ht="31.5" hidden="1">
      <c r="A461" s="72" t="s">
        <v>164</v>
      </c>
      <c r="B461" s="69" t="s">
        <v>6</v>
      </c>
      <c r="C461" s="69" t="s">
        <v>211</v>
      </c>
      <c r="D461" s="102"/>
      <c r="E461" s="102"/>
      <c r="F461" s="175" t="e">
        <f t="shared" si="17"/>
        <v>#DIV/0!</v>
      </c>
      <c r="G461" s="175">
        <f t="shared" si="18"/>
        <v>0</v>
      </c>
    </row>
    <row r="462" spans="1:7" ht="126" hidden="1">
      <c r="A462" s="73" t="s">
        <v>631</v>
      </c>
      <c r="B462" s="69" t="s">
        <v>185</v>
      </c>
      <c r="C462" s="69"/>
      <c r="D462" s="106">
        <f>SUM(D463)</f>
        <v>0</v>
      </c>
      <c r="E462" s="106">
        <f>SUM(E463)</f>
        <v>0</v>
      </c>
      <c r="F462" s="175" t="e">
        <f t="shared" si="17"/>
        <v>#DIV/0!</v>
      </c>
      <c r="G462" s="175">
        <f t="shared" si="18"/>
        <v>0</v>
      </c>
    </row>
    <row r="463" spans="1:7" hidden="1">
      <c r="A463" s="73" t="s">
        <v>492</v>
      </c>
      <c r="B463" s="69" t="s">
        <v>185</v>
      </c>
      <c r="C463" s="69" t="s">
        <v>384</v>
      </c>
      <c r="D463" s="102">
        <f>SUM('3'!G195)</f>
        <v>0</v>
      </c>
      <c r="E463" s="102">
        <f>SUM('3'!H195)</f>
        <v>0</v>
      </c>
      <c r="F463" s="175" t="e">
        <f t="shared" si="17"/>
        <v>#DIV/0!</v>
      </c>
      <c r="G463" s="175">
        <f t="shared" si="18"/>
        <v>0</v>
      </c>
    </row>
    <row r="464" spans="1:7" ht="126" hidden="1">
      <c r="A464" s="73" t="s">
        <v>632</v>
      </c>
      <c r="B464" s="69" t="s">
        <v>511</v>
      </c>
      <c r="C464" s="69"/>
      <c r="D464" s="102">
        <f>SUM(D465)</f>
        <v>0</v>
      </c>
      <c r="E464" s="102">
        <f>SUM(E465)</f>
        <v>0</v>
      </c>
      <c r="F464" s="175" t="e">
        <f t="shared" si="17"/>
        <v>#DIV/0!</v>
      </c>
      <c r="G464" s="175">
        <f t="shared" si="18"/>
        <v>0</v>
      </c>
    </row>
    <row r="465" spans="1:7" hidden="1">
      <c r="A465" s="73" t="s">
        <v>492</v>
      </c>
      <c r="B465" s="69" t="s">
        <v>511</v>
      </c>
      <c r="C465" s="69" t="s">
        <v>384</v>
      </c>
      <c r="D465" s="102">
        <f>SUM('3'!G197)</f>
        <v>0</v>
      </c>
      <c r="E465" s="102">
        <f>SUM('3'!H197)</f>
        <v>0</v>
      </c>
      <c r="F465" s="175" t="e">
        <f t="shared" si="17"/>
        <v>#DIV/0!</v>
      </c>
      <c r="G465" s="175">
        <f t="shared" si="18"/>
        <v>0</v>
      </c>
    </row>
    <row r="466" spans="1:7" ht="126" hidden="1">
      <c r="A466" s="73" t="s">
        <v>619</v>
      </c>
      <c r="B466" s="69" t="s">
        <v>444</v>
      </c>
      <c r="C466" s="69"/>
      <c r="D466" s="106">
        <f>SUM(D467)</f>
        <v>0</v>
      </c>
      <c r="E466" s="106">
        <f>SUM(E467)</f>
        <v>0</v>
      </c>
      <c r="F466" s="175" t="e">
        <f t="shared" si="17"/>
        <v>#DIV/0!</v>
      </c>
      <c r="G466" s="175">
        <f t="shared" si="18"/>
        <v>0</v>
      </c>
    </row>
    <row r="467" spans="1:7" hidden="1">
      <c r="A467" s="73" t="s">
        <v>147</v>
      </c>
      <c r="B467" s="69" t="s">
        <v>444</v>
      </c>
      <c r="C467" s="69" t="s">
        <v>491</v>
      </c>
      <c r="D467" s="102"/>
      <c r="E467" s="102"/>
      <c r="F467" s="175" t="e">
        <f t="shared" si="17"/>
        <v>#DIV/0!</v>
      </c>
      <c r="G467" s="175">
        <f t="shared" si="18"/>
        <v>0</v>
      </c>
    </row>
    <row r="468" spans="1:7" ht="47.25">
      <c r="A468" s="71" t="s">
        <v>873</v>
      </c>
      <c r="B468" s="69" t="s">
        <v>874</v>
      </c>
      <c r="C468" s="69"/>
      <c r="D468" s="106">
        <f>SUM(D469)</f>
        <v>53</v>
      </c>
      <c r="E468" s="106">
        <f>SUM(E469)</f>
        <v>0</v>
      </c>
      <c r="F468" s="175">
        <f t="shared" si="17"/>
        <v>0</v>
      </c>
      <c r="G468" s="175">
        <f t="shared" si="18"/>
        <v>-53</v>
      </c>
    </row>
    <row r="469" spans="1:7" ht="78.75">
      <c r="A469" s="23" t="s">
        <v>796</v>
      </c>
      <c r="B469" s="69" t="s">
        <v>872</v>
      </c>
      <c r="C469" s="69"/>
      <c r="D469" s="106">
        <f>SUM(D470)</f>
        <v>53</v>
      </c>
      <c r="E469" s="106">
        <f>SUM(E470)</f>
        <v>0</v>
      </c>
      <c r="F469" s="175">
        <f t="shared" si="17"/>
        <v>0</v>
      </c>
      <c r="G469" s="175">
        <f t="shared" si="18"/>
        <v>-53</v>
      </c>
    </row>
    <row r="470" spans="1:7">
      <c r="A470" s="23" t="s">
        <v>494</v>
      </c>
      <c r="B470" s="69" t="s">
        <v>872</v>
      </c>
      <c r="C470" s="69" t="s">
        <v>491</v>
      </c>
      <c r="D470" s="102">
        <f>SUM('3'!G146)</f>
        <v>53</v>
      </c>
      <c r="E470" s="102">
        <f>SUM('3'!H146)</f>
        <v>0</v>
      </c>
      <c r="F470" s="175">
        <f t="shared" si="17"/>
        <v>0</v>
      </c>
      <c r="G470" s="175">
        <f t="shared" si="18"/>
        <v>-53</v>
      </c>
    </row>
    <row r="471" spans="1:7" ht="47.25">
      <c r="A471" s="70" t="s">
        <v>576</v>
      </c>
      <c r="B471" s="68" t="s">
        <v>578</v>
      </c>
      <c r="C471" s="69"/>
      <c r="D471" s="102">
        <f>SUM(D472+D479)</f>
        <v>912.02019999999993</v>
      </c>
      <c r="E471" s="102">
        <f>SUM(E472+E479)</f>
        <v>0</v>
      </c>
      <c r="F471" s="175">
        <f t="shared" si="17"/>
        <v>0</v>
      </c>
      <c r="G471" s="175">
        <f t="shared" si="18"/>
        <v>-912.02019999999993</v>
      </c>
    </row>
    <row r="472" spans="1:7" ht="47.25">
      <c r="A472" s="71" t="s">
        <v>577</v>
      </c>
      <c r="B472" s="69" t="s">
        <v>579</v>
      </c>
      <c r="C472" s="69"/>
      <c r="D472" s="102">
        <f>SUM(D473+D476)</f>
        <v>710</v>
      </c>
      <c r="E472" s="102">
        <f>SUM(E473+E476)</f>
        <v>0</v>
      </c>
      <c r="F472" s="175">
        <f t="shared" si="17"/>
        <v>0</v>
      </c>
      <c r="G472" s="175">
        <f t="shared" si="18"/>
        <v>-710</v>
      </c>
    </row>
    <row r="473" spans="1:7" ht="126">
      <c r="A473" s="73" t="s">
        <v>613</v>
      </c>
      <c r="B473" s="89" t="s">
        <v>574</v>
      </c>
      <c r="C473" s="89"/>
      <c r="D473" s="102">
        <f>SUM(D474+D475)</f>
        <v>355</v>
      </c>
      <c r="E473" s="102">
        <f>SUM(E474+E475)</f>
        <v>0</v>
      </c>
      <c r="F473" s="175">
        <f t="shared" si="17"/>
        <v>0</v>
      </c>
      <c r="G473" s="175">
        <f t="shared" si="18"/>
        <v>-355</v>
      </c>
    </row>
    <row r="474" spans="1:7" hidden="1">
      <c r="A474" s="73" t="s">
        <v>147</v>
      </c>
      <c r="B474" s="89" t="s">
        <v>574</v>
      </c>
      <c r="C474" s="89" t="s">
        <v>491</v>
      </c>
      <c r="D474" s="102">
        <f>SUM('3'!G115)</f>
        <v>0</v>
      </c>
      <c r="E474" s="102">
        <f>SUM('3'!H115)</f>
        <v>0</v>
      </c>
      <c r="F474" s="175" t="e">
        <f t="shared" si="17"/>
        <v>#DIV/0!</v>
      </c>
      <c r="G474" s="175">
        <f t="shared" si="18"/>
        <v>0</v>
      </c>
    </row>
    <row r="475" spans="1:7">
      <c r="A475" s="24" t="s">
        <v>358</v>
      </c>
      <c r="B475" s="89" t="s">
        <v>574</v>
      </c>
      <c r="C475" s="89" t="s">
        <v>225</v>
      </c>
      <c r="D475" s="102">
        <f>SUM('3'!G452)</f>
        <v>355</v>
      </c>
      <c r="E475" s="102">
        <f>SUM('3'!H452)</f>
        <v>0</v>
      </c>
      <c r="F475" s="175">
        <f t="shared" si="17"/>
        <v>0</v>
      </c>
      <c r="G475" s="175">
        <f t="shared" si="18"/>
        <v>-355</v>
      </c>
    </row>
    <row r="476" spans="1:7" ht="141.75">
      <c r="A476" s="73" t="s">
        <v>806</v>
      </c>
      <c r="B476" s="89" t="s">
        <v>575</v>
      </c>
      <c r="C476" s="89"/>
      <c r="D476" s="102">
        <f>SUM(D478+D477)</f>
        <v>355</v>
      </c>
      <c r="E476" s="102">
        <f>SUM(E478+E477)</f>
        <v>0</v>
      </c>
      <c r="F476" s="175">
        <f t="shared" si="17"/>
        <v>0</v>
      </c>
      <c r="G476" s="175">
        <f t="shared" si="18"/>
        <v>-355</v>
      </c>
    </row>
    <row r="477" spans="1:7" hidden="1">
      <c r="A477" s="73" t="s">
        <v>147</v>
      </c>
      <c r="B477" s="89" t="s">
        <v>575</v>
      </c>
      <c r="C477" s="89" t="s">
        <v>491</v>
      </c>
      <c r="D477" s="102">
        <f>SUM('3'!G117)</f>
        <v>0</v>
      </c>
      <c r="E477" s="102">
        <f>SUM('3'!H117)</f>
        <v>0</v>
      </c>
      <c r="F477" s="175" t="e">
        <f t="shared" si="17"/>
        <v>#DIV/0!</v>
      </c>
      <c r="G477" s="175">
        <f t="shared" si="18"/>
        <v>0</v>
      </c>
    </row>
    <row r="478" spans="1:7">
      <c r="A478" s="24" t="s">
        <v>358</v>
      </c>
      <c r="B478" s="89" t="s">
        <v>575</v>
      </c>
      <c r="C478" s="89" t="s">
        <v>225</v>
      </c>
      <c r="D478" s="102">
        <f>SUM('3'!G454)</f>
        <v>355</v>
      </c>
      <c r="E478" s="102">
        <f>SUM('3'!H454)</f>
        <v>0</v>
      </c>
      <c r="F478" s="175">
        <f t="shared" si="17"/>
        <v>0</v>
      </c>
      <c r="G478" s="175">
        <f t="shared" si="18"/>
        <v>-355</v>
      </c>
    </row>
    <row r="479" spans="1:7">
      <c r="A479" s="71" t="s">
        <v>829</v>
      </c>
      <c r="B479" s="81" t="s">
        <v>833</v>
      </c>
      <c r="C479" s="89"/>
      <c r="D479" s="102">
        <f>SUM(D480+D482)</f>
        <v>202.02019999999999</v>
      </c>
      <c r="E479" s="102">
        <f>SUM(E480+E482)</f>
        <v>0</v>
      </c>
      <c r="F479" s="175">
        <f t="shared" si="17"/>
        <v>0</v>
      </c>
      <c r="G479" s="175">
        <f t="shared" si="18"/>
        <v>-202.02019999999999</v>
      </c>
    </row>
    <row r="480" spans="1:7" ht="141.75">
      <c r="A480" s="24" t="s">
        <v>830</v>
      </c>
      <c r="B480" s="13" t="s">
        <v>828</v>
      </c>
      <c r="C480" s="10"/>
      <c r="D480" s="102">
        <f>SUM(D481)</f>
        <v>200</v>
      </c>
      <c r="E480" s="102">
        <f>SUM(E481)</f>
        <v>0</v>
      </c>
      <c r="F480" s="175">
        <f t="shared" si="17"/>
        <v>0</v>
      </c>
      <c r="G480" s="175">
        <f t="shared" si="18"/>
        <v>-200</v>
      </c>
    </row>
    <row r="481" spans="1:7">
      <c r="A481" s="23" t="s">
        <v>147</v>
      </c>
      <c r="B481" s="13" t="s">
        <v>828</v>
      </c>
      <c r="C481" s="10" t="s">
        <v>491</v>
      </c>
      <c r="D481" s="102">
        <f>SUM('3'!G187)</f>
        <v>200</v>
      </c>
      <c r="E481" s="102">
        <f>SUM('3'!H187)</f>
        <v>0</v>
      </c>
      <c r="F481" s="175">
        <f t="shared" si="17"/>
        <v>0</v>
      </c>
      <c r="G481" s="175">
        <f t="shared" si="18"/>
        <v>-200</v>
      </c>
    </row>
    <row r="482" spans="1:7" ht="157.5">
      <c r="A482" s="24" t="s">
        <v>831</v>
      </c>
      <c r="B482" s="13" t="s">
        <v>832</v>
      </c>
      <c r="C482" s="10"/>
      <c r="D482" s="102">
        <f>SUM(D483)</f>
        <v>2.0202</v>
      </c>
      <c r="E482" s="102">
        <f>SUM(E483)</f>
        <v>0</v>
      </c>
      <c r="F482" s="175">
        <f t="shared" si="17"/>
        <v>0</v>
      </c>
      <c r="G482" s="175">
        <f t="shared" si="18"/>
        <v>-2.0202</v>
      </c>
    </row>
    <row r="483" spans="1:7">
      <c r="A483" s="23" t="s">
        <v>147</v>
      </c>
      <c r="B483" s="13" t="s">
        <v>832</v>
      </c>
      <c r="C483" s="10" t="s">
        <v>491</v>
      </c>
      <c r="D483" s="102">
        <f>SUM('3'!G189)</f>
        <v>2.0202</v>
      </c>
      <c r="E483" s="102">
        <f>SUM('3'!H189)</f>
        <v>0</v>
      </c>
      <c r="F483" s="175">
        <f t="shared" si="17"/>
        <v>0</v>
      </c>
      <c r="G483" s="175">
        <f t="shared" si="18"/>
        <v>-2.0202</v>
      </c>
    </row>
    <row r="484" spans="1:7" ht="31.5" hidden="1">
      <c r="A484" s="70" t="s">
        <v>799</v>
      </c>
      <c r="B484" s="68" t="s">
        <v>800</v>
      </c>
      <c r="C484" s="69"/>
      <c r="D484" s="101">
        <f t="shared" ref="D484:E486" si="19">SUM(D485)</f>
        <v>0</v>
      </c>
      <c r="E484" s="101">
        <f t="shared" si="19"/>
        <v>0</v>
      </c>
      <c r="F484" s="175" t="e">
        <f t="shared" si="17"/>
        <v>#DIV/0!</v>
      </c>
      <c r="G484" s="175">
        <f t="shared" si="18"/>
        <v>0</v>
      </c>
    </row>
    <row r="485" spans="1:7" ht="31.5" hidden="1">
      <c r="A485" s="73" t="s">
        <v>801</v>
      </c>
      <c r="B485" s="69" t="s">
        <v>802</v>
      </c>
      <c r="C485" s="89"/>
      <c r="D485" s="102">
        <f t="shared" si="19"/>
        <v>0</v>
      </c>
      <c r="E485" s="102">
        <f t="shared" si="19"/>
        <v>0</v>
      </c>
      <c r="F485" s="175" t="e">
        <f t="shared" si="17"/>
        <v>#DIV/0!</v>
      </c>
      <c r="G485" s="175">
        <f t="shared" si="18"/>
        <v>0</v>
      </c>
    </row>
    <row r="486" spans="1:7" ht="157.5" hidden="1">
      <c r="A486" s="73" t="s">
        <v>798</v>
      </c>
      <c r="B486" s="89" t="s">
        <v>803</v>
      </c>
      <c r="C486" s="89"/>
      <c r="D486" s="102">
        <f t="shared" si="19"/>
        <v>0</v>
      </c>
      <c r="E486" s="102">
        <f t="shared" si="19"/>
        <v>0</v>
      </c>
      <c r="F486" s="175" t="e">
        <f t="shared" si="17"/>
        <v>#DIV/0!</v>
      </c>
      <c r="G486" s="175">
        <f t="shared" si="18"/>
        <v>0</v>
      </c>
    </row>
    <row r="487" spans="1:7" hidden="1">
      <c r="A487" s="73" t="s">
        <v>358</v>
      </c>
      <c r="B487" s="89" t="s">
        <v>803</v>
      </c>
      <c r="C487" s="89" t="s">
        <v>225</v>
      </c>
      <c r="D487" s="102">
        <f>SUM('3'!G480)</f>
        <v>0</v>
      </c>
      <c r="E487" s="102">
        <f>SUM('3'!H480)</f>
        <v>0</v>
      </c>
      <c r="F487" s="175" t="e">
        <f t="shared" si="17"/>
        <v>#DIV/0!</v>
      </c>
      <c r="G487" s="175">
        <f t="shared" si="18"/>
        <v>0</v>
      </c>
    </row>
    <row r="488" spans="1:7">
      <c r="A488" s="75" t="s">
        <v>445</v>
      </c>
      <c r="B488" s="68" t="s">
        <v>446</v>
      </c>
      <c r="C488" s="69"/>
      <c r="D488" s="105">
        <f>SUM(D489+D491+D494+D496+D498+D501+D504+D508+D510+D512+D514+D516+D518+D521+D523+D526+D506+D530+D528+D533+D535+D537+D543+D545+D541+D539+D547+D549+D551+D553+D555)</f>
        <v>5809.3389699999998</v>
      </c>
      <c r="E488" s="105">
        <f>SUM(E489+E491+E494+E496+E498+E501+E504+E508+E510+E512+E514+E516+E518+E521+E523+E526+E506+E530+E528+E533+E535+E537+E543+E545+E541+E539+E547+E549+E551+E553+E555)</f>
        <v>4025.70849</v>
      </c>
      <c r="F488" s="175">
        <f t="shared" si="17"/>
        <v>69.297187008524645</v>
      </c>
      <c r="G488" s="175">
        <f t="shared" si="18"/>
        <v>-1783.6304799999998</v>
      </c>
    </row>
    <row r="489" spans="1:7" ht="63">
      <c r="A489" s="72" t="s">
        <v>183</v>
      </c>
      <c r="B489" s="69" t="s">
        <v>2</v>
      </c>
      <c r="C489" s="69"/>
      <c r="D489" s="106">
        <f>SUM(D490)</f>
        <v>6.6</v>
      </c>
      <c r="E489" s="106">
        <f>SUM(E490)</f>
        <v>3.3</v>
      </c>
      <c r="F489" s="175">
        <f t="shared" si="17"/>
        <v>50</v>
      </c>
      <c r="G489" s="175">
        <f t="shared" si="18"/>
        <v>-3.3</v>
      </c>
    </row>
    <row r="490" spans="1:7" ht="63">
      <c r="A490" s="73" t="s">
        <v>13</v>
      </c>
      <c r="B490" s="69" t="s">
        <v>2</v>
      </c>
      <c r="C490" s="69" t="s">
        <v>383</v>
      </c>
      <c r="D490" s="102">
        <f>SUM('3'!G19)</f>
        <v>6.6</v>
      </c>
      <c r="E490" s="102">
        <f>SUM('3'!H19)</f>
        <v>3.3</v>
      </c>
      <c r="F490" s="175">
        <f t="shared" si="17"/>
        <v>50</v>
      </c>
      <c r="G490" s="175">
        <f t="shared" si="18"/>
        <v>-3.3</v>
      </c>
    </row>
    <row r="491" spans="1:7" ht="78.75">
      <c r="A491" s="72" t="s">
        <v>184</v>
      </c>
      <c r="B491" s="69" t="s">
        <v>3</v>
      </c>
      <c r="C491" s="69"/>
      <c r="D491" s="106">
        <f>SUM(D492+D493)</f>
        <v>106.39999999999999</v>
      </c>
      <c r="E491" s="106">
        <f>SUM(E492+E493)</f>
        <v>53.415999999999997</v>
      </c>
      <c r="F491" s="175">
        <f t="shared" ref="F491:F554" si="20">SUM(E491/D491*100)</f>
        <v>50.203007518796994</v>
      </c>
      <c r="G491" s="175">
        <f t="shared" ref="G491:G554" si="21">SUM(E491-D491)</f>
        <v>-52.983999999999995</v>
      </c>
    </row>
    <row r="492" spans="1:7" ht="63">
      <c r="A492" s="73" t="s">
        <v>13</v>
      </c>
      <c r="B492" s="69" t="s">
        <v>3</v>
      </c>
      <c r="C492" s="69" t="s">
        <v>383</v>
      </c>
      <c r="D492" s="102">
        <f>SUM('3'!G21)</f>
        <v>92.983999999999995</v>
      </c>
      <c r="E492" s="102">
        <f>SUM('3'!H21)</f>
        <v>40</v>
      </c>
      <c r="F492" s="175">
        <f t="shared" si="20"/>
        <v>43.018153660844874</v>
      </c>
      <c r="G492" s="175">
        <f t="shared" si="21"/>
        <v>-52.983999999999995</v>
      </c>
    </row>
    <row r="493" spans="1:7">
      <c r="A493" s="73" t="s">
        <v>147</v>
      </c>
      <c r="B493" s="69" t="s">
        <v>3</v>
      </c>
      <c r="C493" s="69" t="s">
        <v>491</v>
      </c>
      <c r="D493" s="102">
        <f>SUM('3'!G22)</f>
        <v>13.416</v>
      </c>
      <c r="E493" s="102">
        <f>SUM('3'!H22)</f>
        <v>13.416</v>
      </c>
      <c r="F493" s="175">
        <f t="shared" si="20"/>
        <v>100</v>
      </c>
      <c r="G493" s="175">
        <f t="shared" si="21"/>
        <v>0</v>
      </c>
    </row>
    <row r="494" spans="1:7" ht="47.25">
      <c r="A494" s="72" t="s">
        <v>440</v>
      </c>
      <c r="B494" s="69" t="s">
        <v>4</v>
      </c>
      <c r="C494" s="69"/>
      <c r="D494" s="106">
        <f>SUM(D495)</f>
        <v>1165.2374299999999</v>
      </c>
      <c r="E494" s="106">
        <f>SUM(E495)</f>
        <v>0</v>
      </c>
      <c r="F494" s="175">
        <f t="shared" si="20"/>
        <v>0</v>
      </c>
      <c r="G494" s="175">
        <f t="shared" si="21"/>
        <v>-1165.2374299999999</v>
      </c>
    </row>
    <row r="495" spans="1:7">
      <c r="A495" s="73" t="s">
        <v>492</v>
      </c>
      <c r="B495" s="69" t="s">
        <v>4</v>
      </c>
      <c r="C495" s="69" t="s">
        <v>384</v>
      </c>
      <c r="D495" s="102">
        <f>SUM('3'!G61)</f>
        <v>1165.2374299999999</v>
      </c>
      <c r="E495" s="102">
        <f>SUM('3'!H61)</f>
        <v>0</v>
      </c>
      <c r="F495" s="175">
        <f t="shared" si="20"/>
        <v>0</v>
      </c>
      <c r="G495" s="175">
        <f t="shared" si="21"/>
        <v>-1165.2374299999999</v>
      </c>
    </row>
    <row r="496" spans="1:7" ht="78.75">
      <c r="A496" s="74" t="s">
        <v>82</v>
      </c>
      <c r="B496" s="69" t="s">
        <v>83</v>
      </c>
      <c r="C496" s="69"/>
      <c r="D496" s="102">
        <f>SUM(D497)</f>
        <v>159.02611999999999</v>
      </c>
      <c r="E496" s="102">
        <f>SUM(E497)</f>
        <v>0</v>
      </c>
      <c r="F496" s="175">
        <f t="shared" si="20"/>
        <v>0</v>
      </c>
      <c r="G496" s="175">
        <f t="shared" si="21"/>
        <v>-159.02611999999999</v>
      </c>
    </row>
    <row r="497" spans="1:7">
      <c r="A497" s="73" t="s">
        <v>147</v>
      </c>
      <c r="B497" s="69" t="s">
        <v>83</v>
      </c>
      <c r="C497" s="69" t="s">
        <v>491</v>
      </c>
      <c r="D497" s="102">
        <f>SUM('3'!G127+'3'!G470)</f>
        <v>159.02611999999999</v>
      </c>
      <c r="E497" s="102">
        <f>SUM('3'!H127+'3'!H470)</f>
        <v>0</v>
      </c>
      <c r="F497" s="175">
        <f t="shared" si="20"/>
        <v>0</v>
      </c>
      <c r="G497" s="175">
        <f t="shared" si="21"/>
        <v>-159.02611999999999</v>
      </c>
    </row>
    <row r="498" spans="1:7" ht="63">
      <c r="A498" s="73" t="s">
        <v>390</v>
      </c>
      <c r="B498" s="69" t="s">
        <v>391</v>
      </c>
      <c r="C498" s="69"/>
      <c r="D498" s="102">
        <f>SUM(D499:D500)</f>
        <v>692.51599999999996</v>
      </c>
      <c r="E498" s="102">
        <f>SUM(E499:E500)</f>
        <v>488.85599999999999</v>
      </c>
      <c r="F498" s="175">
        <f t="shared" si="20"/>
        <v>70.591293197557889</v>
      </c>
      <c r="G498" s="175">
        <f t="shared" si="21"/>
        <v>-203.65999999999997</v>
      </c>
    </row>
    <row r="499" spans="1:7">
      <c r="A499" s="73" t="s">
        <v>147</v>
      </c>
      <c r="B499" s="69" t="s">
        <v>391</v>
      </c>
      <c r="C499" s="69" t="s">
        <v>491</v>
      </c>
      <c r="D499" s="102">
        <f>SUM('3'!G103)</f>
        <v>692.51599999999996</v>
      </c>
      <c r="E499" s="102">
        <f>SUM('3'!H103)</f>
        <v>488.85599999999999</v>
      </c>
      <c r="F499" s="175">
        <f t="shared" si="20"/>
        <v>70.591293197557889</v>
      </c>
      <c r="G499" s="175">
        <f t="shared" si="21"/>
        <v>-203.65999999999997</v>
      </c>
    </row>
    <row r="500" spans="1:7" hidden="1">
      <c r="A500" s="73" t="s">
        <v>492</v>
      </c>
      <c r="B500" s="69" t="s">
        <v>391</v>
      </c>
      <c r="C500" s="69" t="s">
        <v>384</v>
      </c>
      <c r="D500" s="102">
        <f>SUM('3'!G104)</f>
        <v>0</v>
      </c>
      <c r="E500" s="102">
        <f>SUM('3'!H104)</f>
        <v>0</v>
      </c>
      <c r="F500" s="175" t="e">
        <f t="shared" si="20"/>
        <v>#DIV/0!</v>
      </c>
      <c r="G500" s="175">
        <f t="shared" si="21"/>
        <v>0</v>
      </c>
    </row>
    <row r="501" spans="1:7" ht="63" hidden="1">
      <c r="A501" s="73" t="s">
        <v>389</v>
      </c>
      <c r="B501" s="69" t="s">
        <v>337</v>
      </c>
      <c r="C501" s="69"/>
      <c r="D501" s="102">
        <f>SUM(D502+D503)</f>
        <v>0</v>
      </c>
      <c r="E501" s="102">
        <f>SUM(E502+E503)</f>
        <v>0</v>
      </c>
      <c r="F501" s="175" t="e">
        <f t="shared" si="20"/>
        <v>#DIV/0!</v>
      </c>
      <c r="G501" s="175">
        <f t="shared" si="21"/>
        <v>0</v>
      </c>
    </row>
    <row r="502" spans="1:7" hidden="1">
      <c r="A502" s="73" t="s">
        <v>147</v>
      </c>
      <c r="B502" s="69" t="s">
        <v>337</v>
      </c>
      <c r="C502" s="69" t="s">
        <v>491</v>
      </c>
      <c r="D502" s="102"/>
      <c r="E502" s="102"/>
      <c r="F502" s="175" t="e">
        <f t="shared" si="20"/>
        <v>#DIV/0!</v>
      </c>
      <c r="G502" s="175">
        <f t="shared" si="21"/>
        <v>0</v>
      </c>
    </row>
    <row r="503" spans="1:7" hidden="1">
      <c r="A503" s="24" t="s">
        <v>358</v>
      </c>
      <c r="B503" s="69" t="s">
        <v>337</v>
      </c>
      <c r="C503" s="69" t="s">
        <v>225</v>
      </c>
      <c r="D503" s="102"/>
      <c r="E503" s="102"/>
      <c r="F503" s="175" t="e">
        <f t="shared" si="20"/>
        <v>#DIV/0!</v>
      </c>
      <c r="G503" s="175">
        <f t="shared" si="21"/>
        <v>0</v>
      </c>
    </row>
    <row r="504" spans="1:7" ht="78.75" hidden="1">
      <c r="A504" s="73" t="s">
        <v>105</v>
      </c>
      <c r="B504" s="13" t="s">
        <v>573</v>
      </c>
      <c r="C504" s="69"/>
      <c r="D504" s="102">
        <f>SUM(D505)</f>
        <v>0</v>
      </c>
      <c r="E504" s="102">
        <f>SUM(E505)</f>
        <v>0</v>
      </c>
      <c r="F504" s="175" t="e">
        <f t="shared" si="20"/>
        <v>#DIV/0!</v>
      </c>
      <c r="G504" s="175">
        <f t="shared" si="21"/>
        <v>0</v>
      </c>
    </row>
    <row r="505" spans="1:7" hidden="1">
      <c r="A505" s="73" t="s">
        <v>147</v>
      </c>
      <c r="B505" s="13" t="s">
        <v>573</v>
      </c>
      <c r="C505" s="69" t="s">
        <v>491</v>
      </c>
      <c r="D505" s="102"/>
      <c r="E505" s="102"/>
      <c r="F505" s="175" t="e">
        <f t="shared" si="20"/>
        <v>#DIV/0!</v>
      </c>
      <c r="G505" s="175">
        <f t="shared" si="21"/>
        <v>0</v>
      </c>
    </row>
    <row r="506" spans="1:7" ht="78.75" hidden="1">
      <c r="A506" s="73" t="s">
        <v>517</v>
      </c>
      <c r="B506" s="69" t="s">
        <v>516</v>
      </c>
      <c r="C506" s="69"/>
      <c r="D506" s="102">
        <f>SUM(D507)</f>
        <v>0</v>
      </c>
      <c r="E506" s="102">
        <f>SUM(E507)</f>
        <v>0</v>
      </c>
      <c r="F506" s="175" t="e">
        <f t="shared" si="20"/>
        <v>#DIV/0!</v>
      </c>
      <c r="G506" s="175">
        <f t="shared" si="21"/>
        <v>0</v>
      </c>
    </row>
    <row r="507" spans="1:7" hidden="1">
      <c r="A507" s="73" t="s">
        <v>147</v>
      </c>
      <c r="B507" s="69" t="s">
        <v>516</v>
      </c>
      <c r="C507" s="69" t="s">
        <v>491</v>
      </c>
      <c r="D507" s="102">
        <f>SUM('3'!G205)</f>
        <v>0</v>
      </c>
      <c r="E507" s="102">
        <f>SUM('3'!H205)</f>
        <v>0</v>
      </c>
      <c r="F507" s="175" t="e">
        <f t="shared" si="20"/>
        <v>#DIV/0!</v>
      </c>
      <c r="G507" s="175">
        <f t="shared" si="21"/>
        <v>0</v>
      </c>
    </row>
    <row r="508" spans="1:7" ht="63" hidden="1">
      <c r="A508" s="73" t="s">
        <v>166</v>
      </c>
      <c r="B508" s="69" t="s">
        <v>71</v>
      </c>
      <c r="C508" s="69"/>
      <c r="D508" s="102">
        <f>SUM(D509)</f>
        <v>0</v>
      </c>
      <c r="E508" s="102">
        <f>SUM(E509)</f>
        <v>0</v>
      </c>
      <c r="F508" s="175" t="e">
        <f t="shared" si="20"/>
        <v>#DIV/0!</v>
      </c>
      <c r="G508" s="175">
        <f t="shared" si="21"/>
        <v>0</v>
      </c>
    </row>
    <row r="509" spans="1:7" hidden="1">
      <c r="A509" s="73" t="s">
        <v>147</v>
      </c>
      <c r="B509" s="69" t="s">
        <v>71</v>
      </c>
      <c r="C509" s="69" t="s">
        <v>491</v>
      </c>
      <c r="D509" s="102"/>
      <c r="E509" s="102"/>
      <c r="F509" s="175" t="e">
        <f t="shared" si="20"/>
        <v>#DIV/0!</v>
      </c>
      <c r="G509" s="175">
        <f t="shared" si="21"/>
        <v>0</v>
      </c>
    </row>
    <row r="510" spans="1:7" ht="63">
      <c r="A510" s="23" t="s">
        <v>883</v>
      </c>
      <c r="B510" s="10" t="s">
        <v>882</v>
      </c>
      <c r="C510" s="69"/>
      <c r="D510" s="102">
        <f>SUM(D511)</f>
        <v>413.73685999999998</v>
      </c>
      <c r="E510" s="102">
        <f>SUM(E511)</f>
        <v>413.73685999999998</v>
      </c>
      <c r="F510" s="175">
        <f t="shared" si="20"/>
        <v>100</v>
      </c>
      <c r="G510" s="175">
        <f t="shared" si="21"/>
        <v>0</v>
      </c>
    </row>
    <row r="511" spans="1:7">
      <c r="A511" s="23" t="s">
        <v>494</v>
      </c>
      <c r="B511" s="10" t="s">
        <v>882</v>
      </c>
      <c r="C511" s="69" t="s">
        <v>491</v>
      </c>
      <c r="D511" s="102">
        <f>SUM('3'!G108)</f>
        <v>413.73685999999998</v>
      </c>
      <c r="E511" s="102">
        <f>SUM('3'!H108)</f>
        <v>413.73685999999998</v>
      </c>
      <c r="F511" s="175">
        <f t="shared" si="20"/>
        <v>100</v>
      </c>
      <c r="G511" s="175">
        <f t="shared" si="21"/>
        <v>0</v>
      </c>
    </row>
    <row r="512" spans="1:7" ht="110.25" hidden="1">
      <c r="A512" s="74" t="s">
        <v>94</v>
      </c>
      <c r="B512" s="69" t="s">
        <v>93</v>
      </c>
      <c r="C512" s="69"/>
      <c r="D512" s="102">
        <f>SUM(D513)</f>
        <v>0</v>
      </c>
      <c r="E512" s="102">
        <f>SUM(E513)</f>
        <v>0</v>
      </c>
      <c r="F512" s="175" t="e">
        <f t="shared" si="20"/>
        <v>#DIV/0!</v>
      </c>
      <c r="G512" s="175">
        <f t="shared" si="21"/>
        <v>0</v>
      </c>
    </row>
    <row r="513" spans="1:7" hidden="1">
      <c r="A513" s="74" t="s">
        <v>358</v>
      </c>
      <c r="B513" s="69" t="s">
        <v>93</v>
      </c>
      <c r="C513" s="69" t="s">
        <v>225</v>
      </c>
      <c r="D513" s="102"/>
      <c r="E513" s="102"/>
      <c r="F513" s="175" t="e">
        <f t="shared" si="20"/>
        <v>#DIV/0!</v>
      </c>
      <c r="G513" s="175">
        <f t="shared" si="21"/>
        <v>0</v>
      </c>
    </row>
    <row r="514" spans="1:7" ht="63">
      <c r="A514" s="74" t="s">
        <v>414</v>
      </c>
      <c r="B514" s="69" t="s">
        <v>413</v>
      </c>
      <c r="C514" s="69"/>
      <c r="D514" s="102">
        <f>SUM(D515)</f>
        <v>1557.15</v>
      </c>
      <c r="E514" s="102">
        <f>SUM(E515)</f>
        <v>1557.15</v>
      </c>
      <c r="F514" s="175">
        <f t="shared" si="20"/>
        <v>100</v>
      </c>
      <c r="G514" s="175">
        <f t="shared" si="21"/>
        <v>0</v>
      </c>
    </row>
    <row r="515" spans="1:7">
      <c r="A515" s="73" t="s">
        <v>492</v>
      </c>
      <c r="B515" s="69" t="s">
        <v>413</v>
      </c>
      <c r="C515" s="69" t="s">
        <v>384</v>
      </c>
      <c r="D515" s="102">
        <f>SUM('3'!G263+'3'!G510)</f>
        <v>1557.15</v>
      </c>
      <c r="E515" s="102">
        <f>SUM('3'!H263+'3'!H510)</f>
        <v>1557.15</v>
      </c>
      <c r="F515" s="175">
        <f t="shared" si="20"/>
        <v>100</v>
      </c>
      <c r="G515" s="175">
        <f t="shared" si="21"/>
        <v>0</v>
      </c>
    </row>
    <row r="516" spans="1:7" ht="63" hidden="1">
      <c r="A516" s="74" t="s">
        <v>472</v>
      </c>
      <c r="B516" s="69" t="s">
        <v>471</v>
      </c>
      <c r="C516" s="69"/>
      <c r="D516" s="102">
        <f>SUM(D517)</f>
        <v>0</v>
      </c>
      <c r="E516" s="102">
        <f>SUM(E517)</f>
        <v>0</v>
      </c>
      <c r="F516" s="175" t="e">
        <f t="shared" si="20"/>
        <v>#DIV/0!</v>
      </c>
      <c r="G516" s="175">
        <f t="shared" si="21"/>
        <v>0</v>
      </c>
    </row>
    <row r="517" spans="1:7" hidden="1">
      <c r="A517" s="73" t="s">
        <v>492</v>
      </c>
      <c r="B517" s="69" t="s">
        <v>471</v>
      </c>
      <c r="C517" s="69" t="s">
        <v>384</v>
      </c>
      <c r="D517" s="102"/>
      <c r="E517" s="102"/>
      <c r="F517" s="175" t="e">
        <f t="shared" si="20"/>
        <v>#DIV/0!</v>
      </c>
      <c r="G517" s="175">
        <f t="shared" si="21"/>
        <v>0</v>
      </c>
    </row>
    <row r="518" spans="1:7" ht="63">
      <c r="A518" s="73" t="s">
        <v>282</v>
      </c>
      <c r="B518" s="69" t="s">
        <v>283</v>
      </c>
      <c r="C518" s="69"/>
      <c r="D518" s="106">
        <f>SUM(D519:D520)</f>
        <v>774</v>
      </c>
      <c r="E518" s="106">
        <f>SUM(E519:E520)</f>
        <v>575.57706999999994</v>
      </c>
      <c r="F518" s="175">
        <f t="shared" si="20"/>
        <v>74.363962532299738</v>
      </c>
      <c r="G518" s="175">
        <f t="shared" si="21"/>
        <v>-198.42293000000006</v>
      </c>
    </row>
    <row r="519" spans="1:7" ht="63">
      <c r="A519" s="73" t="s">
        <v>13</v>
      </c>
      <c r="B519" s="69" t="s">
        <v>283</v>
      </c>
      <c r="C519" s="69" t="s">
        <v>383</v>
      </c>
      <c r="D519" s="102">
        <f>SUM('3'!G409)</f>
        <v>679.4</v>
      </c>
      <c r="E519" s="102">
        <f>SUM('3'!H409)</f>
        <v>517.55706999999995</v>
      </c>
      <c r="F519" s="175">
        <f t="shared" si="20"/>
        <v>76.178550191345295</v>
      </c>
      <c r="G519" s="175">
        <f t="shared" si="21"/>
        <v>-161.84293000000002</v>
      </c>
    </row>
    <row r="520" spans="1:7">
      <c r="A520" s="73" t="s">
        <v>147</v>
      </c>
      <c r="B520" s="69" t="s">
        <v>283</v>
      </c>
      <c r="C520" s="69" t="s">
        <v>491</v>
      </c>
      <c r="D520" s="102">
        <f>SUM('3'!G410)</f>
        <v>94.6</v>
      </c>
      <c r="E520" s="102">
        <f>SUM('3'!H410)</f>
        <v>58.02</v>
      </c>
      <c r="F520" s="175">
        <f t="shared" si="20"/>
        <v>61.331923890063436</v>
      </c>
      <c r="G520" s="175">
        <f t="shared" si="21"/>
        <v>-36.579999999999991</v>
      </c>
    </row>
    <row r="521" spans="1:7" ht="45.75" hidden="1" customHeight="1">
      <c r="A521" s="73" t="s">
        <v>285</v>
      </c>
      <c r="B521" s="69" t="s">
        <v>284</v>
      </c>
      <c r="C521" s="69"/>
      <c r="D521" s="106">
        <f>SUM(D522)</f>
        <v>0</v>
      </c>
      <c r="E521" s="106">
        <f>SUM(E522)</f>
        <v>0</v>
      </c>
      <c r="F521" s="175" t="e">
        <f t="shared" si="20"/>
        <v>#DIV/0!</v>
      </c>
      <c r="G521" s="175">
        <f t="shared" si="21"/>
        <v>0</v>
      </c>
    </row>
    <row r="522" spans="1:7" hidden="1">
      <c r="A522" s="73" t="s">
        <v>85</v>
      </c>
      <c r="B522" s="69" t="s">
        <v>284</v>
      </c>
      <c r="C522" s="69" t="s">
        <v>460</v>
      </c>
      <c r="D522" s="102">
        <f>SUM('3'!G605)</f>
        <v>0</v>
      </c>
      <c r="E522" s="102">
        <f>SUM('3'!H605)</f>
        <v>0</v>
      </c>
      <c r="F522" s="175" t="e">
        <f t="shared" si="20"/>
        <v>#DIV/0!</v>
      </c>
      <c r="G522" s="175">
        <f t="shared" si="21"/>
        <v>0</v>
      </c>
    </row>
    <row r="523" spans="1:7" ht="78.75" hidden="1">
      <c r="A523" s="73" t="s">
        <v>512</v>
      </c>
      <c r="B523" s="69" t="s">
        <v>22</v>
      </c>
      <c r="C523" s="69"/>
      <c r="D523" s="106">
        <f>SUM(D525+D524)</f>
        <v>0</v>
      </c>
      <c r="E523" s="106">
        <f>SUM(E525+E524)</f>
        <v>0</v>
      </c>
      <c r="F523" s="175" t="e">
        <f t="shared" si="20"/>
        <v>#DIV/0!</v>
      </c>
      <c r="G523" s="175">
        <f t="shared" si="21"/>
        <v>0</v>
      </c>
    </row>
    <row r="524" spans="1:7" hidden="1">
      <c r="A524" s="23" t="s">
        <v>147</v>
      </c>
      <c r="B524" s="69" t="s">
        <v>22</v>
      </c>
      <c r="C524" s="69" t="s">
        <v>491</v>
      </c>
      <c r="D524" s="102">
        <f>SUM('3'!G112)</f>
        <v>0</v>
      </c>
      <c r="E524" s="102">
        <f>SUM('3'!H112)</f>
        <v>0</v>
      </c>
      <c r="F524" s="175" t="e">
        <f t="shared" si="20"/>
        <v>#DIV/0!</v>
      </c>
      <c r="G524" s="175">
        <f t="shared" si="21"/>
        <v>0</v>
      </c>
    </row>
    <row r="525" spans="1:7" hidden="1">
      <c r="A525" s="73" t="s">
        <v>492</v>
      </c>
      <c r="B525" s="69" t="s">
        <v>22</v>
      </c>
      <c r="C525" s="69" t="s">
        <v>384</v>
      </c>
      <c r="D525" s="102">
        <f>SUM('3'!G113)</f>
        <v>0</v>
      </c>
      <c r="E525" s="102">
        <f>SUM('3'!H113)</f>
        <v>0</v>
      </c>
      <c r="F525" s="175" t="e">
        <f t="shared" si="20"/>
        <v>#DIV/0!</v>
      </c>
      <c r="G525" s="175">
        <f t="shared" si="21"/>
        <v>0</v>
      </c>
    </row>
    <row r="526" spans="1:7" ht="63" hidden="1">
      <c r="A526" s="73" t="s">
        <v>513</v>
      </c>
      <c r="B526" s="69" t="s">
        <v>514</v>
      </c>
      <c r="C526" s="69"/>
      <c r="D526" s="102">
        <f>SUM(D527)</f>
        <v>0</v>
      </c>
      <c r="E526" s="102">
        <f>SUM(E527)</f>
        <v>0</v>
      </c>
      <c r="F526" s="175" t="e">
        <f t="shared" si="20"/>
        <v>#DIV/0!</v>
      </c>
      <c r="G526" s="175">
        <f t="shared" si="21"/>
        <v>0</v>
      </c>
    </row>
    <row r="527" spans="1:7" hidden="1">
      <c r="A527" s="73" t="s">
        <v>358</v>
      </c>
      <c r="B527" s="69" t="s">
        <v>514</v>
      </c>
      <c r="C527" s="69" t="s">
        <v>225</v>
      </c>
      <c r="D527" s="102"/>
      <c r="E527" s="102"/>
      <c r="F527" s="175" t="e">
        <f t="shared" si="20"/>
        <v>#DIV/0!</v>
      </c>
      <c r="G527" s="175">
        <f t="shared" si="21"/>
        <v>0</v>
      </c>
    </row>
    <row r="528" spans="1:7" ht="78.75" hidden="1">
      <c r="A528" s="24" t="s">
        <v>522</v>
      </c>
      <c r="B528" s="69" t="s">
        <v>523</v>
      </c>
      <c r="C528" s="69"/>
      <c r="D528" s="102">
        <f>SUM(D529)</f>
        <v>0</v>
      </c>
      <c r="E528" s="102">
        <f>SUM(E529)</f>
        <v>0</v>
      </c>
      <c r="F528" s="175" t="e">
        <f t="shared" si="20"/>
        <v>#DIV/0!</v>
      </c>
      <c r="G528" s="175">
        <f t="shared" si="21"/>
        <v>0</v>
      </c>
    </row>
    <row r="529" spans="1:7" hidden="1">
      <c r="A529" s="24" t="s">
        <v>358</v>
      </c>
      <c r="B529" s="69" t="s">
        <v>523</v>
      </c>
      <c r="C529" s="69" t="s">
        <v>225</v>
      </c>
      <c r="D529" s="102"/>
      <c r="E529" s="102"/>
      <c r="F529" s="175" t="e">
        <f t="shared" si="20"/>
        <v>#DIV/0!</v>
      </c>
      <c r="G529" s="175">
        <f t="shared" si="21"/>
        <v>0</v>
      </c>
    </row>
    <row r="530" spans="1:7" ht="78.75" hidden="1">
      <c r="A530" s="23" t="s">
        <v>519</v>
      </c>
      <c r="B530" s="69" t="s">
        <v>520</v>
      </c>
      <c r="C530" s="69"/>
      <c r="D530" s="102">
        <f>SUM(D531:D532)</f>
        <v>0</v>
      </c>
      <c r="E530" s="102">
        <f>SUM(E531:E532)</f>
        <v>0</v>
      </c>
      <c r="F530" s="175" t="e">
        <f t="shared" si="20"/>
        <v>#DIV/0!</v>
      </c>
      <c r="G530" s="175">
        <f t="shared" si="21"/>
        <v>0</v>
      </c>
    </row>
    <row r="531" spans="1:7" hidden="1">
      <c r="A531" s="23" t="s">
        <v>494</v>
      </c>
      <c r="B531" s="69" t="s">
        <v>520</v>
      </c>
      <c r="C531" s="69" t="s">
        <v>491</v>
      </c>
      <c r="D531" s="102">
        <f>SUM('3'!G472)</f>
        <v>0</v>
      </c>
      <c r="E531" s="102">
        <f>SUM('3'!H472)</f>
        <v>0</v>
      </c>
      <c r="F531" s="175" t="e">
        <f t="shared" si="20"/>
        <v>#DIV/0!</v>
      </c>
      <c r="G531" s="175">
        <f t="shared" si="21"/>
        <v>0</v>
      </c>
    </row>
    <row r="532" spans="1:7" hidden="1">
      <c r="A532" s="24" t="s">
        <v>358</v>
      </c>
      <c r="B532" s="69" t="s">
        <v>520</v>
      </c>
      <c r="C532" s="69" t="s">
        <v>225</v>
      </c>
      <c r="D532" s="102">
        <f>SUM('3'!G473)</f>
        <v>0</v>
      </c>
      <c r="E532" s="102">
        <f>SUM('3'!H473)</f>
        <v>0</v>
      </c>
      <c r="F532" s="175" t="e">
        <f t="shared" si="20"/>
        <v>#DIV/0!</v>
      </c>
      <c r="G532" s="175">
        <f t="shared" si="21"/>
        <v>0</v>
      </c>
    </row>
    <row r="533" spans="1:7" ht="31.5">
      <c r="A533" s="24" t="s">
        <v>893</v>
      </c>
      <c r="B533" s="69" t="s">
        <v>894</v>
      </c>
      <c r="C533" s="69"/>
      <c r="D533" s="102">
        <f>SUM(D534)</f>
        <v>170.67256</v>
      </c>
      <c r="E533" s="102">
        <f>SUM(E534)</f>
        <v>169.67256</v>
      </c>
      <c r="F533" s="175">
        <f t="shared" si="20"/>
        <v>99.41408273245564</v>
      </c>
      <c r="G533" s="175">
        <f t="shared" si="21"/>
        <v>-1</v>
      </c>
    </row>
    <row r="534" spans="1:7">
      <c r="A534" s="24" t="s">
        <v>492</v>
      </c>
      <c r="B534" s="69" t="s">
        <v>894</v>
      </c>
      <c r="C534" s="69" t="s">
        <v>384</v>
      </c>
      <c r="D534" s="102">
        <f>SUM('3'!G106)</f>
        <v>170.67256</v>
      </c>
      <c r="E534" s="102">
        <f>SUM('3'!H106)</f>
        <v>169.67256</v>
      </c>
      <c r="F534" s="175">
        <f t="shared" si="20"/>
        <v>99.41408273245564</v>
      </c>
      <c r="G534" s="175">
        <f t="shared" si="21"/>
        <v>-1</v>
      </c>
    </row>
    <row r="535" spans="1:7" hidden="1">
      <c r="A535" s="24" t="s">
        <v>531</v>
      </c>
      <c r="B535" s="82" t="s">
        <v>530</v>
      </c>
      <c r="C535" s="10"/>
      <c r="D535" s="102">
        <f>SUM(D536)</f>
        <v>0</v>
      </c>
      <c r="E535" s="102">
        <f>SUM(E536)</f>
        <v>0</v>
      </c>
      <c r="F535" s="175" t="e">
        <f t="shared" si="20"/>
        <v>#DIV/0!</v>
      </c>
      <c r="G535" s="175">
        <f t="shared" si="21"/>
        <v>0</v>
      </c>
    </row>
    <row r="536" spans="1:7" hidden="1">
      <c r="A536" s="23" t="s">
        <v>494</v>
      </c>
      <c r="B536" s="82" t="s">
        <v>530</v>
      </c>
      <c r="C536" s="10" t="s">
        <v>491</v>
      </c>
      <c r="D536" s="102">
        <f>SUM('3'!G456)</f>
        <v>0</v>
      </c>
      <c r="E536" s="102">
        <f>SUM('3'!H456)</f>
        <v>0</v>
      </c>
      <c r="F536" s="175" t="e">
        <f t="shared" si="20"/>
        <v>#DIV/0!</v>
      </c>
      <c r="G536" s="175">
        <f t="shared" si="21"/>
        <v>0</v>
      </c>
    </row>
    <row r="537" spans="1:7" ht="47.25" hidden="1">
      <c r="A537" s="24" t="s">
        <v>534</v>
      </c>
      <c r="B537" s="82" t="s">
        <v>535</v>
      </c>
      <c r="C537" s="10"/>
      <c r="D537" s="102">
        <f>SUM(D538)</f>
        <v>0</v>
      </c>
      <c r="E537" s="102">
        <f>SUM(E538)</f>
        <v>0</v>
      </c>
      <c r="F537" s="175" t="e">
        <f t="shared" si="20"/>
        <v>#DIV/0!</v>
      </c>
      <c r="G537" s="175">
        <f t="shared" si="21"/>
        <v>0</v>
      </c>
    </row>
    <row r="538" spans="1:7" hidden="1">
      <c r="A538" s="24" t="s">
        <v>358</v>
      </c>
      <c r="B538" s="82" t="s">
        <v>535</v>
      </c>
      <c r="C538" s="10" t="s">
        <v>225</v>
      </c>
      <c r="D538" s="102">
        <f>SUM('3'!G438)</f>
        <v>0</v>
      </c>
      <c r="E538" s="102">
        <f>SUM('3'!H438)</f>
        <v>0</v>
      </c>
      <c r="F538" s="175" t="e">
        <f t="shared" si="20"/>
        <v>#DIV/0!</v>
      </c>
      <c r="G538" s="175">
        <f t="shared" si="21"/>
        <v>0</v>
      </c>
    </row>
    <row r="539" spans="1:7" ht="63" hidden="1">
      <c r="A539" s="44" t="s">
        <v>541</v>
      </c>
      <c r="B539" s="82" t="s">
        <v>540</v>
      </c>
      <c r="C539" s="10"/>
      <c r="D539" s="102">
        <f>SUM(D540)</f>
        <v>0</v>
      </c>
      <c r="E539" s="102">
        <f>SUM(E540)</f>
        <v>0</v>
      </c>
      <c r="F539" s="175" t="e">
        <f t="shared" si="20"/>
        <v>#DIV/0!</v>
      </c>
      <c r="G539" s="175">
        <f t="shared" si="21"/>
        <v>0</v>
      </c>
    </row>
    <row r="540" spans="1:7" hidden="1">
      <c r="A540" s="44" t="s">
        <v>358</v>
      </c>
      <c r="B540" s="82" t="s">
        <v>540</v>
      </c>
      <c r="C540" s="13" t="s">
        <v>225</v>
      </c>
      <c r="D540" s="102">
        <f>SUM('3'!G449)</f>
        <v>0</v>
      </c>
      <c r="E540" s="102">
        <f>SUM('3'!H449)</f>
        <v>0</v>
      </c>
      <c r="F540" s="175" t="e">
        <f t="shared" si="20"/>
        <v>#DIV/0!</v>
      </c>
      <c r="G540" s="175">
        <f t="shared" si="21"/>
        <v>0</v>
      </c>
    </row>
    <row r="541" spans="1:7" ht="47.25" hidden="1">
      <c r="A541" s="24" t="s">
        <v>590</v>
      </c>
      <c r="B541" s="82" t="s">
        <v>591</v>
      </c>
      <c r="C541" s="13"/>
      <c r="D541" s="102">
        <f>SUM(D542)</f>
        <v>0</v>
      </c>
      <c r="E541" s="102">
        <f>SUM(E542)</f>
        <v>0</v>
      </c>
      <c r="F541" s="175" t="e">
        <f t="shared" si="20"/>
        <v>#DIV/0!</v>
      </c>
      <c r="G541" s="175">
        <f t="shared" si="21"/>
        <v>0</v>
      </c>
    </row>
    <row r="542" spans="1:7" ht="31.5" hidden="1">
      <c r="A542" s="24" t="s">
        <v>164</v>
      </c>
      <c r="B542" s="82" t="s">
        <v>591</v>
      </c>
      <c r="C542" s="13" t="s">
        <v>211</v>
      </c>
      <c r="D542" s="102">
        <f>SUM('3'!G806)</f>
        <v>0</v>
      </c>
      <c r="E542" s="102">
        <f>SUM('3'!H806)</f>
        <v>0</v>
      </c>
      <c r="F542" s="175" t="e">
        <f t="shared" si="20"/>
        <v>#DIV/0!</v>
      </c>
      <c r="G542" s="175">
        <f t="shared" si="21"/>
        <v>0</v>
      </c>
    </row>
    <row r="543" spans="1:7" ht="78.75" hidden="1">
      <c r="A543" s="44" t="s">
        <v>581</v>
      </c>
      <c r="B543" s="82" t="s">
        <v>580</v>
      </c>
      <c r="C543" s="10"/>
      <c r="D543" s="102">
        <f>SUM(D544)</f>
        <v>0</v>
      </c>
      <c r="E543" s="102">
        <f>SUM(E544)</f>
        <v>0</v>
      </c>
      <c r="F543" s="175" t="e">
        <f t="shared" si="20"/>
        <v>#DIV/0!</v>
      </c>
      <c r="G543" s="175">
        <f t="shared" si="21"/>
        <v>0</v>
      </c>
    </row>
    <row r="544" spans="1:7" ht="62.25" hidden="1" customHeight="1">
      <c r="A544" s="44" t="s">
        <v>13</v>
      </c>
      <c r="B544" s="82" t="s">
        <v>580</v>
      </c>
      <c r="C544" s="13" t="s">
        <v>383</v>
      </c>
      <c r="D544" s="102"/>
      <c r="E544" s="102"/>
      <c r="F544" s="175" t="e">
        <f t="shared" si="20"/>
        <v>#DIV/0!</v>
      </c>
      <c r="G544" s="175">
        <f t="shared" si="21"/>
        <v>0</v>
      </c>
    </row>
    <row r="545" spans="1:7" ht="47.25" hidden="1">
      <c r="A545" s="24" t="s">
        <v>583</v>
      </c>
      <c r="B545" s="82" t="s">
        <v>582</v>
      </c>
      <c r="C545" s="10"/>
      <c r="D545" s="102">
        <f>SUM(D546)</f>
        <v>0</v>
      </c>
      <c r="E545" s="102">
        <f>SUM(E546)</f>
        <v>0</v>
      </c>
      <c r="F545" s="175" t="e">
        <f t="shared" si="20"/>
        <v>#DIV/0!</v>
      </c>
      <c r="G545" s="175">
        <f t="shared" si="21"/>
        <v>0</v>
      </c>
    </row>
    <row r="546" spans="1:7" ht="26.25" hidden="1" customHeight="1">
      <c r="A546" s="24" t="s">
        <v>492</v>
      </c>
      <c r="B546" s="82" t="s">
        <v>582</v>
      </c>
      <c r="C546" s="13" t="s">
        <v>384</v>
      </c>
      <c r="D546" s="102">
        <f>SUM('3'!G458)</f>
        <v>0</v>
      </c>
      <c r="E546" s="102">
        <f>SUM('3'!H458)</f>
        <v>0</v>
      </c>
      <c r="F546" s="175" t="e">
        <f t="shared" si="20"/>
        <v>#DIV/0!</v>
      </c>
      <c r="G546" s="175">
        <f t="shared" si="21"/>
        <v>0</v>
      </c>
    </row>
    <row r="547" spans="1:7" ht="48.75" hidden="1" customHeight="1">
      <c r="A547" s="24" t="s">
        <v>592</v>
      </c>
      <c r="B547" s="82" t="s">
        <v>593</v>
      </c>
      <c r="C547" s="10"/>
      <c r="D547" s="102">
        <f>SUM(D548)</f>
        <v>0</v>
      </c>
      <c r="E547" s="102">
        <f>SUM(E548)</f>
        <v>0</v>
      </c>
      <c r="F547" s="175" t="e">
        <f t="shared" si="20"/>
        <v>#DIV/0!</v>
      </c>
      <c r="G547" s="175">
        <f t="shared" si="21"/>
        <v>0</v>
      </c>
    </row>
    <row r="548" spans="1:7" ht="43.5" hidden="1" customHeight="1">
      <c r="A548" s="24" t="s">
        <v>164</v>
      </c>
      <c r="B548" s="82" t="s">
        <v>593</v>
      </c>
      <c r="C548" s="13" t="s">
        <v>211</v>
      </c>
      <c r="D548" s="102">
        <f>SUM('3'!G808)</f>
        <v>0</v>
      </c>
      <c r="E548" s="102">
        <f>SUM('3'!H808)</f>
        <v>0</v>
      </c>
      <c r="F548" s="175" t="e">
        <f t="shared" si="20"/>
        <v>#DIV/0!</v>
      </c>
      <c r="G548" s="175">
        <f t="shared" si="21"/>
        <v>0</v>
      </c>
    </row>
    <row r="549" spans="1:7" ht="63" hidden="1">
      <c r="A549" s="73" t="s">
        <v>780</v>
      </c>
      <c r="B549" s="69" t="s">
        <v>794</v>
      </c>
      <c r="C549" s="69"/>
      <c r="D549" s="102">
        <f>SUM(D550)</f>
        <v>0</v>
      </c>
      <c r="E549" s="102">
        <f>SUM(E550)</f>
        <v>0</v>
      </c>
      <c r="F549" s="175" t="e">
        <f t="shared" si="20"/>
        <v>#DIV/0!</v>
      </c>
      <c r="G549" s="175">
        <f t="shared" si="21"/>
        <v>0</v>
      </c>
    </row>
    <row r="550" spans="1:7" hidden="1">
      <c r="A550" s="73" t="s">
        <v>147</v>
      </c>
      <c r="B550" s="69" t="s">
        <v>794</v>
      </c>
      <c r="C550" s="69" t="s">
        <v>491</v>
      </c>
      <c r="D550" s="102">
        <f>SUM('3'!G60+'3'!G440)</f>
        <v>0</v>
      </c>
      <c r="E550" s="102">
        <f>SUM('3'!H60+'3'!H440)</f>
        <v>0</v>
      </c>
      <c r="F550" s="175" t="e">
        <f t="shared" si="20"/>
        <v>#DIV/0!</v>
      </c>
      <c r="G550" s="175">
        <f t="shared" si="21"/>
        <v>0</v>
      </c>
    </row>
    <row r="551" spans="1:7" ht="78.75" hidden="1">
      <c r="A551" s="23" t="s">
        <v>797</v>
      </c>
      <c r="B551" s="69" t="s">
        <v>795</v>
      </c>
      <c r="C551" s="69"/>
      <c r="D551" s="102">
        <f>SUM(D552)</f>
        <v>0</v>
      </c>
      <c r="E551" s="102">
        <f>SUM(E552)</f>
        <v>0</v>
      </c>
      <c r="F551" s="175" t="e">
        <f t="shared" si="20"/>
        <v>#DIV/0!</v>
      </c>
      <c r="G551" s="175">
        <f t="shared" si="21"/>
        <v>0</v>
      </c>
    </row>
    <row r="552" spans="1:7" hidden="1">
      <c r="A552" s="23" t="s">
        <v>494</v>
      </c>
      <c r="B552" s="69" t="s">
        <v>795</v>
      </c>
      <c r="C552" s="69" t="s">
        <v>491</v>
      </c>
      <c r="D552" s="102"/>
      <c r="E552" s="102"/>
      <c r="F552" s="175" t="e">
        <f t="shared" si="20"/>
        <v>#DIV/0!</v>
      </c>
      <c r="G552" s="175">
        <f t="shared" si="21"/>
        <v>0</v>
      </c>
    </row>
    <row r="553" spans="1:7" ht="31.5" hidden="1">
      <c r="A553" s="24" t="s">
        <v>811</v>
      </c>
      <c r="B553" s="69" t="s">
        <v>812</v>
      </c>
      <c r="C553" s="69"/>
      <c r="D553" s="102">
        <f>SUM(D554)</f>
        <v>0</v>
      </c>
      <c r="E553" s="102">
        <f>SUM(E554)</f>
        <v>0</v>
      </c>
      <c r="F553" s="175" t="e">
        <f t="shared" si="20"/>
        <v>#DIV/0!</v>
      </c>
      <c r="G553" s="175">
        <f t="shared" si="21"/>
        <v>0</v>
      </c>
    </row>
    <row r="554" spans="1:7" hidden="1">
      <c r="A554" s="23" t="s">
        <v>147</v>
      </c>
      <c r="B554" s="69" t="s">
        <v>812</v>
      </c>
      <c r="C554" s="69" t="s">
        <v>491</v>
      </c>
      <c r="D554" s="102"/>
      <c r="E554" s="102"/>
      <c r="F554" s="175" t="e">
        <f t="shared" si="20"/>
        <v>#DIV/0!</v>
      </c>
      <c r="G554" s="175">
        <f t="shared" si="21"/>
        <v>0</v>
      </c>
    </row>
    <row r="555" spans="1:7" ht="31.5">
      <c r="A555" s="24" t="s">
        <v>821</v>
      </c>
      <c r="B555" s="69" t="s">
        <v>822</v>
      </c>
      <c r="C555" s="69"/>
      <c r="D555" s="102">
        <f>SUM(D556)</f>
        <v>764</v>
      </c>
      <c r="E555" s="102">
        <f>SUM(E556)</f>
        <v>764</v>
      </c>
      <c r="F555" s="175">
        <f t="shared" ref="F555:F557" si="22">SUM(E555/D555*100)</f>
        <v>100</v>
      </c>
      <c r="G555" s="175">
        <f t="shared" ref="G555:G557" si="23">SUM(E555-D555)</f>
        <v>0</v>
      </c>
    </row>
    <row r="556" spans="1:7">
      <c r="A556" s="24" t="s">
        <v>492</v>
      </c>
      <c r="B556" s="69" t="s">
        <v>822</v>
      </c>
      <c r="C556" s="69" t="s">
        <v>384</v>
      </c>
      <c r="D556" s="102">
        <f>SUM('3'!G460)</f>
        <v>764</v>
      </c>
      <c r="E556" s="102">
        <f>SUM('3'!H460)</f>
        <v>764</v>
      </c>
      <c r="F556" s="175">
        <f t="shared" si="22"/>
        <v>100</v>
      </c>
      <c r="G556" s="175">
        <f t="shared" si="23"/>
        <v>0</v>
      </c>
    </row>
    <row r="557" spans="1:7" ht="18.75">
      <c r="A557" s="78" t="s">
        <v>5</v>
      </c>
      <c r="B557" s="84"/>
      <c r="C557" s="85"/>
      <c r="D557" s="107">
        <f>SUM(D11+D152+D204+D243+D379+D488)</f>
        <v>456271.86047999992</v>
      </c>
      <c r="E557" s="107">
        <f>SUM(E11+E152+E204+E243+E379+E488)</f>
        <v>285095.4718</v>
      </c>
      <c r="F557" s="175">
        <f t="shared" si="22"/>
        <v>62.483684946092964</v>
      </c>
      <c r="G557" s="175">
        <f t="shared" si="23"/>
        <v>-171176.38867999992</v>
      </c>
    </row>
    <row r="558" spans="1:7" ht="12.75">
      <c r="A558" s="83"/>
      <c r="B558" s="83"/>
      <c r="C558" s="83"/>
      <c r="D558" s="98"/>
    </row>
    <row r="559" spans="1:7" ht="12.75">
      <c r="A559" s="83"/>
      <c r="B559" s="83"/>
      <c r="C559" s="83"/>
      <c r="D559" s="98"/>
    </row>
    <row r="560" spans="1:7" ht="12.75">
      <c r="A560" s="83"/>
      <c r="B560" s="83"/>
      <c r="C560" s="83"/>
      <c r="D560" s="98"/>
    </row>
    <row r="561" spans="1:4" ht="12.75">
      <c r="A561" s="83"/>
      <c r="B561" s="83"/>
      <c r="C561" s="83"/>
      <c r="D561" s="98"/>
    </row>
    <row r="562" spans="1:4" ht="12.75">
      <c r="A562" s="83"/>
      <c r="B562" s="83"/>
      <c r="C562" s="83"/>
      <c r="D562" s="98"/>
    </row>
    <row r="563" spans="1:4" ht="12.75">
      <c r="A563" s="83"/>
      <c r="B563" s="83"/>
      <c r="C563" s="83"/>
      <c r="D563" s="98"/>
    </row>
    <row r="564" spans="1:4" ht="12.75">
      <c r="A564" s="83"/>
      <c r="B564" s="83"/>
      <c r="C564" s="83"/>
      <c r="D564" s="98"/>
    </row>
    <row r="565" spans="1:4" ht="12.75">
      <c r="A565" s="83"/>
      <c r="B565" s="83"/>
      <c r="C565" s="83"/>
      <c r="D565" s="98"/>
    </row>
    <row r="566" spans="1:4" ht="12.75">
      <c r="A566" s="83"/>
      <c r="B566" s="83"/>
      <c r="C566" s="83"/>
      <c r="D566" s="98"/>
    </row>
    <row r="567" spans="1:4" ht="12.75">
      <c r="A567" s="83"/>
      <c r="B567" s="83"/>
      <c r="C567" s="83"/>
      <c r="D567" s="98"/>
    </row>
    <row r="568" spans="1:4" ht="12.75">
      <c r="A568" s="83"/>
      <c r="B568" s="83"/>
      <c r="C568" s="83"/>
      <c r="D568" s="98"/>
    </row>
    <row r="569" spans="1:4" ht="12.75">
      <c r="A569" s="83"/>
      <c r="B569" s="83"/>
      <c r="C569" s="83"/>
      <c r="D569" s="98"/>
    </row>
    <row r="570" spans="1:4" ht="12.75">
      <c r="A570" s="83"/>
      <c r="B570" s="83"/>
      <c r="C570" s="83"/>
      <c r="D570" s="98"/>
    </row>
    <row r="571" spans="1:4" ht="12.75">
      <c r="A571" s="83"/>
      <c r="B571" s="83"/>
      <c r="C571" s="83"/>
      <c r="D571" s="98"/>
    </row>
    <row r="572" spans="1:4" ht="12.75">
      <c r="A572" s="83"/>
      <c r="B572" s="83"/>
      <c r="C572" s="83"/>
      <c r="D572" s="98"/>
    </row>
    <row r="573" spans="1:4" ht="12.75">
      <c r="A573" s="83"/>
      <c r="B573" s="83"/>
      <c r="C573" s="83"/>
      <c r="D573" s="98"/>
    </row>
    <row r="574" spans="1:4" ht="12.75">
      <c r="A574" s="83"/>
      <c r="B574" s="83"/>
      <c r="C574" s="83"/>
      <c r="D574" s="98"/>
    </row>
    <row r="575" spans="1:4" ht="12.75">
      <c r="A575" s="83"/>
      <c r="B575" s="83"/>
      <c r="C575" s="83"/>
      <c r="D575" s="98"/>
    </row>
    <row r="576" spans="1:4" ht="12.75">
      <c r="A576" s="83"/>
      <c r="B576" s="83"/>
      <c r="C576" s="83"/>
      <c r="D576" s="98"/>
    </row>
    <row r="577" spans="1:4" ht="12.75">
      <c r="A577" s="83"/>
      <c r="B577" s="83"/>
      <c r="C577" s="83"/>
      <c r="D577" s="98"/>
    </row>
    <row r="578" spans="1:4" ht="12.75">
      <c r="A578" s="83"/>
      <c r="B578" s="83"/>
      <c r="C578" s="83"/>
      <c r="D578" s="98"/>
    </row>
    <row r="579" spans="1:4" ht="12.75">
      <c r="A579" s="83"/>
      <c r="B579" s="83"/>
      <c r="C579" s="83"/>
      <c r="D579" s="98"/>
    </row>
    <row r="580" spans="1:4" ht="12.75">
      <c r="A580" s="83"/>
      <c r="B580" s="83"/>
      <c r="C580" s="83"/>
      <c r="D580" s="98"/>
    </row>
    <row r="581" spans="1:4" ht="12.75">
      <c r="A581" s="83"/>
      <c r="B581" s="83"/>
      <c r="C581" s="83"/>
      <c r="D581" s="98"/>
    </row>
    <row r="582" spans="1:4" ht="12.75">
      <c r="A582" s="83"/>
      <c r="B582" s="83"/>
      <c r="C582" s="83"/>
      <c r="D582" s="98"/>
    </row>
    <row r="583" spans="1:4" ht="12.75">
      <c r="A583" s="83"/>
      <c r="B583" s="83"/>
      <c r="C583" s="83"/>
      <c r="D583" s="98"/>
    </row>
    <row r="584" spans="1:4" ht="12.75">
      <c r="A584" s="83"/>
      <c r="B584" s="83"/>
      <c r="C584" s="83"/>
      <c r="D584" s="98"/>
    </row>
    <row r="585" spans="1:4" ht="12.75">
      <c r="A585" s="83"/>
      <c r="B585" s="83"/>
      <c r="C585" s="83"/>
      <c r="D585" s="98"/>
    </row>
    <row r="586" spans="1:4" ht="12.75">
      <c r="A586" s="83"/>
      <c r="B586" s="83"/>
      <c r="C586" s="83"/>
      <c r="D586" s="98"/>
    </row>
    <row r="587" spans="1:4" ht="12.75">
      <c r="A587" s="83"/>
      <c r="B587" s="83"/>
      <c r="C587" s="83"/>
      <c r="D587" s="98"/>
    </row>
    <row r="588" spans="1:4" ht="12.75">
      <c r="A588" s="83"/>
      <c r="B588" s="83"/>
      <c r="C588" s="83"/>
      <c r="D588" s="98"/>
    </row>
    <row r="589" spans="1:4" ht="12.75">
      <c r="A589" s="83"/>
      <c r="B589" s="83"/>
      <c r="C589" s="83"/>
      <c r="D589" s="98"/>
    </row>
    <row r="590" spans="1:4" ht="12.75">
      <c r="A590" s="83"/>
      <c r="B590" s="83"/>
      <c r="C590" s="83"/>
      <c r="D590" s="98"/>
    </row>
    <row r="591" spans="1:4" ht="12.75">
      <c r="A591" s="83"/>
      <c r="B591" s="83"/>
      <c r="C591" s="83"/>
      <c r="D591" s="98"/>
    </row>
    <row r="592" spans="1:4" ht="12.75">
      <c r="A592" s="83"/>
      <c r="B592" s="83"/>
      <c r="C592" s="83"/>
      <c r="D592" s="98"/>
    </row>
    <row r="593" spans="1:4" ht="12.75">
      <c r="A593" s="83"/>
      <c r="B593" s="83"/>
      <c r="C593" s="83"/>
      <c r="D593" s="98"/>
    </row>
    <row r="594" spans="1:4" ht="12.75">
      <c r="A594" s="83"/>
      <c r="B594" s="83"/>
      <c r="C594" s="83"/>
      <c r="D594" s="98"/>
    </row>
    <row r="595" spans="1:4" ht="12.75">
      <c r="A595" s="83"/>
      <c r="B595" s="83"/>
      <c r="C595" s="83"/>
      <c r="D595" s="98"/>
    </row>
    <row r="596" spans="1:4" ht="12.75">
      <c r="A596" s="83"/>
      <c r="B596" s="83"/>
      <c r="C596" s="83"/>
      <c r="D596" s="98"/>
    </row>
    <row r="597" spans="1:4" ht="12.75">
      <c r="A597" s="83"/>
      <c r="B597" s="83"/>
      <c r="C597" s="83"/>
      <c r="D597" s="98"/>
    </row>
    <row r="598" spans="1:4" ht="12.75">
      <c r="A598" s="83"/>
      <c r="B598" s="83"/>
      <c r="C598" s="83"/>
      <c r="D598" s="98"/>
    </row>
    <row r="599" spans="1:4" ht="12.75">
      <c r="A599" s="83"/>
      <c r="B599" s="83"/>
      <c r="C599" s="83"/>
      <c r="D599" s="98"/>
    </row>
    <row r="600" spans="1:4" ht="12.75">
      <c r="A600" s="83"/>
      <c r="B600" s="83"/>
      <c r="C600" s="83"/>
      <c r="D600" s="98"/>
    </row>
    <row r="601" spans="1:4" ht="12.75">
      <c r="A601" s="83"/>
      <c r="B601" s="83"/>
      <c r="C601" s="83"/>
      <c r="D601" s="98"/>
    </row>
    <row r="602" spans="1:4" ht="12.75">
      <c r="A602" s="83"/>
      <c r="B602" s="83"/>
      <c r="C602" s="83"/>
      <c r="D602" s="98"/>
    </row>
    <row r="603" spans="1:4" ht="12.75">
      <c r="A603" s="83"/>
      <c r="B603" s="83"/>
      <c r="C603" s="83"/>
      <c r="D603" s="98"/>
    </row>
    <row r="604" spans="1:4" ht="12.75">
      <c r="A604" s="83"/>
      <c r="B604" s="83"/>
      <c r="C604" s="83"/>
      <c r="D604" s="98"/>
    </row>
    <row r="605" spans="1:4" ht="12.75">
      <c r="A605" s="83"/>
      <c r="B605" s="83"/>
      <c r="C605" s="83"/>
      <c r="D605" s="98"/>
    </row>
    <row r="606" spans="1:4" ht="12.75">
      <c r="A606" s="83"/>
      <c r="B606" s="83"/>
      <c r="C606" s="83"/>
      <c r="D606" s="98"/>
    </row>
    <row r="607" spans="1:4" ht="12.75">
      <c r="A607" s="83"/>
      <c r="B607" s="83"/>
      <c r="C607" s="83"/>
      <c r="D607" s="98"/>
    </row>
    <row r="608" spans="1:4" ht="12.75">
      <c r="A608" s="83"/>
      <c r="B608" s="83"/>
      <c r="C608" s="83"/>
      <c r="D608" s="98"/>
    </row>
    <row r="609" spans="1:4" ht="12.75">
      <c r="A609" s="83"/>
      <c r="B609" s="83"/>
      <c r="C609" s="83"/>
      <c r="D609" s="98"/>
    </row>
    <row r="610" spans="1:4" ht="12.75">
      <c r="A610" s="83"/>
      <c r="B610" s="83"/>
      <c r="C610" s="83"/>
      <c r="D610" s="98"/>
    </row>
    <row r="611" spans="1:4" ht="12.75">
      <c r="A611" s="83"/>
      <c r="B611" s="83"/>
      <c r="C611" s="83"/>
      <c r="D611" s="98"/>
    </row>
    <row r="612" spans="1:4" ht="12.75">
      <c r="A612" s="83"/>
      <c r="B612" s="83"/>
      <c r="C612" s="83"/>
      <c r="D612" s="98"/>
    </row>
    <row r="613" spans="1:4" ht="12.75">
      <c r="A613" s="83"/>
      <c r="B613" s="83"/>
      <c r="C613" s="83"/>
      <c r="D613" s="98"/>
    </row>
    <row r="614" spans="1:4" ht="12.75">
      <c r="A614" s="83"/>
      <c r="B614" s="83"/>
      <c r="C614" s="83"/>
      <c r="D614" s="98"/>
    </row>
    <row r="615" spans="1:4" ht="12.75">
      <c r="A615" s="83"/>
      <c r="B615" s="83"/>
      <c r="C615" s="83"/>
      <c r="D615" s="98"/>
    </row>
    <row r="616" spans="1:4" ht="12.75">
      <c r="A616" s="83"/>
      <c r="B616" s="83"/>
      <c r="C616" s="83"/>
      <c r="D616" s="98"/>
    </row>
    <row r="617" spans="1:4" ht="12.75">
      <c r="A617" s="83"/>
      <c r="B617" s="83"/>
      <c r="C617" s="83"/>
      <c r="D617" s="98"/>
    </row>
    <row r="618" spans="1:4" ht="12.75">
      <c r="A618" s="83"/>
      <c r="B618" s="83"/>
      <c r="C618" s="83"/>
      <c r="D618" s="98"/>
    </row>
    <row r="619" spans="1:4" ht="12.75">
      <c r="A619" s="83"/>
      <c r="B619" s="83"/>
      <c r="C619" s="83"/>
      <c r="D619" s="98"/>
    </row>
    <row r="620" spans="1:4" ht="12.75">
      <c r="A620" s="83"/>
      <c r="B620" s="83"/>
      <c r="C620" s="83"/>
      <c r="D620" s="98"/>
    </row>
    <row r="621" spans="1:4" ht="12.75">
      <c r="A621" s="83"/>
      <c r="B621" s="83"/>
      <c r="C621" s="83"/>
      <c r="D621" s="98"/>
    </row>
    <row r="622" spans="1:4" ht="12.75">
      <c r="A622" s="83"/>
      <c r="B622" s="83"/>
      <c r="C622" s="83"/>
      <c r="D622" s="98"/>
    </row>
    <row r="623" spans="1:4" ht="12.75">
      <c r="A623" s="83"/>
      <c r="B623" s="83"/>
      <c r="C623" s="83"/>
      <c r="D623" s="98"/>
    </row>
    <row r="624" spans="1:4" ht="12.75">
      <c r="A624" s="83"/>
      <c r="B624" s="83"/>
      <c r="C624" s="83"/>
      <c r="D624" s="98"/>
    </row>
    <row r="625" spans="1:4" ht="12.75">
      <c r="A625" s="83"/>
      <c r="B625" s="83"/>
      <c r="C625" s="83"/>
      <c r="D625" s="98"/>
    </row>
    <row r="626" spans="1:4" ht="12.75">
      <c r="A626" s="83"/>
      <c r="B626" s="83"/>
      <c r="C626" s="83"/>
      <c r="D626" s="98"/>
    </row>
    <row r="627" spans="1:4" ht="12.75">
      <c r="A627" s="83"/>
      <c r="B627" s="83"/>
      <c r="C627" s="83"/>
      <c r="D627" s="98"/>
    </row>
    <row r="628" spans="1:4" ht="12.75">
      <c r="A628" s="83"/>
      <c r="B628" s="83"/>
      <c r="C628" s="83"/>
      <c r="D628" s="98"/>
    </row>
    <row r="629" spans="1:4" ht="12.75">
      <c r="A629" s="83"/>
      <c r="B629" s="83"/>
      <c r="C629" s="83"/>
      <c r="D629" s="98"/>
    </row>
    <row r="630" spans="1:4" ht="12.75">
      <c r="A630" s="83"/>
      <c r="B630" s="83"/>
      <c r="C630" s="83"/>
      <c r="D630" s="98"/>
    </row>
    <row r="631" spans="1:4" ht="12.75">
      <c r="A631" s="83"/>
      <c r="B631" s="83"/>
      <c r="C631" s="83"/>
      <c r="D631" s="98"/>
    </row>
    <row r="632" spans="1:4" ht="12.75">
      <c r="A632" s="83"/>
      <c r="B632" s="83"/>
      <c r="C632" s="83"/>
      <c r="D632" s="98"/>
    </row>
    <row r="633" spans="1:4" ht="12.75">
      <c r="A633" s="83"/>
      <c r="B633" s="83"/>
      <c r="C633" s="83"/>
      <c r="D633" s="98"/>
    </row>
    <row r="634" spans="1:4" ht="12.75">
      <c r="A634" s="83"/>
      <c r="B634" s="83"/>
      <c r="C634" s="83"/>
      <c r="D634" s="98"/>
    </row>
    <row r="635" spans="1:4" ht="12.75">
      <c r="A635" s="83"/>
      <c r="B635" s="83"/>
      <c r="C635" s="83"/>
      <c r="D635" s="98"/>
    </row>
    <row r="636" spans="1:4" ht="12.75">
      <c r="A636" s="83"/>
      <c r="B636" s="83"/>
      <c r="C636" s="83"/>
      <c r="D636" s="98"/>
    </row>
    <row r="637" spans="1:4" ht="12.75">
      <c r="A637" s="83"/>
      <c r="B637" s="83"/>
      <c r="C637" s="83"/>
      <c r="D637" s="98"/>
    </row>
    <row r="638" spans="1:4" ht="12.75">
      <c r="A638" s="83"/>
      <c r="B638" s="83"/>
      <c r="C638" s="83"/>
      <c r="D638" s="98"/>
    </row>
    <row r="639" spans="1:4" ht="12.75">
      <c r="A639" s="83"/>
      <c r="B639" s="83"/>
      <c r="C639" s="83"/>
      <c r="D639" s="98"/>
    </row>
    <row r="640" spans="1:4" ht="12.75">
      <c r="A640" s="83"/>
      <c r="B640" s="83"/>
      <c r="C640" s="83"/>
      <c r="D640" s="98"/>
    </row>
    <row r="641" spans="1:4" ht="12.75">
      <c r="A641" s="83"/>
      <c r="B641" s="83"/>
      <c r="C641" s="83"/>
      <c r="D641" s="98"/>
    </row>
    <row r="642" spans="1:4" ht="12.75">
      <c r="A642" s="83"/>
      <c r="B642" s="83"/>
      <c r="C642" s="83"/>
      <c r="D642" s="98"/>
    </row>
    <row r="643" spans="1:4" ht="12.75">
      <c r="A643" s="83"/>
      <c r="B643" s="83"/>
      <c r="C643" s="83"/>
      <c r="D643" s="98"/>
    </row>
    <row r="644" spans="1:4" ht="12.75">
      <c r="A644" s="83"/>
      <c r="B644" s="83"/>
      <c r="C644" s="83"/>
      <c r="D644" s="98"/>
    </row>
    <row r="645" spans="1:4" ht="12.75">
      <c r="A645" s="83"/>
      <c r="B645" s="83"/>
      <c r="C645" s="83"/>
      <c r="D645" s="98"/>
    </row>
    <row r="646" spans="1:4" ht="12.75">
      <c r="A646" s="83"/>
      <c r="B646" s="83"/>
      <c r="C646" s="83"/>
      <c r="D646" s="98"/>
    </row>
    <row r="647" spans="1:4" ht="12.75">
      <c r="A647" s="83"/>
      <c r="B647" s="83"/>
      <c r="C647" s="83"/>
      <c r="D647" s="98"/>
    </row>
    <row r="648" spans="1:4" ht="12.75">
      <c r="A648" s="83"/>
      <c r="B648" s="83"/>
      <c r="C648" s="83"/>
      <c r="D648" s="98"/>
    </row>
    <row r="649" spans="1:4" ht="12.75">
      <c r="A649" s="83"/>
      <c r="B649" s="83"/>
      <c r="C649" s="83"/>
      <c r="D649" s="98"/>
    </row>
    <row r="650" spans="1:4" ht="12.75">
      <c r="A650" s="83"/>
      <c r="B650" s="83"/>
      <c r="C650" s="83"/>
      <c r="D650" s="98"/>
    </row>
    <row r="651" spans="1:4" ht="12.75">
      <c r="A651" s="83"/>
      <c r="B651" s="83"/>
      <c r="C651" s="83"/>
      <c r="D651" s="98"/>
    </row>
    <row r="652" spans="1:4" ht="12.75">
      <c r="A652" s="83"/>
      <c r="B652" s="83"/>
      <c r="C652" s="83"/>
      <c r="D652" s="98"/>
    </row>
    <row r="653" spans="1:4" ht="12.75">
      <c r="A653" s="83"/>
      <c r="B653" s="83"/>
      <c r="C653" s="83"/>
      <c r="D653" s="98"/>
    </row>
    <row r="654" spans="1:4" ht="12.75">
      <c r="A654" s="83"/>
      <c r="B654" s="83"/>
      <c r="C654" s="83"/>
      <c r="D654" s="98"/>
    </row>
    <row r="655" spans="1:4" ht="12.75">
      <c r="A655" s="83"/>
      <c r="B655" s="83"/>
      <c r="C655" s="83"/>
      <c r="D655" s="98"/>
    </row>
    <row r="656" spans="1:4" ht="12.75">
      <c r="A656" s="83"/>
      <c r="B656" s="83"/>
      <c r="C656" s="83"/>
      <c r="D656" s="98"/>
    </row>
    <row r="657" spans="1:4" ht="12.75">
      <c r="A657" s="83"/>
      <c r="B657" s="83"/>
      <c r="C657" s="83"/>
      <c r="D657" s="98"/>
    </row>
    <row r="658" spans="1:4" ht="12.75">
      <c r="A658" s="83"/>
      <c r="B658" s="83"/>
      <c r="C658" s="83"/>
      <c r="D658" s="98"/>
    </row>
    <row r="659" spans="1:4" ht="12.75">
      <c r="A659" s="83"/>
      <c r="B659" s="83"/>
      <c r="C659" s="83"/>
      <c r="D659" s="98"/>
    </row>
    <row r="660" spans="1:4" ht="12.75">
      <c r="A660" s="83"/>
      <c r="B660" s="83"/>
      <c r="C660" s="83"/>
      <c r="D660" s="98"/>
    </row>
    <row r="661" spans="1:4" ht="12.75">
      <c r="A661" s="83"/>
      <c r="B661" s="83"/>
      <c r="C661" s="83"/>
      <c r="D661" s="98"/>
    </row>
    <row r="662" spans="1:4" ht="12.75">
      <c r="A662" s="83"/>
      <c r="B662" s="83"/>
      <c r="C662" s="83"/>
      <c r="D662" s="98"/>
    </row>
    <row r="663" spans="1:4" ht="12.75">
      <c r="A663" s="83"/>
      <c r="B663" s="83"/>
      <c r="C663" s="83"/>
      <c r="D663" s="98"/>
    </row>
    <row r="664" spans="1:4" ht="12.75">
      <c r="A664" s="83"/>
      <c r="B664" s="83"/>
      <c r="C664" s="83"/>
      <c r="D664" s="98"/>
    </row>
    <row r="665" spans="1:4" ht="12.75">
      <c r="A665" s="83"/>
      <c r="B665" s="83"/>
      <c r="C665" s="83"/>
      <c r="D665" s="98"/>
    </row>
    <row r="666" spans="1:4" ht="12.75">
      <c r="A666" s="83"/>
      <c r="B666" s="83"/>
      <c r="C666" s="83"/>
      <c r="D666" s="98"/>
    </row>
    <row r="667" spans="1:4" ht="12.75">
      <c r="A667" s="83"/>
      <c r="B667" s="83"/>
      <c r="C667" s="83"/>
      <c r="D667" s="98"/>
    </row>
    <row r="668" spans="1:4" ht="12.75">
      <c r="A668" s="83"/>
      <c r="B668" s="83"/>
      <c r="C668" s="83"/>
      <c r="D668" s="98"/>
    </row>
    <row r="669" spans="1:4" ht="12.75">
      <c r="A669" s="83"/>
      <c r="B669" s="83"/>
      <c r="C669" s="83"/>
      <c r="D669" s="98"/>
    </row>
    <row r="670" spans="1:4" ht="12.75">
      <c r="A670" s="83"/>
      <c r="B670" s="83"/>
      <c r="C670" s="83"/>
      <c r="D670" s="98"/>
    </row>
    <row r="671" spans="1:4" ht="12.75">
      <c r="A671" s="83"/>
      <c r="B671" s="83"/>
      <c r="C671" s="83"/>
      <c r="D671" s="98"/>
    </row>
    <row r="672" spans="1:4" ht="12.75">
      <c r="A672" s="83"/>
      <c r="B672" s="83"/>
      <c r="C672" s="83"/>
      <c r="D672" s="98"/>
    </row>
    <row r="673" spans="1:4" ht="12.75">
      <c r="A673" s="83"/>
      <c r="B673" s="83"/>
      <c r="C673" s="83"/>
      <c r="D673" s="98"/>
    </row>
    <row r="674" spans="1:4" ht="12.75">
      <c r="A674" s="83"/>
      <c r="B674" s="83"/>
      <c r="C674" s="83"/>
      <c r="D674" s="98"/>
    </row>
    <row r="675" spans="1:4" ht="12.75">
      <c r="A675" s="83"/>
      <c r="B675" s="83"/>
      <c r="C675" s="83"/>
      <c r="D675" s="98"/>
    </row>
    <row r="676" spans="1:4" ht="12.75">
      <c r="A676" s="83"/>
      <c r="B676" s="83"/>
      <c r="C676" s="83"/>
      <c r="D676" s="98"/>
    </row>
    <row r="677" spans="1:4" ht="12.75">
      <c r="A677" s="83"/>
      <c r="B677" s="83"/>
      <c r="C677" s="83"/>
      <c r="D677" s="98"/>
    </row>
    <row r="678" spans="1:4" ht="12.75">
      <c r="A678" s="83"/>
      <c r="B678" s="83"/>
      <c r="C678" s="83"/>
      <c r="D678" s="98"/>
    </row>
    <row r="679" spans="1:4" ht="12.75">
      <c r="A679" s="83"/>
      <c r="B679" s="83"/>
      <c r="C679" s="83"/>
      <c r="D679" s="98"/>
    </row>
    <row r="680" spans="1:4" ht="12.75">
      <c r="A680" s="83"/>
      <c r="B680" s="83"/>
      <c r="C680" s="83"/>
      <c r="D680" s="98"/>
    </row>
    <row r="681" spans="1:4" ht="12.75">
      <c r="A681" s="83"/>
      <c r="B681" s="83"/>
      <c r="C681" s="83"/>
      <c r="D681" s="98"/>
    </row>
    <row r="682" spans="1:4" ht="12.75">
      <c r="A682" s="83"/>
      <c r="B682" s="83"/>
      <c r="C682" s="83"/>
      <c r="D682" s="98"/>
    </row>
    <row r="683" spans="1:4" ht="12.75">
      <c r="A683" s="83"/>
      <c r="B683" s="83"/>
      <c r="C683" s="83"/>
      <c r="D683" s="98"/>
    </row>
    <row r="684" spans="1:4" ht="12.75">
      <c r="A684" s="83"/>
      <c r="B684" s="83"/>
      <c r="C684" s="83"/>
      <c r="D684" s="98"/>
    </row>
    <row r="685" spans="1:4" ht="12.75">
      <c r="A685" s="83"/>
      <c r="B685" s="83"/>
      <c r="C685" s="83"/>
      <c r="D685" s="98"/>
    </row>
    <row r="686" spans="1:4" ht="12.75">
      <c r="A686" s="83"/>
      <c r="B686" s="83"/>
      <c r="C686" s="83"/>
      <c r="D686" s="98"/>
    </row>
    <row r="687" spans="1:4" ht="12.75">
      <c r="A687" s="83"/>
      <c r="B687" s="83"/>
      <c r="C687" s="83"/>
      <c r="D687" s="98"/>
    </row>
    <row r="688" spans="1:4" ht="12.75">
      <c r="A688" s="83"/>
      <c r="B688" s="83"/>
      <c r="C688" s="83"/>
      <c r="D688" s="98"/>
    </row>
    <row r="689" spans="1:4" ht="12.75">
      <c r="A689" s="83"/>
      <c r="B689" s="83"/>
      <c r="C689" s="83"/>
      <c r="D689" s="98"/>
    </row>
    <row r="690" spans="1:4" ht="12.75">
      <c r="A690" s="83"/>
      <c r="B690" s="83"/>
      <c r="C690" s="83"/>
      <c r="D690" s="98"/>
    </row>
    <row r="691" spans="1:4" ht="12.75">
      <c r="A691" s="83"/>
      <c r="B691" s="83"/>
      <c r="C691" s="83"/>
      <c r="D691" s="98"/>
    </row>
    <row r="692" spans="1:4" ht="12.75">
      <c r="A692" s="83"/>
      <c r="B692" s="83"/>
      <c r="C692" s="83"/>
      <c r="D692" s="98"/>
    </row>
    <row r="693" spans="1:4" ht="12.75">
      <c r="A693" s="83"/>
      <c r="B693" s="83"/>
      <c r="C693" s="83"/>
      <c r="D693" s="98"/>
    </row>
    <row r="694" spans="1:4" ht="12.75">
      <c r="A694" s="83"/>
      <c r="B694" s="83"/>
      <c r="C694" s="83"/>
      <c r="D694" s="98"/>
    </row>
    <row r="695" spans="1:4" ht="12.75">
      <c r="A695" s="83"/>
      <c r="B695" s="83"/>
      <c r="C695" s="83"/>
      <c r="D695" s="98"/>
    </row>
    <row r="696" spans="1:4" ht="12.75">
      <c r="A696" s="83"/>
      <c r="B696" s="83"/>
      <c r="C696" s="83"/>
      <c r="D696" s="98"/>
    </row>
    <row r="697" spans="1:4" ht="12.75">
      <c r="A697" s="83"/>
      <c r="B697" s="83"/>
      <c r="C697" s="83"/>
      <c r="D697" s="98"/>
    </row>
    <row r="698" spans="1:4" ht="12.75">
      <c r="A698" s="83"/>
      <c r="B698" s="83"/>
      <c r="C698" s="83"/>
      <c r="D698" s="98"/>
    </row>
    <row r="699" spans="1:4" ht="12.75">
      <c r="A699" s="83"/>
      <c r="B699" s="83"/>
      <c r="C699" s="83"/>
      <c r="D699" s="98"/>
    </row>
    <row r="700" spans="1:4" ht="12.75">
      <c r="A700" s="83"/>
      <c r="B700" s="83"/>
      <c r="C700" s="83"/>
      <c r="D700" s="98"/>
    </row>
    <row r="701" spans="1:4" ht="12.75">
      <c r="A701" s="83"/>
      <c r="B701" s="83"/>
      <c r="C701" s="83"/>
      <c r="D701" s="98"/>
    </row>
    <row r="702" spans="1:4" ht="12.75">
      <c r="A702" s="83"/>
      <c r="B702" s="83"/>
      <c r="C702" s="83"/>
      <c r="D702" s="98"/>
    </row>
    <row r="703" spans="1:4" ht="12.75">
      <c r="A703" s="83"/>
      <c r="B703" s="83"/>
      <c r="C703" s="83"/>
      <c r="D703" s="98"/>
    </row>
    <row r="704" spans="1:4" ht="12.75">
      <c r="A704" s="83"/>
      <c r="B704" s="83"/>
      <c r="C704" s="83"/>
      <c r="D704" s="98"/>
    </row>
    <row r="705" spans="1:4" ht="12.75">
      <c r="A705" s="83"/>
      <c r="B705" s="83"/>
      <c r="C705" s="83"/>
      <c r="D705" s="98"/>
    </row>
    <row r="706" spans="1:4" ht="12.75">
      <c r="A706" s="83"/>
      <c r="B706" s="83"/>
      <c r="C706" s="83"/>
      <c r="D706" s="98"/>
    </row>
    <row r="707" spans="1:4" ht="12.75">
      <c r="A707" s="83"/>
      <c r="B707" s="83"/>
      <c r="C707" s="83"/>
      <c r="D707" s="98"/>
    </row>
    <row r="708" spans="1:4" ht="12.75">
      <c r="A708" s="83"/>
      <c r="B708" s="83"/>
      <c r="C708" s="83"/>
      <c r="D708" s="98"/>
    </row>
    <row r="709" spans="1:4" ht="12.75">
      <c r="A709" s="83"/>
      <c r="B709" s="83"/>
      <c r="C709" s="83"/>
      <c r="D709" s="98"/>
    </row>
    <row r="710" spans="1:4" ht="12.75">
      <c r="A710" s="83"/>
      <c r="B710" s="83"/>
      <c r="C710" s="83"/>
      <c r="D710" s="98"/>
    </row>
    <row r="711" spans="1:4" ht="12.75">
      <c r="A711" s="83"/>
      <c r="B711" s="83"/>
      <c r="C711" s="83"/>
      <c r="D711" s="98"/>
    </row>
    <row r="712" spans="1:4" ht="12.75">
      <c r="A712" s="83"/>
      <c r="B712" s="83"/>
      <c r="C712" s="83"/>
      <c r="D712" s="98"/>
    </row>
    <row r="713" spans="1:4" ht="12.75">
      <c r="A713" s="83"/>
      <c r="B713" s="83"/>
      <c r="C713" s="83"/>
      <c r="D713" s="98"/>
    </row>
    <row r="714" spans="1:4" ht="12.75">
      <c r="A714" s="83"/>
      <c r="B714" s="83"/>
      <c r="C714" s="83"/>
      <c r="D714" s="98"/>
    </row>
    <row r="715" spans="1:4" ht="12.75">
      <c r="A715" s="83"/>
      <c r="B715" s="83"/>
      <c r="C715" s="83"/>
      <c r="D715" s="98"/>
    </row>
    <row r="716" spans="1:4" ht="12.75">
      <c r="A716" s="83"/>
      <c r="B716" s="83"/>
      <c r="C716" s="83"/>
      <c r="D716" s="98"/>
    </row>
    <row r="717" spans="1:4" ht="12.75">
      <c r="A717" s="83"/>
      <c r="B717" s="83"/>
      <c r="C717" s="83"/>
      <c r="D717" s="98"/>
    </row>
    <row r="718" spans="1:4" ht="12.75">
      <c r="A718" s="83"/>
      <c r="B718" s="83"/>
      <c r="C718" s="83"/>
      <c r="D718" s="98"/>
    </row>
    <row r="719" spans="1:4" ht="12.75">
      <c r="A719" s="83"/>
      <c r="B719" s="83"/>
      <c r="C719" s="83"/>
      <c r="D719" s="98"/>
    </row>
    <row r="720" spans="1:4" ht="12.75">
      <c r="A720" s="83"/>
      <c r="B720" s="83"/>
      <c r="C720" s="83"/>
      <c r="D720" s="98"/>
    </row>
    <row r="721" spans="1:4" ht="12.75">
      <c r="A721" s="83"/>
      <c r="B721" s="83"/>
      <c r="C721" s="83"/>
      <c r="D721" s="98"/>
    </row>
    <row r="722" spans="1:4" ht="12.75">
      <c r="A722" s="83"/>
      <c r="B722" s="83"/>
      <c r="C722" s="83"/>
      <c r="D722" s="98"/>
    </row>
    <row r="723" spans="1:4" ht="12.75">
      <c r="A723" s="83"/>
      <c r="B723" s="83"/>
      <c r="C723" s="83"/>
      <c r="D723" s="98"/>
    </row>
    <row r="724" spans="1:4" ht="12.75">
      <c r="A724" s="83"/>
      <c r="B724" s="83"/>
      <c r="C724" s="83"/>
      <c r="D724" s="98"/>
    </row>
    <row r="725" spans="1:4" ht="12.75">
      <c r="A725" s="83"/>
      <c r="B725" s="83"/>
      <c r="C725" s="83"/>
      <c r="D725" s="98"/>
    </row>
    <row r="726" spans="1:4" ht="12.75">
      <c r="A726" s="83"/>
      <c r="B726" s="83"/>
      <c r="C726" s="83"/>
      <c r="D726" s="98"/>
    </row>
    <row r="727" spans="1:4" ht="12.75">
      <c r="A727" s="83"/>
      <c r="B727" s="83"/>
      <c r="C727" s="83"/>
      <c r="D727" s="98"/>
    </row>
    <row r="728" spans="1:4" ht="12.75">
      <c r="A728" s="83"/>
      <c r="B728" s="83"/>
      <c r="C728" s="83"/>
      <c r="D728" s="98"/>
    </row>
    <row r="729" spans="1:4" ht="12.75">
      <c r="A729" s="83"/>
      <c r="B729" s="83"/>
      <c r="C729" s="83"/>
      <c r="D729" s="98"/>
    </row>
    <row r="730" spans="1:4" ht="12.75">
      <c r="A730" s="83"/>
      <c r="B730" s="83"/>
      <c r="C730" s="83"/>
      <c r="D730" s="98"/>
    </row>
    <row r="731" spans="1:4" ht="12.75">
      <c r="A731" s="83"/>
      <c r="B731" s="83"/>
      <c r="C731" s="83"/>
      <c r="D731" s="98"/>
    </row>
    <row r="732" spans="1:4" ht="12.75">
      <c r="A732" s="83"/>
      <c r="B732" s="83"/>
      <c r="C732" s="83"/>
      <c r="D732" s="98"/>
    </row>
    <row r="733" spans="1:4" ht="12.75">
      <c r="A733" s="83"/>
      <c r="B733" s="83"/>
      <c r="C733" s="83"/>
      <c r="D733" s="98"/>
    </row>
    <row r="734" spans="1:4" ht="12.75">
      <c r="A734" s="83"/>
      <c r="B734" s="83"/>
      <c r="C734" s="83"/>
      <c r="D734" s="98"/>
    </row>
    <row r="735" spans="1:4" ht="12.75">
      <c r="A735" s="83"/>
      <c r="B735" s="83"/>
      <c r="C735" s="83"/>
      <c r="D735" s="98"/>
    </row>
    <row r="736" spans="1:4" ht="12.75">
      <c r="A736" s="83"/>
      <c r="B736" s="83"/>
      <c r="C736" s="83"/>
      <c r="D736" s="98"/>
    </row>
    <row r="737" spans="1:4" ht="12.75">
      <c r="A737" s="83"/>
      <c r="B737" s="83"/>
      <c r="C737" s="83"/>
      <c r="D737" s="98"/>
    </row>
    <row r="738" spans="1:4" ht="12.75">
      <c r="A738" s="83"/>
      <c r="B738" s="83"/>
      <c r="C738" s="83"/>
      <c r="D738" s="98"/>
    </row>
    <row r="739" spans="1:4" ht="12.75">
      <c r="A739" s="83"/>
      <c r="B739" s="83"/>
      <c r="C739" s="83"/>
      <c r="D739" s="98"/>
    </row>
    <row r="740" spans="1:4" ht="12.75">
      <c r="A740" s="83"/>
      <c r="B740" s="83"/>
      <c r="C740" s="83"/>
      <c r="D740" s="98"/>
    </row>
    <row r="741" spans="1:4" ht="12.75">
      <c r="A741" s="83"/>
      <c r="B741" s="83"/>
      <c r="C741" s="83"/>
      <c r="D741" s="98"/>
    </row>
    <row r="742" spans="1:4" ht="12.75">
      <c r="A742" s="83"/>
      <c r="B742" s="83"/>
      <c r="C742" s="83"/>
      <c r="D742" s="98"/>
    </row>
    <row r="743" spans="1:4" ht="12.75">
      <c r="A743" s="83"/>
      <c r="B743" s="83"/>
      <c r="C743" s="83"/>
      <c r="D743" s="98"/>
    </row>
    <row r="744" spans="1:4" ht="12.75">
      <c r="A744" s="83"/>
      <c r="B744" s="83"/>
      <c r="C744" s="83"/>
      <c r="D744" s="98"/>
    </row>
    <row r="745" spans="1:4" ht="12.75">
      <c r="A745" s="83"/>
      <c r="B745" s="83"/>
      <c r="C745" s="83"/>
      <c r="D745" s="98"/>
    </row>
    <row r="746" spans="1:4" ht="12.75">
      <c r="A746" s="83"/>
      <c r="B746" s="83"/>
      <c r="C746" s="83"/>
      <c r="D746" s="98"/>
    </row>
    <row r="747" spans="1:4" ht="12.75">
      <c r="A747" s="83"/>
      <c r="B747" s="83"/>
      <c r="C747" s="83"/>
      <c r="D747" s="98"/>
    </row>
    <row r="748" spans="1:4" ht="12.75">
      <c r="A748" s="83"/>
      <c r="B748" s="83"/>
      <c r="C748" s="83"/>
      <c r="D748" s="98"/>
    </row>
    <row r="749" spans="1:4" ht="12.75">
      <c r="A749" s="83"/>
      <c r="B749" s="83"/>
      <c r="C749" s="83"/>
      <c r="D749" s="98"/>
    </row>
    <row r="750" spans="1:4" ht="12.75">
      <c r="A750" s="83"/>
      <c r="B750" s="83"/>
      <c r="C750" s="83"/>
      <c r="D750" s="98"/>
    </row>
    <row r="751" spans="1:4" ht="12.75">
      <c r="A751" s="83"/>
      <c r="B751" s="83"/>
      <c r="C751" s="83"/>
      <c r="D751" s="98"/>
    </row>
    <row r="752" spans="1:4" ht="12.75">
      <c r="A752" s="83"/>
      <c r="B752" s="83"/>
      <c r="C752" s="83"/>
      <c r="D752" s="98"/>
    </row>
    <row r="753" spans="1:4" ht="12.75">
      <c r="A753" s="83"/>
      <c r="B753" s="83"/>
      <c r="C753" s="83"/>
      <c r="D753" s="98"/>
    </row>
    <row r="754" spans="1:4" ht="12.75">
      <c r="A754" s="83"/>
      <c r="B754" s="83"/>
      <c r="C754" s="83"/>
      <c r="D754" s="98"/>
    </row>
    <row r="755" spans="1:4" ht="12.75">
      <c r="A755" s="83"/>
      <c r="B755" s="83"/>
      <c r="C755" s="83"/>
      <c r="D755" s="98"/>
    </row>
    <row r="756" spans="1:4" ht="12.75">
      <c r="A756" s="83"/>
      <c r="B756" s="83"/>
      <c r="C756" s="83"/>
      <c r="D756" s="98"/>
    </row>
    <row r="757" spans="1:4" ht="12.75">
      <c r="A757" s="83"/>
      <c r="B757" s="83"/>
      <c r="C757" s="83"/>
      <c r="D757" s="98"/>
    </row>
    <row r="758" spans="1:4" ht="12.75">
      <c r="A758" s="83"/>
      <c r="B758" s="83"/>
      <c r="C758" s="83"/>
      <c r="D758" s="98"/>
    </row>
    <row r="759" spans="1:4" ht="12.75">
      <c r="A759" s="83"/>
      <c r="B759" s="83"/>
      <c r="C759" s="83"/>
      <c r="D759" s="98"/>
    </row>
    <row r="760" spans="1:4" ht="12.75">
      <c r="A760" s="83"/>
      <c r="B760" s="83"/>
      <c r="C760" s="83"/>
      <c r="D760" s="98"/>
    </row>
    <row r="761" spans="1:4" ht="12.75">
      <c r="A761" s="83"/>
      <c r="B761" s="83"/>
      <c r="C761" s="83"/>
      <c r="D761" s="98"/>
    </row>
    <row r="762" spans="1:4" ht="12.75">
      <c r="A762" s="83"/>
      <c r="B762" s="83"/>
      <c r="C762" s="83"/>
      <c r="D762" s="98"/>
    </row>
    <row r="763" spans="1:4" ht="12.75">
      <c r="A763" s="83"/>
      <c r="B763" s="83"/>
      <c r="C763" s="83"/>
      <c r="D763" s="98"/>
    </row>
    <row r="764" spans="1:4" ht="12.75">
      <c r="A764" s="83"/>
      <c r="B764" s="83"/>
      <c r="C764" s="83"/>
      <c r="D764" s="98"/>
    </row>
    <row r="765" spans="1:4" ht="12.75">
      <c r="A765" s="83"/>
      <c r="B765" s="83"/>
      <c r="C765" s="83"/>
      <c r="D765" s="98"/>
    </row>
    <row r="766" spans="1:4" ht="12.75">
      <c r="A766" s="83"/>
      <c r="B766" s="83"/>
      <c r="C766" s="83"/>
      <c r="D766" s="98"/>
    </row>
    <row r="767" spans="1:4" ht="12.75">
      <c r="A767" s="83"/>
      <c r="B767" s="83"/>
      <c r="C767" s="83"/>
      <c r="D767" s="98"/>
    </row>
    <row r="768" spans="1:4" ht="12.75">
      <c r="A768" s="83"/>
      <c r="B768" s="83"/>
      <c r="C768" s="83"/>
      <c r="D768" s="98"/>
    </row>
    <row r="769" spans="1:4" ht="12.75">
      <c r="A769" s="83"/>
      <c r="B769" s="83"/>
      <c r="C769" s="83"/>
      <c r="D769" s="98"/>
    </row>
    <row r="770" spans="1:4" ht="12.75">
      <c r="A770" s="83"/>
      <c r="B770" s="83"/>
      <c r="C770" s="83"/>
      <c r="D770" s="98"/>
    </row>
    <row r="771" spans="1:4" ht="12.75">
      <c r="A771" s="83"/>
      <c r="B771" s="83"/>
      <c r="C771" s="83"/>
      <c r="D771" s="98"/>
    </row>
    <row r="772" spans="1:4" ht="12.75">
      <c r="A772" s="83"/>
      <c r="B772" s="83"/>
      <c r="C772" s="83"/>
      <c r="D772" s="98"/>
    </row>
    <row r="773" spans="1:4" ht="12.75">
      <c r="A773" s="83"/>
      <c r="B773" s="83"/>
      <c r="C773" s="83"/>
      <c r="D773" s="98"/>
    </row>
    <row r="774" spans="1:4" ht="12.75">
      <c r="A774" s="83"/>
      <c r="B774" s="83"/>
      <c r="C774" s="83"/>
      <c r="D774" s="98"/>
    </row>
    <row r="775" spans="1:4" ht="12.75">
      <c r="A775" s="83"/>
      <c r="B775" s="83"/>
      <c r="C775" s="83"/>
      <c r="D775" s="98"/>
    </row>
    <row r="776" spans="1:4" ht="12.75">
      <c r="A776" s="83"/>
      <c r="B776" s="83"/>
      <c r="C776" s="83"/>
      <c r="D776" s="98"/>
    </row>
    <row r="777" spans="1:4" ht="12.75">
      <c r="A777" s="83"/>
      <c r="B777" s="83"/>
      <c r="C777" s="83"/>
      <c r="D777" s="98"/>
    </row>
    <row r="778" spans="1:4" ht="12.75">
      <c r="A778" s="83"/>
      <c r="B778" s="83"/>
      <c r="C778" s="83"/>
      <c r="D778" s="98"/>
    </row>
    <row r="779" spans="1:4" ht="12.75">
      <c r="A779" s="83"/>
      <c r="B779" s="83"/>
      <c r="C779" s="83"/>
      <c r="D779" s="98"/>
    </row>
    <row r="780" spans="1:4" ht="12.75">
      <c r="A780" s="83"/>
      <c r="B780" s="83"/>
      <c r="C780" s="83"/>
      <c r="D780" s="98"/>
    </row>
    <row r="781" spans="1:4" ht="12.75">
      <c r="A781" s="83"/>
      <c r="B781" s="83"/>
      <c r="C781" s="83"/>
      <c r="D781" s="98"/>
    </row>
    <row r="782" spans="1:4" ht="12.75">
      <c r="A782" s="83"/>
      <c r="B782" s="83"/>
      <c r="C782" s="83"/>
      <c r="D782" s="98"/>
    </row>
    <row r="783" spans="1:4" ht="12.75">
      <c r="A783" s="83"/>
      <c r="B783" s="83"/>
      <c r="C783" s="83"/>
      <c r="D783" s="98"/>
    </row>
    <row r="784" spans="1:4" ht="12.75">
      <c r="A784" s="83"/>
      <c r="B784" s="83"/>
      <c r="C784" s="83"/>
      <c r="D784" s="98"/>
    </row>
    <row r="785" spans="1:4" ht="12.75">
      <c r="A785" s="83"/>
      <c r="B785" s="83"/>
      <c r="C785" s="83"/>
      <c r="D785" s="98"/>
    </row>
    <row r="786" spans="1:4" ht="12.75">
      <c r="A786" s="83"/>
      <c r="B786" s="83"/>
      <c r="C786" s="83"/>
      <c r="D786" s="98"/>
    </row>
    <row r="787" spans="1:4" ht="12.75">
      <c r="A787" s="83"/>
      <c r="B787" s="83"/>
      <c r="C787" s="83"/>
      <c r="D787" s="98"/>
    </row>
    <row r="788" spans="1:4" ht="12.75">
      <c r="A788" s="83"/>
      <c r="B788" s="83"/>
      <c r="C788" s="83"/>
      <c r="D788" s="98"/>
    </row>
    <row r="789" spans="1:4" ht="12.75">
      <c r="A789" s="83"/>
      <c r="B789" s="83"/>
      <c r="C789" s="83"/>
      <c r="D789" s="98"/>
    </row>
    <row r="790" spans="1:4" ht="12.75">
      <c r="A790" s="83"/>
      <c r="B790" s="83"/>
      <c r="C790" s="83"/>
      <c r="D790" s="98"/>
    </row>
    <row r="791" spans="1:4" ht="12.75">
      <c r="A791" s="83"/>
      <c r="B791" s="83"/>
      <c r="C791" s="83"/>
      <c r="D791" s="98"/>
    </row>
    <row r="792" spans="1:4" ht="12.75">
      <c r="A792" s="83"/>
      <c r="B792" s="83"/>
      <c r="C792" s="83"/>
      <c r="D792" s="98"/>
    </row>
    <row r="793" spans="1:4" ht="12.75">
      <c r="A793" s="83"/>
      <c r="B793" s="83"/>
      <c r="C793" s="83"/>
      <c r="D793" s="98"/>
    </row>
    <row r="794" spans="1:4" ht="12.75">
      <c r="A794" s="83"/>
      <c r="B794" s="83"/>
      <c r="C794" s="83"/>
      <c r="D794" s="98"/>
    </row>
    <row r="795" spans="1:4" ht="12.75">
      <c r="A795" s="83"/>
      <c r="B795" s="83"/>
      <c r="C795" s="83"/>
      <c r="D795" s="98"/>
    </row>
    <row r="796" spans="1:4" ht="12.75">
      <c r="A796" s="83"/>
      <c r="B796" s="83"/>
      <c r="C796" s="83"/>
      <c r="D796" s="98"/>
    </row>
    <row r="797" spans="1:4" ht="12.75">
      <c r="A797" s="83"/>
      <c r="B797" s="83"/>
      <c r="C797" s="83"/>
      <c r="D797" s="98"/>
    </row>
    <row r="798" spans="1:4" ht="12.75">
      <c r="A798" s="83"/>
      <c r="B798" s="83"/>
      <c r="C798" s="83"/>
      <c r="D798" s="98"/>
    </row>
    <row r="799" spans="1:4" ht="12.75">
      <c r="A799" s="83"/>
      <c r="B799" s="83"/>
      <c r="C799" s="83"/>
      <c r="D799" s="98"/>
    </row>
    <row r="800" spans="1:4" ht="12.75">
      <c r="A800" s="83"/>
      <c r="B800" s="83"/>
      <c r="C800" s="83"/>
      <c r="D800" s="98"/>
    </row>
    <row r="801" spans="1:4" ht="12.75">
      <c r="A801" s="83"/>
      <c r="B801" s="83"/>
      <c r="C801" s="83"/>
      <c r="D801" s="98"/>
    </row>
    <row r="802" spans="1:4" ht="12.75">
      <c r="A802" s="83"/>
      <c r="B802" s="83"/>
      <c r="C802" s="83"/>
      <c r="D802" s="98"/>
    </row>
    <row r="803" spans="1:4" ht="12.75">
      <c r="A803" s="83"/>
      <c r="B803" s="83"/>
      <c r="C803" s="83"/>
      <c r="D803" s="98"/>
    </row>
    <row r="804" spans="1:4" ht="12.75">
      <c r="A804" s="83"/>
      <c r="B804" s="83"/>
      <c r="C804" s="83"/>
      <c r="D804" s="98"/>
    </row>
    <row r="805" spans="1:4" ht="12.75">
      <c r="A805" s="83"/>
      <c r="B805" s="83"/>
      <c r="C805" s="83"/>
      <c r="D805" s="98"/>
    </row>
    <row r="806" spans="1:4" ht="12.75">
      <c r="A806" s="83"/>
      <c r="B806" s="83"/>
      <c r="C806" s="83"/>
      <c r="D806" s="98"/>
    </row>
    <row r="807" spans="1:4" ht="12.75">
      <c r="A807" s="83"/>
      <c r="B807" s="83"/>
      <c r="C807" s="83"/>
      <c r="D807" s="98"/>
    </row>
    <row r="808" spans="1:4" ht="12.75">
      <c r="A808" s="83"/>
      <c r="B808" s="83"/>
      <c r="C808" s="83"/>
      <c r="D808" s="98"/>
    </row>
    <row r="809" spans="1:4" ht="12.75">
      <c r="A809" s="83"/>
      <c r="B809" s="83"/>
      <c r="C809" s="83"/>
      <c r="D809" s="98"/>
    </row>
    <row r="810" spans="1:4" ht="12.75">
      <c r="A810" s="83"/>
      <c r="B810" s="83"/>
      <c r="C810" s="83"/>
      <c r="D810" s="98"/>
    </row>
    <row r="811" spans="1:4" ht="12.75">
      <c r="A811" s="83"/>
      <c r="B811" s="83"/>
      <c r="C811" s="83"/>
      <c r="D811" s="98"/>
    </row>
    <row r="812" spans="1:4" ht="12.75">
      <c r="A812" s="83"/>
      <c r="B812" s="83"/>
      <c r="C812" s="83"/>
      <c r="D812" s="98"/>
    </row>
    <row r="813" spans="1:4" ht="12.75">
      <c r="A813" s="83"/>
      <c r="B813" s="83"/>
      <c r="C813" s="83"/>
      <c r="D813" s="98"/>
    </row>
    <row r="814" spans="1:4" ht="12.75">
      <c r="A814" s="83"/>
      <c r="B814" s="83"/>
      <c r="C814" s="83"/>
      <c r="D814" s="98"/>
    </row>
    <row r="815" spans="1:4" ht="12.75">
      <c r="A815" s="83"/>
      <c r="B815" s="83"/>
      <c r="C815" s="83"/>
      <c r="D815" s="98"/>
    </row>
    <row r="816" spans="1:4" ht="12.75">
      <c r="A816" s="83"/>
      <c r="B816" s="83"/>
      <c r="C816" s="83"/>
      <c r="D816" s="98"/>
    </row>
    <row r="817" spans="1:4" ht="12.75">
      <c r="A817" s="83"/>
      <c r="B817" s="83"/>
      <c r="C817" s="83"/>
      <c r="D817" s="98"/>
    </row>
    <row r="818" spans="1:4" ht="12.75">
      <c r="A818" s="83"/>
      <c r="B818" s="83"/>
      <c r="C818" s="83"/>
      <c r="D818" s="98"/>
    </row>
    <row r="819" spans="1:4" ht="12.75">
      <c r="A819" s="83"/>
      <c r="B819" s="83"/>
      <c r="C819" s="83"/>
      <c r="D819" s="98"/>
    </row>
    <row r="820" spans="1:4" ht="12.75">
      <c r="A820" s="83"/>
      <c r="B820" s="83"/>
      <c r="C820" s="83"/>
      <c r="D820" s="98"/>
    </row>
    <row r="821" spans="1:4" ht="12.75">
      <c r="A821" s="83"/>
      <c r="B821" s="83"/>
      <c r="C821" s="83"/>
      <c r="D821" s="98"/>
    </row>
    <row r="822" spans="1:4" ht="12.75">
      <c r="A822" s="83"/>
      <c r="B822" s="83"/>
      <c r="C822" s="83"/>
      <c r="D822" s="98"/>
    </row>
    <row r="823" spans="1:4" ht="12.75">
      <c r="A823" s="83"/>
      <c r="B823" s="83"/>
      <c r="C823" s="83"/>
      <c r="D823" s="98"/>
    </row>
    <row r="824" spans="1:4" ht="12.75">
      <c r="A824" s="83"/>
      <c r="B824" s="83"/>
      <c r="C824" s="83"/>
      <c r="D824" s="98"/>
    </row>
    <row r="825" spans="1:4" ht="12.75">
      <c r="A825" s="83"/>
      <c r="B825" s="83"/>
      <c r="C825" s="83"/>
      <c r="D825" s="98"/>
    </row>
    <row r="826" spans="1:4" ht="12.75">
      <c r="A826" s="83"/>
      <c r="B826" s="83"/>
      <c r="C826" s="83"/>
      <c r="D826" s="98"/>
    </row>
    <row r="827" spans="1:4" ht="12.75">
      <c r="A827" s="83"/>
      <c r="B827" s="83"/>
      <c r="C827" s="83"/>
      <c r="D827" s="98"/>
    </row>
    <row r="828" spans="1:4" ht="12.75">
      <c r="A828" s="83"/>
      <c r="B828" s="83"/>
      <c r="C828" s="83"/>
      <c r="D828" s="98"/>
    </row>
    <row r="829" spans="1:4" ht="12.75">
      <c r="A829" s="83"/>
      <c r="B829" s="83"/>
      <c r="C829" s="83"/>
      <c r="D829" s="98"/>
    </row>
    <row r="830" spans="1:4" ht="12.75">
      <c r="A830" s="83"/>
      <c r="B830" s="83"/>
      <c r="C830" s="83"/>
      <c r="D830" s="98"/>
    </row>
    <row r="831" spans="1:4" ht="12.75">
      <c r="A831" s="83"/>
      <c r="B831" s="83"/>
      <c r="C831" s="83"/>
      <c r="D831" s="98"/>
    </row>
    <row r="832" spans="1:4" ht="12.75">
      <c r="A832" s="83"/>
      <c r="B832" s="83"/>
      <c r="C832" s="83"/>
      <c r="D832" s="98"/>
    </row>
    <row r="833" spans="1:4" ht="12.75">
      <c r="A833" s="83"/>
      <c r="B833" s="83"/>
      <c r="C833" s="83"/>
      <c r="D833" s="98"/>
    </row>
    <row r="834" spans="1:4" ht="12.75">
      <c r="A834" s="83"/>
      <c r="B834" s="83"/>
      <c r="C834" s="83"/>
      <c r="D834" s="98"/>
    </row>
    <row r="835" spans="1:4" ht="12.75">
      <c r="A835" s="83"/>
      <c r="B835" s="83"/>
      <c r="C835" s="83"/>
      <c r="D835" s="98"/>
    </row>
    <row r="836" spans="1:4" ht="12.75">
      <c r="A836" s="83"/>
      <c r="B836" s="83"/>
      <c r="C836" s="83"/>
      <c r="D836" s="98"/>
    </row>
    <row r="837" spans="1:4" ht="12.75">
      <c r="A837" s="83"/>
      <c r="B837" s="83"/>
      <c r="C837" s="83"/>
      <c r="D837" s="98"/>
    </row>
    <row r="838" spans="1:4" ht="12.75">
      <c r="A838" s="83"/>
      <c r="B838" s="83"/>
      <c r="C838" s="83"/>
      <c r="D838" s="98"/>
    </row>
    <row r="839" spans="1:4" ht="12.75">
      <c r="A839" s="83"/>
      <c r="B839" s="83"/>
      <c r="C839" s="83"/>
      <c r="D839" s="98"/>
    </row>
    <row r="840" spans="1:4" ht="12.75">
      <c r="A840" s="83"/>
      <c r="B840" s="83"/>
      <c r="C840" s="83"/>
      <c r="D840" s="98"/>
    </row>
    <row r="841" spans="1:4" ht="12.75">
      <c r="A841" s="83"/>
      <c r="B841" s="83"/>
      <c r="C841" s="83"/>
      <c r="D841" s="98"/>
    </row>
    <row r="842" spans="1:4" ht="12.75">
      <c r="A842" s="83"/>
      <c r="B842" s="83"/>
      <c r="C842" s="83"/>
      <c r="D842" s="98"/>
    </row>
    <row r="843" spans="1:4" ht="12.75">
      <c r="A843" s="83"/>
      <c r="B843" s="83"/>
      <c r="C843" s="83"/>
      <c r="D843" s="98"/>
    </row>
    <row r="844" spans="1:4" ht="12.75">
      <c r="A844" s="83"/>
      <c r="B844" s="83"/>
      <c r="C844" s="83"/>
      <c r="D844" s="98"/>
    </row>
    <row r="845" spans="1:4" ht="12.75">
      <c r="A845" s="83"/>
      <c r="B845" s="83"/>
      <c r="C845" s="83"/>
      <c r="D845" s="98"/>
    </row>
    <row r="846" spans="1:4" ht="12.75">
      <c r="A846" s="83"/>
      <c r="B846" s="83"/>
      <c r="C846" s="83"/>
      <c r="D846" s="98"/>
    </row>
    <row r="847" spans="1:4" ht="12.75">
      <c r="A847" s="83"/>
      <c r="B847" s="83"/>
      <c r="C847" s="83"/>
      <c r="D847" s="98"/>
    </row>
    <row r="848" spans="1:4" ht="12.75">
      <c r="A848" s="83"/>
      <c r="B848" s="83"/>
      <c r="C848" s="83"/>
      <c r="D848" s="98"/>
    </row>
    <row r="849" spans="1:4" ht="12.75">
      <c r="A849" s="83"/>
      <c r="B849" s="83"/>
      <c r="C849" s="83"/>
      <c r="D849" s="98"/>
    </row>
    <row r="850" spans="1:4" ht="12.75">
      <c r="A850" s="83"/>
      <c r="B850" s="83"/>
      <c r="C850" s="83"/>
      <c r="D850" s="98"/>
    </row>
    <row r="851" spans="1:4" ht="12.75">
      <c r="A851" s="83"/>
      <c r="B851" s="83"/>
      <c r="C851" s="83"/>
      <c r="D851" s="98"/>
    </row>
    <row r="852" spans="1:4" ht="12.75">
      <c r="A852" s="83"/>
      <c r="B852" s="83"/>
      <c r="C852" s="83"/>
      <c r="D852" s="98"/>
    </row>
    <row r="853" spans="1:4" ht="12.75">
      <c r="A853" s="83"/>
      <c r="B853" s="83"/>
      <c r="C853" s="83"/>
      <c r="D853" s="98"/>
    </row>
    <row r="854" spans="1:4" ht="12.75">
      <c r="A854" s="83"/>
      <c r="B854" s="83"/>
      <c r="C854" s="83"/>
      <c r="D854" s="98"/>
    </row>
    <row r="855" spans="1:4" ht="12.75">
      <c r="A855" s="83"/>
      <c r="B855" s="83"/>
      <c r="C855" s="83"/>
      <c r="D855" s="98"/>
    </row>
    <row r="856" spans="1:4" ht="12.75">
      <c r="A856" s="83"/>
      <c r="B856" s="83"/>
      <c r="C856" s="83"/>
      <c r="D856" s="98"/>
    </row>
    <row r="857" spans="1:4" ht="12.75">
      <c r="A857" s="83"/>
      <c r="B857" s="83"/>
      <c r="C857" s="83"/>
      <c r="D857" s="98"/>
    </row>
    <row r="858" spans="1:4" ht="12.75">
      <c r="A858" s="83"/>
      <c r="B858" s="83"/>
      <c r="C858" s="83"/>
      <c r="D858" s="98"/>
    </row>
    <row r="859" spans="1:4" ht="12.75">
      <c r="A859" s="83"/>
      <c r="B859" s="83"/>
      <c r="C859" s="83"/>
      <c r="D859" s="98"/>
    </row>
    <row r="860" spans="1:4" ht="12.75">
      <c r="A860" s="83"/>
      <c r="B860" s="83"/>
      <c r="C860" s="83"/>
      <c r="D860" s="98"/>
    </row>
    <row r="861" spans="1:4" ht="12.75">
      <c r="A861" s="83"/>
      <c r="B861" s="83"/>
      <c r="C861" s="83"/>
      <c r="D861" s="98"/>
    </row>
    <row r="862" spans="1:4" ht="12.75">
      <c r="A862" s="83"/>
      <c r="B862" s="83"/>
      <c r="C862" s="83"/>
      <c r="D862" s="98"/>
    </row>
    <row r="863" spans="1:4" ht="12.75">
      <c r="A863" s="83"/>
      <c r="B863" s="83"/>
      <c r="C863" s="83"/>
      <c r="D863" s="98"/>
    </row>
    <row r="864" spans="1:4" ht="12.75">
      <c r="A864" s="83"/>
      <c r="B864" s="83"/>
      <c r="C864" s="83"/>
      <c r="D864" s="98"/>
    </row>
    <row r="865" spans="1:4" ht="12.75">
      <c r="A865" s="83"/>
      <c r="B865" s="83"/>
      <c r="C865" s="83"/>
      <c r="D865" s="98"/>
    </row>
    <row r="866" spans="1:4" ht="12.75">
      <c r="A866" s="83"/>
      <c r="B866" s="83"/>
      <c r="C866" s="83"/>
      <c r="D866" s="98"/>
    </row>
    <row r="867" spans="1:4" ht="12.75">
      <c r="A867" s="83"/>
      <c r="B867" s="83"/>
      <c r="C867" s="83"/>
      <c r="D867" s="98"/>
    </row>
    <row r="868" spans="1:4" ht="12.75">
      <c r="A868" s="83"/>
      <c r="B868" s="83"/>
      <c r="C868" s="83"/>
      <c r="D868" s="98"/>
    </row>
    <row r="869" spans="1:4" ht="12.75">
      <c r="A869" s="83"/>
      <c r="B869" s="83"/>
      <c r="C869" s="83"/>
      <c r="D869" s="98"/>
    </row>
    <row r="870" spans="1:4" ht="12.75">
      <c r="A870" s="83"/>
      <c r="B870" s="83"/>
      <c r="C870" s="83"/>
      <c r="D870" s="98"/>
    </row>
    <row r="871" spans="1:4" ht="12.75">
      <c r="A871" s="83"/>
      <c r="B871" s="83"/>
      <c r="C871" s="83"/>
      <c r="D871" s="98"/>
    </row>
    <row r="872" spans="1:4" ht="12.75">
      <c r="A872" s="83"/>
      <c r="B872" s="83"/>
      <c r="C872" s="83"/>
      <c r="D872" s="98"/>
    </row>
    <row r="873" spans="1:4" ht="12.75">
      <c r="A873" s="83"/>
      <c r="B873" s="83"/>
      <c r="C873" s="83"/>
      <c r="D873" s="98"/>
    </row>
    <row r="874" spans="1:4" ht="12.75">
      <c r="A874" s="83"/>
      <c r="B874" s="83"/>
      <c r="C874" s="83"/>
      <c r="D874" s="98"/>
    </row>
    <row r="875" spans="1:4" ht="12.75">
      <c r="A875" s="83"/>
      <c r="B875" s="83"/>
      <c r="C875" s="83"/>
      <c r="D875" s="98"/>
    </row>
    <row r="876" spans="1:4" ht="12.75">
      <c r="A876" s="83"/>
      <c r="B876" s="83"/>
      <c r="C876" s="83"/>
      <c r="D876" s="98"/>
    </row>
    <row r="877" spans="1:4" ht="12.75">
      <c r="A877" s="83"/>
      <c r="B877" s="83"/>
      <c r="C877" s="83"/>
      <c r="D877" s="98"/>
    </row>
    <row r="878" spans="1:4" ht="12.75">
      <c r="A878" s="83"/>
      <c r="B878" s="83"/>
      <c r="C878" s="83"/>
      <c r="D878" s="98"/>
    </row>
    <row r="879" spans="1:4" ht="12.75">
      <c r="A879" s="83"/>
      <c r="B879" s="83"/>
      <c r="C879" s="83"/>
      <c r="D879" s="98"/>
    </row>
    <row r="880" spans="1:4" ht="12.75">
      <c r="A880" s="83"/>
      <c r="B880" s="83"/>
      <c r="C880" s="83"/>
      <c r="D880" s="98"/>
    </row>
    <row r="881" spans="1:4" ht="12.75">
      <c r="A881" s="83"/>
      <c r="B881" s="83"/>
      <c r="C881" s="83"/>
      <c r="D881" s="98"/>
    </row>
    <row r="882" spans="1:4" ht="12.75">
      <c r="A882" s="83"/>
      <c r="B882" s="83"/>
      <c r="C882" s="83"/>
      <c r="D882" s="98"/>
    </row>
    <row r="883" spans="1:4" ht="12.75">
      <c r="A883" s="83"/>
      <c r="B883" s="83"/>
      <c r="C883" s="83"/>
      <c r="D883" s="98"/>
    </row>
    <row r="884" spans="1:4" ht="12.75">
      <c r="A884" s="83"/>
      <c r="B884" s="83"/>
      <c r="C884" s="83"/>
      <c r="D884" s="98"/>
    </row>
    <row r="885" spans="1:4" ht="12.75">
      <c r="A885" s="83"/>
      <c r="B885" s="83"/>
      <c r="C885" s="83"/>
      <c r="D885" s="98"/>
    </row>
    <row r="886" spans="1:4" ht="12.75">
      <c r="A886" s="83"/>
      <c r="B886" s="83"/>
      <c r="C886" s="83"/>
      <c r="D886" s="98"/>
    </row>
    <row r="887" spans="1:4" ht="12.75">
      <c r="A887" s="83"/>
      <c r="B887" s="83"/>
      <c r="C887" s="83"/>
      <c r="D887" s="98"/>
    </row>
    <row r="888" spans="1:4" ht="12.75">
      <c r="A888" s="83"/>
      <c r="B888" s="83"/>
      <c r="C888" s="83"/>
      <c r="D888" s="98"/>
    </row>
    <row r="889" spans="1:4" ht="12.75">
      <c r="A889" s="83"/>
      <c r="B889" s="83"/>
      <c r="C889" s="83"/>
      <c r="D889" s="98"/>
    </row>
    <row r="890" spans="1:4" ht="12.75">
      <c r="A890" s="83"/>
      <c r="B890" s="83"/>
      <c r="C890" s="83"/>
      <c r="D890" s="98"/>
    </row>
    <row r="891" spans="1:4" ht="12.75">
      <c r="A891" s="83"/>
      <c r="B891" s="83"/>
      <c r="C891" s="83"/>
      <c r="D891" s="98"/>
    </row>
    <row r="892" spans="1:4" ht="12.75">
      <c r="A892" s="83"/>
      <c r="B892" s="83"/>
      <c r="C892" s="83"/>
      <c r="D892" s="98"/>
    </row>
    <row r="893" spans="1:4" ht="12.75">
      <c r="A893" s="83"/>
      <c r="B893" s="83"/>
      <c r="C893" s="83"/>
      <c r="D893" s="98"/>
    </row>
    <row r="894" spans="1:4" ht="12.75">
      <c r="A894" s="83"/>
      <c r="B894" s="83"/>
      <c r="C894" s="83"/>
      <c r="D894" s="98"/>
    </row>
    <row r="895" spans="1:4" ht="12.75">
      <c r="A895" s="83"/>
      <c r="B895" s="83"/>
      <c r="C895" s="83"/>
      <c r="D895" s="98"/>
    </row>
    <row r="896" spans="1:4" ht="12.75">
      <c r="A896" s="83"/>
      <c r="B896" s="83"/>
      <c r="C896" s="83"/>
      <c r="D896" s="98"/>
    </row>
    <row r="897" spans="1:4" ht="12.75">
      <c r="A897" s="83"/>
      <c r="B897" s="83"/>
      <c r="C897" s="83"/>
      <c r="D897" s="98"/>
    </row>
    <row r="898" spans="1:4" ht="12.75">
      <c r="A898" s="83"/>
      <c r="B898" s="83"/>
      <c r="C898" s="83"/>
      <c r="D898" s="98"/>
    </row>
    <row r="899" spans="1:4" ht="12.75">
      <c r="A899" s="83"/>
      <c r="B899" s="83"/>
      <c r="C899" s="83"/>
      <c r="D899" s="98"/>
    </row>
    <row r="900" spans="1:4" ht="12.75">
      <c r="A900" s="83"/>
      <c r="B900" s="83"/>
      <c r="C900" s="83"/>
      <c r="D900" s="98"/>
    </row>
    <row r="901" spans="1:4" ht="12.75">
      <c r="A901" s="83"/>
      <c r="B901" s="83"/>
      <c r="C901" s="83"/>
      <c r="D901" s="98"/>
    </row>
    <row r="902" spans="1:4" ht="12.75">
      <c r="A902" s="83"/>
      <c r="B902" s="83"/>
      <c r="C902" s="83"/>
      <c r="D902" s="98"/>
    </row>
    <row r="903" spans="1:4" ht="12.75">
      <c r="A903" s="83"/>
      <c r="B903" s="83"/>
      <c r="C903" s="83"/>
      <c r="D903" s="98"/>
    </row>
    <row r="904" spans="1:4" ht="12.75">
      <c r="A904" s="83"/>
      <c r="B904" s="83"/>
      <c r="C904" s="83"/>
      <c r="D904" s="98"/>
    </row>
    <row r="905" spans="1:4" ht="12.75">
      <c r="A905" s="83"/>
      <c r="B905" s="83"/>
      <c r="C905" s="83"/>
      <c r="D905" s="98"/>
    </row>
    <row r="906" spans="1:4" ht="12.75">
      <c r="A906" s="83"/>
      <c r="B906" s="83"/>
      <c r="C906" s="83"/>
      <c r="D906" s="98"/>
    </row>
    <row r="907" spans="1:4" ht="12.75">
      <c r="A907" s="83"/>
      <c r="B907" s="83"/>
      <c r="C907" s="83"/>
      <c r="D907" s="98"/>
    </row>
    <row r="908" spans="1:4" ht="12.75">
      <c r="A908" s="83"/>
      <c r="B908" s="83"/>
      <c r="C908" s="83"/>
      <c r="D908" s="98"/>
    </row>
    <row r="909" spans="1:4" ht="12.75">
      <c r="A909" s="83"/>
      <c r="B909" s="83"/>
      <c r="C909" s="83"/>
      <c r="D909" s="98"/>
    </row>
    <row r="910" spans="1:4" ht="12.75">
      <c r="A910" s="83"/>
      <c r="B910" s="83"/>
      <c r="C910" s="83"/>
      <c r="D910" s="98"/>
    </row>
    <row r="911" spans="1:4" ht="12.75">
      <c r="A911" s="83"/>
      <c r="B911" s="83"/>
      <c r="C911" s="83"/>
      <c r="D911" s="98"/>
    </row>
    <row r="912" spans="1:4" ht="12.75">
      <c r="A912" s="83"/>
      <c r="B912" s="83"/>
      <c r="C912" s="83"/>
      <c r="D912" s="98"/>
    </row>
    <row r="913" spans="1:4" ht="12.75">
      <c r="A913" s="83"/>
      <c r="B913" s="83"/>
      <c r="C913" s="83"/>
      <c r="D913" s="98"/>
    </row>
    <row r="914" spans="1:4" ht="12.75">
      <c r="A914" s="83"/>
      <c r="B914" s="83"/>
      <c r="C914" s="83"/>
      <c r="D914" s="98"/>
    </row>
    <row r="915" spans="1:4" ht="12.75">
      <c r="A915" s="83"/>
      <c r="B915" s="83"/>
      <c r="C915" s="83"/>
      <c r="D915" s="98"/>
    </row>
    <row r="916" spans="1:4" ht="12.75">
      <c r="A916" s="83"/>
      <c r="B916" s="83"/>
      <c r="C916" s="83"/>
      <c r="D916" s="98"/>
    </row>
    <row r="917" spans="1:4" ht="12.75">
      <c r="A917" s="83"/>
      <c r="B917" s="83"/>
      <c r="C917" s="83"/>
      <c r="D917" s="98"/>
    </row>
    <row r="918" spans="1:4" ht="12.75">
      <c r="A918" s="83"/>
      <c r="B918" s="83"/>
      <c r="C918" s="83"/>
      <c r="D918" s="98"/>
    </row>
    <row r="919" spans="1:4" ht="12.75">
      <c r="A919" s="83"/>
      <c r="B919" s="83"/>
      <c r="C919" s="83"/>
      <c r="D919" s="98"/>
    </row>
    <row r="920" spans="1:4" ht="12.75">
      <c r="A920" s="83"/>
      <c r="B920" s="83"/>
      <c r="C920" s="83"/>
      <c r="D920" s="98"/>
    </row>
    <row r="921" spans="1:4" ht="12.75">
      <c r="A921" s="83"/>
      <c r="B921" s="83"/>
      <c r="C921" s="83"/>
      <c r="D921" s="98"/>
    </row>
    <row r="922" spans="1:4" ht="12.75">
      <c r="A922" s="83"/>
      <c r="B922" s="83"/>
      <c r="C922" s="83"/>
      <c r="D922" s="98"/>
    </row>
    <row r="923" spans="1:4" ht="12.75">
      <c r="A923" s="83"/>
      <c r="B923" s="83"/>
      <c r="C923" s="83"/>
      <c r="D923" s="98"/>
    </row>
    <row r="924" spans="1:4" ht="12.75">
      <c r="A924" s="83"/>
      <c r="B924" s="83"/>
      <c r="C924" s="83"/>
      <c r="D924" s="98"/>
    </row>
    <row r="925" spans="1:4" ht="12.75">
      <c r="A925" s="83"/>
      <c r="B925" s="83"/>
      <c r="C925" s="83"/>
      <c r="D925" s="98"/>
    </row>
    <row r="926" spans="1:4" ht="12.75">
      <c r="A926" s="83"/>
      <c r="B926" s="83"/>
      <c r="C926" s="83"/>
      <c r="D926" s="98"/>
    </row>
    <row r="927" spans="1:4" ht="12.75">
      <c r="A927" s="83"/>
      <c r="B927" s="83"/>
      <c r="C927" s="83"/>
      <c r="D927" s="98"/>
    </row>
    <row r="928" spans="1:4" ht="12.75">
      <c r="A928" s="83"/>
      <c r="B928" s="83"/>
      <c r="C928" s="83"/>
      <c r="D928" s="98"/>
    </row>
    <row r="929" spans="1:4" ht="12.75">
      <c r="A929" s="83"/>
      <c r="B929" s="83"/>
      <c r="C929" s="83"/>
      <c r="D929" s="98"/>
    </row>
    <row r="930" spans="1:4" ht="12.75">
      <c r="A930" s="83"/>
      <c r="B930" s="83"/>
      <c r="C930" s="83"/>
      <c r="D930" s="98"/>
    </row>
    <row r="931" spans="1:4" ht="12.75">
      <c r="A931" s="83"/>
      <c r="B931" s="83"/>
      <c r="C931" s="83"/>
      <c r="D931" s="98"/>
    </row>
    <row r="932" spans="1:4" ht="12.75">
      <c r="A932" s="83"/>
      <c r="B932" s="83"/>
      <c r="C932" s="83"/>
      <c r="D932" s="98"/>
    </row>
    <row r="933" spans="1:4" ht="12.75">
      <c r="A933" s="83"/>
      <c r="B933" s="83"/>
      <c r="C933" s="83"/>
      <c r="D933" s="98"/>
    </row>
    <row r="934" spans="1:4" ht="12.75">
      <c r="A934" s="83"/>
      <c r="B934" s="83"/>
      <c r="C934" s="83"/>
      <c r="D934" s="98"/>
    </row>
    <row r="935" spans="1:4" ht="12.75">
      <c r="A935" s="83"/>
      <c r="B935" s="83"/>
      <c r="C935" s="83"/>
      <c r="D935" s="98"/>
    </row>
    <row r="936" spans="1:4" ht="12.75">
      <c r="A936" s="83"/>
      <c r="B936" s="83"/>
      <c r="C936" s="83"/>
      <c r="D936" s="98"/>
    </row>
    <row r="937" spans="1:4" ht="12.75">
      <c r="A937" s="83"/>
      <c r="B937" s="83"/>
      <c r="C937" s="83"/>
      <c r="D937" s="98"/>
    </row>
    <row r="938" spans="1:4" ht="12.75">
      <c r="A938" s="83"/>
      <c r="B938" s="83"/>
      <c r="C938" s="83"/>
      <c r="D938" s="98"/>
    </row>
    <row r="939" spans="1:4" ht="12.75">
      <c r="A939" s="83"/>
      <c r="B939" s="83"/>
      <c r="C939" s="83"/>
      <c r="D939" s="98"/>
    </row>
    <row r="940" spans="1:4" ht="12.75">
      <c r="A940" s="83"/>
      <c r="B940" s="83"/>
      <c r="C940" s="83"/>
      <c r="D940" s="98"/>
    </row>
    <row r="941" spans="1:4" ht="12.75">
      <c r="A941" s="83"/>
      <c r="B941" s="83"/>
      <c r="C941" s="83"/>
      <c r="D941" s="98"/>
    </row>
    <row r="942" spans="1:4" ht="12.75">
      <c r="A942" s="83"/>
      <c r="B942" s="83"/>
      <c r="C942" s="83"/>
      <c r="D942" s="98"/>
    </row>
    <row r="943" spans="1:4" ht="12.75">
      <c r="A943" s="83"/>
      <c r="B943" s="83"/>
      <c r="C943" s="83"/>
      <c r="D943" s="98"/>
    </row>
    <row r="944" spans="1:4" ht="12.75">
      <c r="A944" s="83"/>
      <c r="B944" s="83"/>
      <c r="C944" s="83"/>
      <c r="D944" s="98"/>
    </row>
    <row r="945" spans="1:4" ht="12.75">
      <c r="A945" s="83"/>
      <c r="B945" s="83"/>
      <c r="C945" s="83"/>
      <c r="D945" s="98"/>
    </row>
    <row r="946" spans="1:4" ht="12.75">
      <c r="A946" s="83"/>
      <c r="B946" s="83"/>
      <c r="C946" s="83"/>
      <c r="D946" s="98"/>
    </row>
    <row r="947" spans="1:4" ht="12.75">
      <c r="A947" s="83"/>
      <c r="B947" s="83"/>
      <c r="C947" s="83"/>
      <c r="D947" s="98"/>
    </row>
    <row r="948" spans="1:4" ht="12.75">
      <c r="A948" s="83"/>
      <c r="B948" s="83"/>
      <c r="C948" s="83"/>
      <c r="D948" s="98"/>
    </row>
    <row r="949" spans="1:4" ht="12.75">
      <c r="A949" s="83"/>
      <c r="B949" s="83"/>
      <c r="C949" s="83"/>
      <c r="D949" s="98"/>
    </row>
    <row r="950" spans="1:4" ht="12.75">
      <c r="A950" s="83"/>
      <c r="B950" s="83"/>
      <c r="C950" s="83"/>
      <c r="D950" s="98"/>
    </row>
    <row r="951" spans="1:4" ht="12.75">
      <c r="A951" s="83"/>
      <c r="B951" s="83"/>
      <c r="C951" s="83"/>
      <c r="D951" s="98"/>
    </row>
    <row r="952" spans="1:4" ht="12.75">
      <c r="A952" s="83"/>
      <c r="B952" s="83"/>
      <c r="C952" s="83"/>
      <c r="D952" s="98"/>
    </row>
    <row r="953" spans="1:4" ht="12.75">
      <c r="A953" s="83"/>
      <c r="B953" s="83"/>
      <c r="C953" s="83"/>
      <c r="D953" s="98"/>
    </row>
    <row r="954" spans="1:4" ht="12.75">
      <c r="A954" s="83"/>
      <c r="B954" s="83"/>
      <c r="C954" s="83"/>
      <c r="D954" s="98"/>
    </row>
    <row r="955" spans="1:4" ht="12.75">
      <c r="A955" s="83"/>
      <c r="B955" s="83"/>
      <c r="C955" s="83"/>
      <c r="D955" s="98"/>
    </row>
    <row r="956" spans="1:4" ht="12.75">
      <c r="A956" s="83"/>
      <c r="B956" s="83"/>
      <c r="C956" s="83"/>
      <c r="D956" s="98"/>
    </row>
    <row r="957" spans="1:4" ht="12.75">
      <c r="A957" s="83"/>
      <c r="B957" s="83"/>
      <c r="C957" s="83"/>
      <c r="D957" s="98"/>
    </row>
    <row r="958" spans="1:4" ht="12.75">
      <c r="A958" s="83"/>
      <c r="B958" s="83"/>
      <c r="C958" s="83"/>
      <c r="D958" s="98"/>
    </row>
    <row r="959" spans="1:4" ht="12.75">
      <c r="A959" s="83"/>
      <c r="B959" s="83"/>
      <c r="C959" s="83"/>
      <c r="D959" s="98"/>
    </row>
    <row r="960" spans="1:4" ht="12.75">
      <c r="A960" s="83"/>
      <c r="B960" s="83"/>
      <c r="C960" s="83"/>
      <c r="D960" s="98"/>
    </row>
    <row r="961" spans="1:4" ht="12.75">
      <c r="A961" s="83"/>
      <c r="B961" s="83"/>
      <c r="C961" s="83"/>
      <c r="D961" s="98"/>
    </row>
    <row r="962" spans="1:4" ht="12.75">
      <c r="A962" s="83"/>
      <c r="B962" s="83"/>
      <c r="C962" s="83"/>
      <c r="D962" s="98"/>
    </row>
    <row r="963" spans="1:4" ht="12.75">
      <c r="A963" s="83"/>
      <c r="B963" s="83"/>
      <c r="C963" s="83"/>
      <c r="D963" s="98"/>
    </row>
    <row r="964" spans="1:4" ht="12.75">
      <c r="A964" s="83"/>
      <c r="B964" s="83"/>
      <c r="C964" s="83"/>
      <c r="D964" s="98"/>
    </row>
    <row r="965" spans="1:4" ht="12.75">
      <c r="A965" s="83"/>
      <c r="B965" s="83"/>
      <c r="C965" s="83"/>
      <c r="D965" s="98"/>
    </row>
    <row r="966" spans="1:4" ht="12.75">
      <c r="A966" s="83"/>
      <c r="B966" s="83"/>
      <c r="C966" s="83"/>
      <c r="D966" s="98"/>
    </row>
    <row r="967" spans="1:4" ht="12.75">
      <c r="A967" s="83"/>
      <c r="B967" s="83"/>
      <c r="C967" s="83"/>
      <c r="D967" s="98"/>
    </row>
    <row r="968" spans="1:4" ht="12.75">
      <c r="A968" s="83"/>
      <c r="B968" s="83"/>
      <c r="C968" s="83"/>
      <c r="D968" s="98"/>
    </row>
    <row r="969" spans="1:4" ht="12.75">
      <c r="A969" s="83"/>
      <c r="B969" s="83"/>
      <c r="C969" s="83"/>
      <c r="D969" s="98"/>
    </row>
    <row r="970" spans="1:4" ht="12.75">
      <c r="A970" s="83"/>
      <c r="B970" s="83"/>
      <c r="C970" s="83"/>
      <c r="D970" s="98"/>
    </row>
    <row r="971" spans="1:4" ht="12.75">
      <c r="A971" s="83"/>
      <c r="B971" s="83"/>
      <c r="C971" s="83"/>
      <c r="D971" s="98"/>
    </row>
    <row r="972" spans="1:4" ht="12.75">
      <c r="A972" s="83"/>
      <c r="B972" s="83"/>
      <c r="C972" s="83"/>
      <c r="D972" s="98"/>
    </row>
    <row r="973" spans="1:4" ht="12.75">
      <c r="A973" s="83"/>
      <c r="B973" s="83"/>
      <c r="C973" s="83"/>
      <c r="D973" s="98"/>
    </row>
    <row r="974" spans="1:4" ht="12.75">
      <c r="A974" s="83"/>
      <c r="B974" s="83"/>
      <c r="C974" s="83"/>
      <c r="D974" s="98"/>
    </row>
    <row r="975" spans="1:4" ht="12.75">
      <c r="A975" s="83"/>
      <c r="B975" s="83"/>
      <c r="C975" s="83"/>
      <c r="D975" s="98"/>
    </row>
    <row r="976" spans="1:4" ht="12.75">
      <c r="A976" s="83"/>
      <c r="B976" s="83"/>
      <c r="C976" s="83"/>
      <c r="D976" s="98"/>
    </row>
    <row r="977" spans="1:4" ht="12.75">
      <c r="A977" s="83"/>
      <c r="B977" s="83"/>
      <c r="C977" s="83"/>
      <c r="D977" s="98"/>
    </row>
    <row r="978" spans="1:4" ht="12.75">
      <c r="A978" s="83"/>
      <c r="B978" s="83"/>
      <c r="C978" s="83"/>
      <c r="D978" s="98"/>
    </row>
    <row r="979" spans="1:4" ht="12.75">
      <c r="A979" s="83"/>
      <c r="B979" s="83"/>
      <c r="C979" s="83"/>
      <c r="D979" s="98"/>
    </row>
    <row r="980" spans="1:4" ht="12.75">
      <c r="A980" s="83"/>
      <c r="B980" s="83"/>
      <c r="C980" s="83"/>
      <c r="D980" s="98"/>
    </row>
    <row r="981" spans="1:4" ht="12.75">
      <c r="A981" s="83"/>
      <c r="B981" s="83"/>
      <c r="C981" s="83"/>
      <c r="D981" s="98"/>
    </row>
    <row r="982" spans="1:4" ht="12.75">
      <c r="A982" s="83"/>
      <c r="B982" s="83"/>
      <c r="C982" s="83"/>
      <c r="D982" s="98"/>
    </row>
    <row r="983" spans="1:4" ht="12.75">
      <c r="A983" s="83"/>
      <c r="B983" s="83"/>
      <c r="C983" s="83"/>
      <c r="D983" s="98"/>
    </row>
    <row r="984" spans="1:4" ht="12.75">
      <c r="A984" s="83"/>
      <c r="B984" s="83"/>
      <c r="C984" s="83"/>
      <c r="D984" s="98"/>
    </row>
    <row r="985" spans="1:4" ht="12.75">
      <c r="A985" s="83"/>
      <c r="B985" s="83"/>
      <c r="C985" s="83"/>
      <c r="D985" s="98"/>
    </row>
    <row r="986" spans="1:4" ht="12.75">
      <c r="A986" s="83"/>
      <c r="B986" s="83"/>
      <c r="C986" s="83"/>
      <c r="D986" s="98"/>
    </row>
    <row r="987" spans="1:4" ht="12.75">
      <c r="A987" s="83"/>
      <c r="B987" s="83"/>
      <c r="C987" s="83"/>
      <c r="D987" s="98"/>
    </row>
    <row r="988" spans="1:4" ht="12.75">
      <c r="A988" s="83"/>
      <c r="B988" s="83"/>
      <c r="C988" s="83"/>
      <c r="D988" s="98"/>
    </row>
    <row r="989" spans="1:4" ht="12.75">
      <c r="A989" s="83"/>
      <c r="B989" s="83"/>
      <c r="C989" s="83"/>
      <c r="D989" s="98"/>
    </row>
    <row r="990" spans="1:4" ht="12.75">
      <c r="A990" s="83"/>
      <c r="B990" s="83"/>
      <c r="C990" s="83"/>
      <c r="D990" s="98"/>
    </row>
    <row r="991" spans="1:4" ht="12.75">
      <c r="A991" s="83"/>
      <c r="B991" s="83"/>
      <c r="C991" s="83"/>
      <c r="D991" s="98"/>
    </row>
    <row r="992" spans="1:4" ht="12.75">
      <c r="A992" s="83"/>
      <c r="B992" s="83"/>
      <c r="C992" s="83"/>
      <c r="D992" s="98"/>
    </row>
    <row r="993" spans="1:4" ht="12.75">
      <c r="A993" s="83"/>
      <c r="B993" s="83"/>
      <c r="C993" s="83"/>
      <c r="D993" s="98"/>
    </row>
    <row r="994" spans="1:4" ht="12.75">
      <c r="A994" s="83"/>
      <c r="B994" s="83"/>
      <c r="C994" s="83"/>
      <c r="D994" s="98"/>
    </row>
    <row r="995" spans="1:4" ht="12.75">
      <c r="A995" s="83"/>
      <c r="B995" s="83"/>
      <c r="C995" s="83"/>
      <c r="D995" s="98"/>
    </row>
    <row r="996" spans="1:4" ht="12.75">
      <c r="A996" s="83"/>
      <c r="B996" s="83"/>
      <c r="C996" s="83"/>
      <c r="D996" s="98"/>
    </row>
    <row r="997" spans="1:4" ht="12.75">
      <c r="A997" s="83"/>
      <c r="B997" s="83"/>
      <c r="C997" s="83"/>
      <c r="D997" s="98"/>
    </row>
    <row r="998" spans="1:4" ht="12.75">
      <c r="A998" s="83"/>
      <c r="B998" s="83"/>
      <c r="C998" s="83"/>
      <c r="D998" s="98"/>
    </row>
    <row r="999" spans="1:4" ht="12.75">
      <c r="A999" s="83"/>
      <c r="B999" s="83"/>
      <c r="C999" s="83"/>
      <c r="D999" s="98"/>
    </row>
    <row r="1000" spans="1:4" ht="12.75">
      <c r="A1000" s="83"/>
      <c r="B1000" s="83"/>
      <c r="C1000" s="83"/>
      <c r="D1000" s="98"/>
    </row>
    <row r="1001" spans="1:4" ht="12.75">
      <c r="A1001" s="83"/>
      <c r="B1001" s="83"/>
      <c r="C1001" s="83"/>
      <c r="D1001" s="98"/>
    </row>
    <row r="1002" spans="1:4" ht="12.75">
      <c r="A1002" s="83"/>
      <c r="B1002" s="83"/>
      <c r="C1002" s="83"/>
      <c r="D1002" s="98"/>
    </row>
    <row r="1003" spans="1:4" ht="12.75">
      <c r="A1003" s="83"/>
      <c r="B1003" s="83"/>
      <c r="C1003" s="83"/>
      <c r="D1003" s="98"/>
    </row>
    <row r="1004" spans="1:4" ht="12.75">
      <c r="A1004" s="83"/>
      <c r="B1004" s="83"/>
      <c r="C1004" s="83"/>
      <c r="D1004" s="98"/>
    </row>
    <row r="1005" spans="1:4" ht="12.75">
      <c r="A1005" s="83"/>
      <c r="B1005" s="83"/>
      <c r="C1005" s="83"/>
      <c r="D1005" s="98"/>
    </row>
    <row r="1006" spans="1:4" ht="12.75">
      <c r="A1006" s="83"/>
      <c r="B1006" s="83"/>
      <c r="C1006" s="83"/>
      <c r="D1006" s="98"/>
    </row>
    <row r="1007" spans="1:4" ht="12.75">
      <c r="A1007" s="83"/>
      <c r="B1007" s="83"/>
      <c r="C1007" s="83"/>
      <c r="D1007" s="98"/>
    </row>
    <row r="1008" spans="1:4" ht="12.75">
      <c r="A1008" s="83"/>
      <c r="B1008" s="83"/>
      <c r="C1008" s="83"/>
      <c r="D1008" s="98"/>
    </row>
    <row r="1009" spans="1:4" ht="12.75">
      <c r="A1009" s="83"/>
      <c r="B1009" s="83"/>
      <c r="C1009" s="83"/>
      <c r="D1009" s="98"/>
    </row>
    <row r="1010" spans="1:4" ht="12.75">
      <c r="A1010" s="83"/>
      <c r="B1010" s="83"/>
      <c r="C1010" s="83"/>
      <c r="D1010" s="98"/>
    </row>
    <row r="1011" spans="1:4" ht="12.75">
      <c r="A1011" s="83"/>
      <c r="B1011" s="83"/>
      <c r="C1011" s="83"/>
      <c r="D1011" s="98"/>
    </row>
    <row r="1012" spans="1:4" ht="12.75">
      <c r="A1012" s="83"/>
      <c r="B1012" s="83"/>
      <c r="C1012" s="83"/>
      <c r="D1012" s="98"/>
    </row>
    <row r="1013" spans="1:4" ht="12.75">
      <c r="A1013" s="83"/>
      <c r="B1013" s="83"/>
      <c r="C1013" s="83"/>
      <c r="D1013" s="98"/>
    </row>
    <row r="1014" spans="1:4" ht="12.75">
      <c r="A1014" s="83"/>
      <c r="B1014" s="83"/>
      <c r="C1014" s="83"/>
      <c r="D1014" s="98"/>
    </row>
    <row r="1015" spans="1:4" ht="12.75">
      <c r="A1015" s="83"/>
      <c r="B1015" s="83"/>
      <c r="C1015" s="83"/>
      <c r="D1015" s="98"/>
    </row>
    <row r="1016" spans="1:4" ht="12.75">
      <c r="A1016" s="83"/>
      <c r="B1016" s="83"/>
      <c r="C1016" s="83"/>
      <c r="D1016" s="98"/>
    </row>
    <row r="1017" spans="1:4" ht="12.75">
      <c r="A1017" s="83"/>
      <c r="B1017" s="83"/>
      <c r="C1017" s="83"/>
      <c r="D1017" s="98"/>
    </row>
    <row r="1018" spans="1:4" ht="12.75">
      <c r="A1018" s="83"/>
      <c r="B1018" s="83"/>
      <c r="C1018" s="83"/>
      <c r="D1018" s="98"/>
    </row>
    <row r="1019" spans="1:4" ht="12.75">
      <c r="A1019" s="83"/>
      <c r="B1019" s="83"/>
      <c r="C1019" s="83"/>
      <c r="D1019" s="98"/>
    </row>
    <row r="1020" spans="1:4" ht="12.75">
      <c r="A1020" s="83"/>
      <c r="B1020" s="83"/>
      <c r="C1020" s="83"/>
      <c r="D1020" s="98"/>
    </row>
    <row r="1021" spans="1:4" ht="12.75">
      <c r="A1021" s="83"/>
      <c r="B1021" s="83"/>
      <c r="C1021" s="83"/>
      <c r="D1021" s="98"/>
    </row>
    <row r="1022" spans="1:4" ht="12.75">
      <c r="A1022" s="83"/>
      <c r="B1022" s="83"/>
      <c r="C1022" s="83"/>
      <c r="D1022" s="98"/>
    </row>
    <row r="1023" spans="1:4" ht="12.75">
      <c r="A1023" s="83"/>
      <c r="B1023" s="83"/>
      <c r="C1023" s="83"/>
      <c r="D1023" s="98"/>
    </row>
    <row r="1024" spans="1:4" ht="12.75">
      <c r="A1024" s="83"/>
      <c r="B1024" s="83"/>
      <c r="C1024" s="83"/>
      <c r="D1024" s="98"/>
    </row>
    <row r="1025" spans="1:4" ht="12.75">
      <c r="A1025" s="83"/>
      <c r="B1025" s="83"/>
      <c r="C1025" s="83"/>
      <c r="D1025" s="98"/>
    </row>
    <row r="1026" spans="1:4" ht="12.75">
      <c r="A1026" s="83"/>
      <c r="B1026" s="83"/>
      <c r="C1026" s="83"/>
      <c r="D1026" s="98"/>
    </row>
    <row r="1027" spans="1:4" ht="12.75">
      <c r="A1027" s="83"/>
      <c r="B1027" s="83"/>
      <c r="C1027" s="83"/>
      <c r="D1027" s="98"/>
    </row>
    <row r="1028" spans="1:4" ht="12.75">
      <c r="A1028" s="83"/>
      <c r="B1028" s="83"/>
      <c r="C1028" s="83"/>
      <c r="D1028" s="98"/>
    </row>
    <row r="1029" spans="1:4" ht="12.75">
      <c r="A1029" s="83"/>
      <c r="B1029" s="83"/>
      <c r="C1029" s="83"/>
      <c r="D1029" s="98"/>
    </row>
    <row r="1030" spans="1:4" ht="12.75">
      <c r="A1030" s="83"/>
      <c r="B1030" s="83"/>
      <c r="C1030" s="83"/>
      <c r="D1030" s="98"/>
    </row>
    <row r="1031" spans="1:4" ht="12.75">
      <c r="A1031" s="83"/>
      <c r="B1031" s="83"/>
      <c r="C1031" s="83"/>
      <c r="D1031" s="98"/>
    </row>
    <row r="1032" spans="1:4" ht="12.75">
      <c r="A1032" s="83"/>
      <c r="B1032" s="83"/>
      <c r="C1032" s="83"/>
      <c r="D1032" s="98"/>
    </row>
    <row r="1033" spans="1:4" ht="12.75">
      <c r="A1033" s="83"/>
      <c r="B1033" s="83"/>
      <c r="C1033" s="83"/>
      <c r="D1033" s="98"/>
    </row>
    <row r="1034" spans="1:4" ht="12.75">
      <c r="A1034" s="83"/>
      <c r="B1034" s="83"/>
      <c r="C1034" s="83"/>
      <c r="D1034" s="98"/>
    </row>
    <row r="1035" spans="1:4" ht="12.75">
      <c r="A1035" s="83"/>
      <c r="B1035" s="83"/>
      <c r="C1035" s="83"/>
      <c r="D1035" s="98"/>
    </row>
    <row r="1036" spans="1:4" ht="12.75">
      <c r="A1036" s="83"/>
      <c r="B1036" s="83"/>
      <c r="C1036" s="83"/>
      <c r="D1036" s="98"/>
    </row>
    <row r="1037" spans="1:4" ht="12.75">
      <c r="A1037" s="83"/>
      <c r="B1037" s="83"/>
      <c r="C1037" s="83"/>
      <c r="D1037" s="98"/>
    </row>
    <row r="1038" spans="1:4" ht="12.75">
      <c r="A1038" s="83"/>
      <c r="B1038" s="83"/>
      <c r="C1038" s="83"/>
      <c r="D1038" s="98"/>
    </row>
    <row r="1039" spans="1:4" ht="12.75">
      <c r="A1039" s="83"/>
      <c r="B1039" s="83"/>
      <c r="C1039" s="83"/>
      <c r="D1039" s="98"/>
    </row>
    <row r="1040" spans="1:4" ht="12.75">
      <c r="A1040" s="83"/>
      <c r="B1040" s="83"/>
      <c r="C1040" s="83"/>
      <c r="D1040" s="98"/>
    </row>
    <row r="1041" spans="1:4" ht="12.75">
      <c r="A1041" s="83"/>
      <c r="B1041" s="83"/>
      <c r="C1041" s="83"/>
      <c r="D1041" s="98"/>
    </row>
    <row r="1042" spans="1:4" ht="12.75">
      <c r="A1042" s="83"/>
      <c r="B1042" s="83"/>
      <c r="C1042" s="83"/>
      <c r="D1042" s="98"/>
    </row>
    <row r="1043" spans="1:4" ht="12.75">
      <c r="A1043" s="83"/>
      <c r="B1043" s="83"/>
      <c r="C1043" s="83"/>
      <c r="D1043" s="98"/>
    </row>
    <row r="1044" spans="1:4" ht="12.75">
      <c r="A1044" s="83"/>
      <c r="B1044" s="83"/>
      <c r="C1044" s="83"/>
      <c r="D1044" s="98"/>
    </row>
    <row r="1045" spans="1:4" ht="12.75">
      <c r="A1045" s="83"/>
      <c r="B1045" s="83"/>
      <c r="C1045" s="83"/>
      <c r="D1045" s="98"/>
    </row>
    <row r="1046" spans="1:4" ht="12.75">
      <c r="A1046" s="83"/>
      <c r="B1046" s="83"/>
      <c r="C1046" s="83"/>
      <c r="D1046" s="98"/>
    </row>
    <row r="1047" spans="1:4" ht="12.75">
      <c r="A1047" s="83"/>
      <c r="B1047" s="83"/>
      <c r="C1047" s="83"/>
      <c r="D1047" s="98"/>
    </row>
    <row r="1048" spans="1:4" ht="12.75">
      <c r="A1048" s="83"/>
      <c r="B1048" s="83"/>
      <c r="C1048" s="83"/>
      <c r="D1048" s="98"/>
    </row>
    <row r="1049" spans="1:4" ht="12.75">
      <c r="A1049" s="83"/>
      <c r="B1049" s="83"/>
      <c r="C1049" s="83"/>
      <c r="D1049" s="98"/>
    </row>
    <row r="1050" spans="1:4" ht="12.75">
      <c r="A1050" s="83"/>
      <c r="B1050" s="83"/>
      <c r="C1050" s="83"/>
      <c r="D1050" s="98"/>
    </row>
    <row r="1051" spans="1:4" ht="12.75">
      <c r="A1051" s="83"/>
      <c r="B1051" s="83"/>
      <c r="C1051" s="83"/>
      <c r="D1051" s="98"/>
    </row>
    <row r="1052" spans="1:4" ht="12.75">
      <c r="A1052" s="83"/>
      <c r="B1052" s="83"/>
      <c r="C1052" s="83"/>
      <c r="D1052" s="98"/>
    </row>
    <row r="1053" spans="1:4" ht="12.75">
      <c r="A1053" s="83"/>
      <c r="B1053" s="83"/>
      <c r="C1053" s="83"/>
      <c r="D1053" s="98"/>
    </row>
    <row r="1054" spans="1:4" ht="12.75">
      <c r="A1054" s="83"/>
      <c r="B1054" s="83"/>
      <c r="C1054" s="83"/>
      <c r="D1054" s="98"/>
    </row>
    <row r="1055" spans="1:4" ht="12.75">
      <c r="A1055" s="83"/>
      <c r="B1055" s="83"/>
      <c r="C1055" s="83"/>
      <c r="D1055" s="98"/>
    </row>
    <row r="1056" spans="1:4" ht="12.75">
      <c r="A1056" s="83"/>
      <c r="B1056" s="83"/>
      <c r="C1056" s="83"/>
      <c r="D1056" s="98"/>
    </row>
    <row r="1057" spans="1:4" ht="12.75">
      <c r="A1057" s="83"/>
      <c r="B1057" s="83"/>
      <c r="C1057" s="83"/>
      <c r="D1057" s="98"/>
    </row>
    <row r="1058" spans="1:4" ht="12.75">
      <c r="A1058" s="83"/>
      <c r="B1058" s="83"/>
      <c r="C1058" s="83"/>
      <c r="D1058" s="98"/>
    </row>
    <row r="1059" spans="1:4" ht="12.75">
      <c r="A1059" s="83"/>
      <c r="B1059" s="83"/>
      <c r="C1059" s="83"/>
      <c r="D1059" s="98"/>
    </row>
    <row r="1060" spans="1:4" ht="12.75">
      <c r="A1060" s="83"/>
      <c r="B1060" s="83"/>
      <c r="C1060" s="83"/>
      <c r="D1060" s="98"/>
    </row>
    <row r="1061" spans="1:4" ht="12.75">
      <c r="A1061" s="83"/>
      <c r="B1061" s="83"/>
      <c r="C1061" s="83"/>
      <c r="D1061" s="98"/>
    </row>
    <row r="1062" spans="1:4" ht="12.75">
      <c r="A1062" s="83"/>
      <c r="B1062" s="83"/>
      <c r="C1062" s="83"/>
      <c r="D1062" s="98"/>
    </row>
    <row r="1063" spans="1:4" ht="12.75">
      <c r="A1063" s="83"/>
      <c r="B1063" s="83"/>
      <c r="C1063" s="83"/>
      <c r="D1063" s="98"/>
    </row>
    <row r="1064" spans="1:4" ht="12.75">
      <c r="A1064" s="83"/>
      <c r="B1064" s="83"/>
      <c r="C1064" s="83"/>
      <c r="D1064" s="98"/>
    </row>
    <row r="1065" spans="1:4" ht="12.75">
      <c r="A1065" s="83"/>
      <c r="B1065" s="83"/>
      <c r="C1065" s="83"/>
      <c r="D1065" s="98"/>
    </row>
    <row r="1066" spans="1:4" ht="12.75">
      <c r="A1066" s="83"/>
      <c r="B1066" s="83"/>
      <c r="C1066" s="83"/>
      <c r="D1066" s="98"/>
    </row>
    <row r="1067" spans="1:4" ht="12.75">
      <c r="A1067" s="83"/>
      <c r="B1067" s="83"/>
      <c r="C1067" s="83"/>
      <c r="D1067" s="98"/>
    </row>
    <row r="1068" spans="1:4" ht="12.75">
      <c r="A1068" s="83"/>
      <c r="B1068" s="83"/>
      <c r="C1068" s="83"/>
      <c r="D1068" s="98"/>
    </row>
    <row r="1069" spans="1:4" ht="12.75">
      <c r="A1069" s="83"/>
      <c r="B1069" s="83"/>
      <c r="C1069" s="83"/>
      <c r="D1069" s="98"/>
    </row>
    <row r="1070" spans="1:4" ht="12.75">
      <c r="A1070" s="83"/>
      <c r="B1070" s="83"/>
      <c r="C1070" s="83"/>
      <c r="D1070" s="98"/>
    </row>
    <row r="1071" spans="1:4" ht="12.75">
      <c r="A1071" s="83"/>
      <c r="B1071" s="83"/>
      <c r="C1071" s="83"/>
      <c r="D1071" s="98"/>
    </row>
    <row r="1072" spans="1:4" ht="12.75">
      <c r="A1072" s="83"/>
      <c r="B1072" s="83"/>
      <c r="C1072" s="83"/>
      <c r="D1072" s="98"/>
    </row>
    <row r="1073" spans="1:4" ht="12.75">
      <c r="A1073" s="83"/>
      <c r="B1073" s="83"/>
      <c r="C1073" s="83"/>
      <c r="D1073" s="98"/>
    </row>
    <row r="1074" spans="1:4" ht="12.75">
      <c r="A1074" s="83"/>
      <c r="B1074" s="83"/>
      <c r="C1074" s="83"/>
      <c r="D1074" s="98"/>
    </row>
    <row r="1075" spans="1:4" ht="12.75">
      <c r="A1075" s="83"/>
      <c r="B1075" s="83"/>
      <c r="C1075" s="83"/>
      <c r="D1075" s="98"/>
    </row>
    <row r="1076" spans="1:4" ht="12.75">
      <c r="A1076" s="83"/>
      <c r="B1076" s="83"/>
      <c r="C1076" s="83"/>
      <c r="D1076" s="98"/>
    </row>
    <row r="1077" spans="1:4" ht="12.75">
      <c r="A1077" s="83"/>
      <c r="B1077" s="83"/>
      <c r="C1077" s="83"/>
      <c r="D1077" s="98"/>
    </row>
    <row r="1078" spans="1:4" ht="12.75">
      <c r="A1078" s="83"/>
      <c r="B1078" s="83"/>
      <c r="C1078" s="83"/>
      <c r="D1078" s="98"/>
    </row>
    <row r="1079" spans="1:4" ht="12.75">
      <c r="A1079" s="83"/>
      <c r="B1079" s="83"/>
      <c r="C1079" s="83"/>
      <c r="D1079" s="98"/>
    </row>
    <row r="1080" spans="1:4" ht="12.75">
      <c r="A1080" s="83"/>
      <c r="B1080" s="83"/>
      <c r="C1080" s="83"/>
      <c r="D1080" s="98"/>
    </row>
    <row r="1081" spans="1:4" ht="12.75">
      <c r="A1081" s="83"/>
      <c r="B1081" s="83"/>
      <c r="C1081" s="83"/>
      <c r="D1081" s="98"/>
    </row>
    <row r="1082" spans="1:4" ht="12.75">
      <c r="A1082" s="83"/>
      <c r="B1082" s="83"/>
      <c r="C1082" s="83"/>
      <c r="D1082" s="98"/>
    </row>
    <row r="1083" spans="1:4" ht="12.75">
      <c r="A1083" s="83"/>
      <c r="B1083" s="83"/>
      <c r="C1083" s="83"/>
      <c r="D1083" s="98"/>
    </row>
    <row r="1084" spans="1:4" ht="12.75">
      <c r="A1084" s="83"/>
      <c r="B1084" s="83"/>
      <c r="C1084" s="83"/>
      <c r="D1084" s="98"/>
    </row>
    <row r="1085" spans="1:4" ht="12.75">
      <c r="A1085" s="83"/>
      <c r="B1085" s="83"/>
      <c r="C1085" s="83"/>
      <c r="D1085" s="98"/>
    </row>
    <row r="1086" spans="1:4" ht="12.75">
      <c r="A1086" s="83"/>
      <c r="B1086" s="83"/>
      <c r="C1086" s="83"/>
      <c r="D1086" s="98"/>
    </row>
    <row r="1087" spans="1:4" ht="12.75">
      <c r="A1087" s="83"/>
      <c r="B1087" s="83"/>
      <c r="C1087" s="83"/>
      <c r="D1087" s="98"/>
    </row>
    <row r="1088" spans="1:4" ht="12.75">
      <c r="A1088" s="83"/>
      <c r="B1088" s="83"/>
      <c r="C1088" s="83"/>
      <c r="D1088" s="98"/>
    </row>
    <row r="1089" spans="1:4" ht="12.75">
      <c r="A1089" s="83"/>
      <c r="B1089" s="83"/>
      <c r="C1089" s="83"/>
      <c r="D1089" s="98"/>
    </row>
    <row r="1090" spans="1:4" ht="12.75">
      <c r="A1090" s="83"/>
      <c r="B1090" s="83"/>
      <c r="C1090" s="83"/>
      <c r="D1090" s="98"/>
    </row>
    <row r="1091" spans="1:4" ht="12.75">
      <c r="A1091" s="83"/>
      <c r="B1091" s="83"/>
      <c r="C1091" s="83"/>
      <c r="D1091" s="98"/>
    </row>
    <row r="1092" spans="1:4" ht="12.75">
      <c r="A1092" s="83"/>
      <c r="B1092" s="83"/>
      <c r="C1092" s="83"/>
      <c r="D1092" s="98"/>
    </row>
    <row r="1093" spans="1:4" ht="12.75">
      <c r="A1093" s="83"/>
      <c r="B1093" s="83"/>
      <c r="C1093" s="83"/>
      <c r="D1093" s="98"/>
    </row>
    <row r="1094" spans="1:4" ht="12.75">
      <c r="A1094" s="83"/>
      <c r="B1094" s="83"/>
      <c r="C1094" s="83"/>
      <c r="D1094" s="98"/>
    </row>
    <row r="1095" spans="1:4" ht="12.75">
      <c r="A1095" s="83"/>
      <c r="B1095" s="83"/>
      <c r="C1095" s="83"/>
      <c r="D1095" s="98"/>
    </row>
    <row r="1096" spans="1:4" ht="12.75">
      <c r="A1096" s="83"/>
      <c r="B1096" s="83"/>
      <c r="C1096" s="83"/>
      <c r="D1096" s="98"/>
    </row>
    <row r="1097" spans="1:4" ht="12.75">
      <c r="A1097" s="83"/>
      <c r="B1097" s="83"/>
      <c r="C1097" s="83"/>
      <c r="D1097" s="98"/>
    </row>
    <row r="1098" spans="1:4" ht="12.75">
      <c r="A1098" s="83"/>
      <c r="B1098" s="83"/>
      <c r="C1098" s="83"/>
      <c r="D1098" s="98"/>
    </row>
    <row r="1099" spans="1:4" ht="12.75">
      <c r="A1099" s="83"/>
      <c r="B1099" s="83"/>
      <c r="C1099" s="83"/>
      <c r="D1099" s="98"/>
    </row>
    <row r="1100" spans="1:4" ht="12.75">
      <c r="A1100" s="83"/>
      <c r="B1100" s="83"/>
      <c r="C1100" s="83"/>
      <c r="D1100" s="98"/>
    </row>
    <row r="1101" spans="1:4" ht="12.75">
      <c r="A1101" s="83"/>
      <c r="B1101" s="83"/>
      <c r="C1101" s="83"/>
      <c r="D1101" s="98"/>
    </row>
    <row r="1102" spans="1:4" ht="12.75">
      <c r="A1102" s="83"/>
      <c r="B1102" s="83"/>
      <c r="C1102" s="83"/>
      <c r="D1102" s="98"/>
    </row>
    <row r="1103" spans="1:4" ht="12.75">
      <c r="A1103" s="83"/>
      <c r="B1103" s="83"/>
      <c r="C1103" s="83"/>
      <c r="D1103" s="98"/>
    </row>
    <row r="1104" spans="1:4" ht="12.75">
      <c r="A1104" s="83"/>
      <c r="B1104" s="83"/>
      <c r="C1104" s="83"/>
      <c r="D1104" s="98"/>
    </row>
    <row r="1105" spans="1:4" ht="12.75">
      <c r="A1105" s="83"/>
      <c r="B1105" s="83"/>
      <c r="C1105" s="83"/>
      <c r="D1105" s="98"/>
    </row>
    <row r="1106" spans="1:4" ht="12.75">
      <c r="A1106" s="83"/>
      <c r="B1106" s="83"/>
      <c r="C1106" s="83"/>
      <c r="D1106" s="98"/>
    </row>
    <row r="1107" spans="1:4" ht="12.75">
      <c r="A1107" s="83"/>
      <c r="B1107" s="83"/>
      <c r="C1107" s="83"/>
      <c r="D1107" s="98"/>
    </row>
    <row r="1108" spans="1:4" ht="12.75">
      <c r="A1108" s="83"/>
      <c r="B1108" s="83"/>
      <c r="C1108" s="83"/>
      <c r="D1108" s="98"/>
    </row>
    <row r="1109" spans="1:4" ht="12.75">
      <c r="A1109" s="83"/>
      <c r="B1109" s="83"/>
      <c r="C1109" s="83"/>
      <c r="D1109" s="98"/>
    </row>
    <row r="1110" spans="1:4" ht="12.75">
      <c r="A1110" s="83"/>
      <c r="B1110" s="83"/>
      <c r="C1110" s="83"/>
      <c r="D1110" s="98"/>
    </row>
    <row r="1111" spans="1:4" ht="12.75">
      <c r="A1111" s="83"/>
      <c r="B1111" s="83"/>
      <c r="C1111" s="83"/>
      <c r="D1111" s="98"/>
    </row>
    <row r="1112" spans="1:4" ht="12.75">
      <c r="A1112" s="83"/>
      <c r="B1112" s="83"/>
      <c r="C1112" s="83"/>
      <c r="D1112" s="98"/>
    </row>
    <row r="1113" spans="1:4" ht="12.75">
      <c r="A1113" s="83"/>
      <c r="B1113" s="83"/>
      <c r="C1113" s="83"/>
      <c r="D1113" s="98"/>
    </row>
    <row r="1114" spans="1:4" ht="12.75">
      <c r="A1114" s="83"/>
      <c r="B1114" s="83"/>
      <c r="C1114" s="83"/>
      <c r="D1114" s="98"/>
    </row>
    <row r="1115" spans="1:4" ht="12.75">
      <c r="A1115" s="83"/>
      <c r="B1115" s="83"/>
      <c r="C1115" s="83"/>
      <c r="D1115" s="98"/>
    </row>
    <row r="1116" spans="1:4" ht="12.75">
      <c r="A1116" s="83"/>
      <c r="B1116" s="83"/>
      <c r="C1116" s="83"/>
      <c r="D1116" s="98"/>
    </row>
    <row r="1117" spans="1:4" ht="12.75">
      <c r="A1117" s="83"/>
      <c r="B1117" s="83"/>
      <c r="C1117" s="83"/>
      <c r="D1117" s="98"/>
    </row>
    <row r="1118" spans="1:4" ht="12.75">
      <c r="A1118" s="83"/>
      <c r="B1118" s="83"/>
      <c r="C1118" s="83"/>
      <c r="D1118" s="98"/>
    </row>
    <row r="1119" spans="1:4" ht="12.75">
      <c r="A1119" s="83"/>
      <c r="B1119" s="83"/>
      <c r="C1119" s="83"/>
      <c r="D1119" s="98"/>
    </row>
    <row r="1120" spans="1:4" ht="12.75">
      <c r="A1120" s="83"/>
      <c r="B1120" s="83"/>
      <c r="C1120" s="83"/>
      <c r="D1120" s="98"/>
    </row>
    <row r="1121" spans="1:4" ht="12.75">
      <c r="A1121" s="83"/>
      <c r="B1121" s="83"/>
      <c r="C1121" s="83"/>
      <c r="D1121" s="98"/>
    </row>
    <row r="1122" spans="1:4" ht="12.75">
      <c r="A1122" s="83"/>
      <c r="B1122" s="83"/>
      <c r="C1122" s="83"/>
      <c r="D1122" s="98"/>
    </row>
    <row r="1123" spans="1:4" ht="12.75">
      <c r="A1123" s="83"/>
      <c r="B1123" s="83"/>
      <c r="C1123" s="83"/>
      <c r="D1123" s="98"/>
    </row>
    <row r="1124" spans="1:4" ht="12.75">
      <c r="A1124" s="83"/>
      <c r="B1124" s="83"/>
      <c r="C1124" s="83"/>
      <c r="D1124" s="98"/>
    </row>
    <row r="1125" spans="1:4" ht="12.75">
      <c r="A1125" s="83"/>
      <c r="B1125" s="83"/>
      <c r="C1125" s="83"/>
      <c r="D1125" s="98"/>
    </row>
    <row r="1126" spans="1:4" ht="12.75">
      <c r="A1126" s="83"/>
      <c r="B1126" s="83"/>
      <c r="C1126" s="83"/>
      <c r="D1126" s="98"/>
    </row>
    <row r="1127" spans="1:4" ht="12.75">
      <c r="A1127" s="83"/>
      <c r="B1127" s="83"/>
      <c r="C1127" s="83"/>
      <c r="D1127" s="98"/>
    </row>
    <row r="1128" spans="1:4" ht="12.75">
      <c r="A1128" s="83"/>
      <c r="B1128" s="83"/>
      <c r="C1128" s="83"/>
      <c r="D1128" s="98"/>
    </row>
    <row r="1129" spans="1:4" ht="12.75">
      <c r="A1129" s="83"/>
      <c r="B1129" s="83"/>
      <c r="C1129" s="83"/>
      <c r="D1129" s="98"/>
    </row>
    <row r="1130" spans="1:4" ht="12.75">
      <c r="A1130" s="83"/>
      <c r="B1130" s="83"/>
      <c r="C1130" s="83"/>
      <c r="D1130" s="98"/>
    </row>
    <row r="1131" spans="1:4" ht="12.75">
      <c r="A1131" s="83"/>
      <c r="B1131" s="83"/>
      <c r="C1131" s="83"/>
      <c r="D1131" s="98"/>
    </row>
    <row r="1132" spans="1:4" ht="12.75">
      <c r="A1132" s="83"/>
      <c r="B1132" s="83"/>
      <c r="C1132" s="83"/>
      <c r="D1132" s="98"/>
    </row>
    <row r="1133" spans="1:4" ht="12.75">
      <c r="A1133" s="83"/>
      <c r="B1133" s="83"/>
      <c r="C1133" s="83"/>
      <c r="D1133" s="98"/>
    </row>
    <row r="1134" spans="1:4" ht="12.75">
      <c r="A1134" s="83"/>
      <c r="B1134" s="83"/>
      <c r="C1134" s="83"/>
      <c r="D1134" s="98"/>
    </row>
    <row r="1135" spans="1:4" ht="12.75">
      <c r="A1135" s="83"/>
      <c r="B1135" s="83"/>
      <c r="C1135" s="83"/>
      <c r="D1135" s="98"/>
    </row>
    <row r="1136" spans="1:4" ht="12.75">
      <c r="A1136" s="83"/>
      <c r="B1136" s="83"/>
      <c r="C1136" s="83"/>
      <c r="D1136" s="98"/>
    </row>
    <row r="1137" spans="1:4" ht="12.75">
      <c r="A1137" s="83"/>
      <c r="B1137" s="83"/>
      <c r="C1137" s="83"/>
      <c r="D1137" s="98"/>
    </row>
    <row r="1138" spans="1:4" ht="12.75">
      <c r="A1138" s="83"/>
      <c r="B1138" s="83"/>
      <c r="C1138" s="83"/>
      <c r="D1138" s="98"/>
    </row>
    <row r="1139" spans="1:4" ht="12.75">
      <c r="A1139" s="83"/>
      <c r="B1139" s="83"/>
      <c r="C1139" s="83"/>
      <c r="D1139" s="98"/>
    </row>
    <row r="1140" spans="1:4" ht="12.75">
      <c r="A1140" s="83"/>
      <c r="B1140" s="83"/>
      <c r="C1140" s="83"/>
      <c r="D1140" s="98"/>
    </row>
    <row r="1141" spans="1:4" ht="12.75">
      <c r="A1141" s="83"/>
      <c r="B1141" s="83"/>
      <c r="C1141" s="83"/>
      <c r="D1141" s="98"/>
    </row>
    <row r="1142" spans="1:4" ht="12.75">
      <c r="A1142" s="83"/>
      <c r="B1142" s="83"/>
      <c r="C1142" s="83"/>
      <c r="D1142" s="98"/>
    </row>
    <row r="1143" spans="1:4" ht="12.75">
      <c r="A1143" s="83"/>
      <c r="B1143" s="83"/>
      <c r="C1143" s="83"/>
      <c r="D1143" s="98"/>
    </row>
    <row r="1144" spans="1:4" ht="12.75">
      <c r="A1144" s="83"/>
      <c r="B1144" s="83"/>
      <c r="C1144" s="83"/>
      <c r="D1144" s="98"/>
    </row>
    <row r="1145" spans="1:4" ht="12.75">
      <c r="A1145" s="83"/>
      <c r="B1145" s="83"/>
      <c r="C1145" s="83"/>
      <c r="D1145" s="98"/>
    </row>
    <row r="1146" spans="1:4" ht="12.75">
      <c r="A1146" s="83"/>
      <c r="B1146" s="83"/>
      <c r="C1146" s="83"/>
      <c r="D1146" s="98"/>
    </row>
    <row r="1147" spans="1:4" ht="12.75">
      <c r="A1147" s="83"/>
      <c r="B1147" s="83"/>
      <c r="C1147" s="83"/>
      <c r="D1147" s="98"/>
    </row>
    <row r="1148" spans="1:4" ht="12.75">
      <c r="A1148" s="83"/>
      <c r="B1148" s="83"/>
      <c r="C1148" s="83"/>
      <c r="D1148" s="98"/>
    </row>
    <row r="1149" spans="1:4" ht="12.75">
      <c r="A1149" s="83"/>
      <c r="B1149" s="83"/>
      <c r="C1149" s="83"/>
      <c r="D1149" s="98"/>
    </row>
    <row r="1150" spans="1:4" ht="12.75">
      <c r="A1150" s="83"/>
      <c r="B1150" s="83"/>
      <c r="C1150" s="83"/>
      <c r="D1150" s="98"/>
    </row>
    <row r="1151" spans="1:4" ht="12.75">
      <c r="A1151" s="83"/>
      <c r="B1151" s="83"/>
      <c r="C1151" s="83"/>
      <c r="D1151" s="98"/>
    </row>
    <row r="1152" spans="1:4" ht="12.75">
      <c r="A1152" s="83"/>
      <c r="B1152" s="83"/>
      <c r="C1152" s="83"/>
      <c r="D1152" s="98"/>
    </row>
    <row r="1153" spans="1:4" ht="12.75">
      <c r="A1153" s="83"/>
      <c r="B1153" s="83"/>
      <c r="C1153" s="83"/>
      <c r="D1153" s="98"/>
    </row>
    <row r="1154" spans="1:4" ht="12.75">
      <c r="A1154" s="83"/>
      <c r="B1154" s="83"/>
      <c r="C1154" s="83"/>
      <c r="D1154" s="98"/>
    </row>
    <row r="1155" spans="1:4" ht="12.75">
      <c r="A1155" s="83"/>
      <c r="B1155" s="83"/>
      <c r="C1155" s="83"/>
      <c r="D1155" s="98"/>
    </row>
    <row r="1156" spans="1:4" ht="12.75">
      <c r="A1156" s="83"/>
      <c r="B1156" s="83"/>
      <c r="C1156" s="83"/>
      <c r="D1156" s="98"/>
    </row>
    <row r="1157" spans="1:4" ht="12.75">
      <c r="A1157" s="83"/>
      <c r="B1157" s="83"/>
      <c r="C1157" s="83"/>
      <c r="D1157" s="98"/>
    </row>
    <row r="1158" spans="1:4" ht="12.75">
      <c r="A1158" s="83"/>
      <c r="B1158" s="83"/>
      <c r="C1158" s="83"/>
      <c r="D1158" s="98"/>
    </row>
    <row r="1159" spans="1:4" ht="12.75">
      <c r="A1159" s="83"/>
      <c r="B1159" s="83"/>
      <c r="C1159" s="83"/>
      <c r="D1159" s="98"/>
    </row>
    <row r="1160" spans="1:4" ht="12.75">
      <c r="A1160" s="83"/>
      <c r="B1160" s="83"/>
      <c r="C1160" s="83"/>
      <c r="D1160" s="98"/>
    </row>
    <row r="1161" spans="1:4" ht="12.75">
      <c r="A1161" s="83"/>
      <c r="B1161" s="83"/>
      <c r="C1161" s="83"/>
      <c r="D1161" s="98"/>
    </row>
    <row r="1162" spans="1:4" ht="12.75">
      <c r="A1162" s="83"/>
      <c r="B1162" s="83"/>
      <c r="C1162" s="83"/>
      <c r="D1162" s="98"/>
    </row>
    <row r="1163" spans="1:4" ht="12.75">
      <c r="A1163" s="83"/>
      <c r="B1163" s="83"/>
      <c r="C1163" s="83"/>
      <c r="D1163" s="98"/>
    </row>
    <row r="1164" spans="1:4" ht="12.75">
      <c r="A1164" s="83"/>
      <c r="B1164" s="83"/>
      <c r="C1164" s="83"/>
      <c r="D1164" s="98"/>
    </row>
    <row r="1165" spans="1:4" ht="12.75">
      <c r="A1165" s="83"/>
      <c r="B1165" s="83"/>
      <c r="C1165" s="83"/>
      <c r="D1165" s="98"/>
    </row>
    <row r="1166" spans="1:4" ht="12.75">
      <c r="A1166" s="83"/>
      <c r="B1166" s="83"/>
      <c r="C1166" s="83"/>
      <c r="D1166" s="98"/>
    </row>
    <row r="1167" spans="1:4" ht="12.75">
      <c r="A1167" s="83"/>
      <c r="B1167" s="83"/>
      <c r="C1167" s="83"/>
      <c r="D1167" s="98"/>
    </row>
    <row r="1168" spans="1:4" ht="12.75">
      <c r="A1168" s="83"/>
      <c r="B1168" s="83"/>
      <c r="C1168" s="83"/>
      <c r="D1168" s="98"/>
    </row>
    <row r="1169" spans="1:4" ht="12.75">
      <c r="A1169" s="83"/>
      <c r="B1169" s="83"/>
      <c r="C1169" s="83"/>
      <c r="D1169" s="98"/>
    </row>
    <row r="1170" spans="1:4" ht="12.75">
      <c r="A1170" s="83"/>
      <c r="B1170" s="83"/>
      <c r="C1170" s="83"/>
      <c r="D1170" s="98"/>
    </row>
    <row r="1171" spans="1:4" ht="12.75">
      <c r="A1171" s="83"/>
      <c r="B1171" s="83"/>
      <c r="C1171" s="83"/>
      <c r="D1171" s="98"/>
    </row>
    <row r="1172" spans="1:4" ht="12.75">
      <c r="A1172" s="83"/>
      <c r="B1172" s="83"/>
      <c r="C1172" s="83"/>
      <c r="D1172" s="98"/>
    </row>
    <row r="1173" spans="1:4" ht="12.75">
      <c r="A1173" s="83"/>
      <c r="B1173" s="83"/>
      <c r="C1173" s="83"/>
      <c r="D1173" s="98"/>
    </row>
    <row r="1174" spans="1:4" ht="12.75">
      <c r="A1174" s="83"/>
      <c r="B1174" s="83"/>
      <c r="C1174" s="83"/>
      <c r="D1174" s="98"/>
    </row>
    <row r="1175" spans="1:4" ht="12.75">
      <c r="A1175" s="83"/>
      <c r="B1175" s="83"/>
      <c r="C1175" s="83"/>
      <c r="D1175" s="98"/>
    </row>
    <row r="1176" spans="1:4" ht="12.75">
      <c r="A1176" s="83"/>
      <c r="B1176" s="83"/>
      <c r="C1176" s="83"/>
      <c r="D1176" s="98"/>
    </row>
    <row r="1177" spans="1:4" ht="12.75">
      <c r="A1177" s="83"/>
      <c r="B1177" s="83"/>
      <c r="C1177" s="83"/>
      <c r="D1177" s="98"/>
    </row>
    <row r="1178" spans="1:4" ht="12.75">
      <c r="A1178" s="83"/>
      <c r="B1178" s="83"/>
      <c r="C1178" s="83"/>
      <c r="D1178" s="98"/>
    </row>
    <row r="1179" spans="1:4" ht="12.75">
      <c r="A1179" s="83"/>
      <c r="B1179" s="83"/>
      <c r="C1179" s="83"/>
      <c r="D1179" s="98"/>
    </row>
    <row r="1180" spans="1:4" ht="12.75">
      <c r="A1180" s="83"/>
      <c r="B1180" s="83"/>
      <c r="C1180" s="83"/>
      <c r="D1180" s="98"/>
    </row>
    <row r="1181" spans="1:4" ht="12.75">
      <c r="A1181" s="83"/>
      <c r="B1181" s="83"/>
      <c r="C1181" s="83"/>
      <c r="D1181" s="98"/>
    </row>
    <row r="1182" spans="1:4" ht="12.75">
      <c r="A1182" s="83"/>
      <c r="B1182" s="83"/>
      <c r="C1182" s="83"/>
      <c r="D1182" s="98"/>
    </row>
    <row r="1183" spans="1:4" ht="12.75">
      <c r="A1183" s="83"/>
      <c r="B1183" s="83"/>
      <c r="C1183" s="83"/>
      <c r="D1183" s="98"/>
    </row>
    <row r="1184" spans="1:4" ht="12.75">
      <c r="A1184" s="83"/>
      <c r="B1184" s="83"/>
      <c r="C1184" s="83"/>
      <c r="D1184" s="98"/>
    </row>
    <row r="1185" spans="1:4" ht="12.75">
      <c r="A1185" s="83"/>
      <c r="B1185" s="83"/>
      <c r="C1185" s="83"/>
      <c r="D1185" s="98"/>
    </row>
    <row r="1186" spans="1:4" ht="12.75">
      <c r="A1186" s="83"/>
      <c r="B1186" s="83"/>
      <c r="C1186" s="83"/>
      <c r="D1186" s="98"/>
    </row>
    <row r="1187" spans="1:4" ht="12.75">
      <c r="A1187" s="83"/>
      <c r="B1187" s="83"/>
      <c r="C1187" s="83"/>
      <c r="D1187" s="98"/>
    </row>
    <row r="1188" spans="1:4" ht="12.75">
      <c r="A1188" s="83"/>
      <c r="B1188" s="83"/>
      <c r="C1188" s="83"/>
      <c r="D1188" s="98"/>
    </row>
    <row r="1189" spans="1:4" ht="12.75">
      <c r="A1189" s="83"/>
      <c r="B1189" s="83"/>
      <c r="C1189" s="83"/>
      <c r="D1189" s="98"/>
    </row>
    <row r="1190" spans="1:4" ht="12.75">
      <c r="A1190" s="83"/>
      <c r="B1190" s="83"/>
      <c r="C1190" s="83"/>
      <c r="D1190" s="98"/>
    </row>
    <row r="1191" spans="1:4" ht="12.75">
      <c r="A1191" s="83"/>
      <c r="B1191" s="83"/>
      <c r="C1191" s="83"/>
      <c r="D1191" s="98"/>
    </row>
    <row r="1192" spans="1:4" ht="12.75">
      <c r="A1192" s="83"/>
      <c r="B1192" s="83"/>
      <c r="C1192" s="83"/>
      <c r="D1192" s="98"/>
    </row>
    <row r="1193" spans="1:4" ht="12.75">
      <c r="A1193" s="83"/>
      <c r="B1193" s="83"/>
      <c r="C1193" s="83"/>
      <c r="D1193" s="98"/>
    </row>
    <row r="1194" spans="1:4" ht="12.75">
      <c r="A1194" s="83"/>
      <c r="B1194" s="83"/>
      <c r="C1194" s="83"/>
      <c r="D1194" s="98"/>
    </row>
    <row r="1195" spans="1:4" ht="12.75">
      <c r="A1195" s="83"/>
      <c r="B1195" s="83"/>
      <c r="C1195" s="83"/>
      <c r="D1195" s="98"/>
    </row>
    <row r="1196" spans="1:4" ht="12.75">
      <c r="A1196" s="83"/>
      <c r="B1196" s="83"/>
      <c r="C1196" s="83"/>
      <c r="D1196" s="98"/>
    </row>
    <row r="1197" spans="1:4" ht="12.75">
      <c r="A1197" s="83"/>
      <c r="B1197" s="83"/>
      <c r="C1197" s="83"/>
      <c r="D1197" s="98"/>
    </row>
    <row r="1198" spans="1:4" ht="12.75">
      <c r="A1198" s="83"/>
      <c r="B1198" s="83"/>
      <c r="C1198" s="83"/>
      <c r="D1198" s="98"/>
    </row>
    <row r="1199" spans="1:4" ht="12.75">
      <c r="A1199" s="83"/>
      <c r="B1199" s="83"/>
      <c r="C1199" s="83"/>
      <c r="D1199" s="98"/>
    </row>
    <row r="1200" spans="1:4" ht="12.75">
      <c r="A1200" s="83"/>
      <c r="B1200" s="83"/>
      <c r="C1200" s="83"/>
      <c r="D1200" s="98"/>
    </row>
    <row r="1201" spans="1:4" ht="12.75">
      <c r="A1201" s="83"/>
      <c r="B1201" s="83"/>
      <c r="C1201" s="83"/>
      <c r="D1201" s="98"/>
    </row>
    <row r="1202" spans="1:4" ht="12.75">
      <c r="A1202" s="83"/>
      <c r="B1202" s="83"/>
      <c r="C1202" s="83"/>
      <c r="D1202" s="98"/>
    </row>
    <row r="1203" spans="1:4" ht="12.75">
      <c r="A1203" s="83"/>
      <c r="B1203" s="83"/>
      <c r="C1203" s="83"/>
      <c r="D1203" s="98"/>
    </row>
    <row r="1204" spans="1:4" ht="12.75">
      <c r="A1204" s="83"/>
      <c r="B1204" s="83"/>
      <c r="C1204" s="83"/>
      <c r="D1204" s="98"/>
    </row>
    <row r="1205" spans="1:4" ht="12.75">
      <c r="A1205" s="83"/>
      <c r="B1205" s="83"/>
      <c r="C1205" s="83"/>
      <c r="D1205" s="98"/>
    </row>
    <row r="1206" spans="1:4" ht="12.75">
      <c r="A1206" s="83"/>
      <c r="B1206" s="83"/>
      <c r="C1206" s="83"/>
      <c r="D1206" s="98"/>
    </row>
    <row r="1207" spans="1:4" ht="12.75">
      <c r="A1207" s="83"/>
      <c r="B1207" s="83"/>
      <c r="C1207" s="83"/>
      <c r="D1207" s="98"/>
    </row>
    <row r="1208" spans="1:4" ht="12.75">
      <c r="A1208" s="83"/>
      <c r="B1208" s="83"/>
      <c r="C1208" s="83"/>
      <c r="D1208" s="98"/>
    </row>
    <row r="1209" spans="1:4" ht="12.75">
      <c r="A1209" s="83"/>
      <c r="B1209" s="83"/>
      <c r="C1209" s="83"/>
      <c r="D1209" s="98"/>
    </row>
    <row r="1210" spans="1:4" ht="12.75">
      <c r="A1210" s="83"/>
      <c r="B1210" s="83"/>
      <c r="C1210" s="83"/>
      <c r="D1210" s="98"/>
    </row>
    <row r="1211" spans="1:4" ht="12.75">
      <c r="A1211" s="83"/>
      <c r="B1211" s="83"/>
      <c r="C1211" s="83"/>
      <c r="D1211" s="98"/>
    </row>
    <row r="1212" spans="1:4" ht="12.75">
      <c r="A1212" s="83"/>
      <c r="B1212" s="83"/>
      <c r="C1212" s="83"/>
      <c r="D1212" s="98"/>
    </row>
    <row r="1213" spans="1:4" ht="12.75">
      <c r="A1213" s="83"/>
      <c r="B1213" s="83"/>
      <c r="C1213" s="83"/>
      <c r="D1213" s="98"/>
    </row>
    <row r="1214" spans="1:4" ht="12.75">
      <c r="A1214" s="83"/>
      <c r="B1214" s="83"/>
      <c r="C1214" s="83"/>
      <c r="D1214" s="98"/>
    </row>
    <row r="1215" spans="1:4" ht="12.75">
      <c r="A1215" s="83"/>
      <c r="B1215" s="83"/>
      <c r="C1215" s="83"/>
      <c r="D1215" s="98"/>
    </row>
    <row r="1216" spans="1:4" ht="12.75">
      <c r="A1216" s="83"/>
      <c r="B1216" s="83"/>
      <c r="C1216" s="83"/>
      <c r="D1216" s="98"/>
    </row>
    <row r="1217" spans="1:4" ht="12.75">
      <c r="A1217" s="83"/>
      <c r="B1217" s="83"/>
      <c r="C1217" s="83"/>
      <c r="D1217" s="98"/>
    </row>
    <row r="1218" spans="1:4" ht="12.75">
      <c r="A1218" s="83"/>
      <c r="B1218" s="83"/>
      <c r="C1218" s="83"/>
      <c r="D1218" s="98"/>
    </row>
    <row r="1219" spans="1:4" ht="12.75">
      <c r="A1219" s="83"/>
      <c r="B1219" s="83"/>
      <c r="C1219" s="83"/>
      <c r="D1219" s="98"/>
    </row>
    <row r="1220" spans="1:4" ht="12.75">
      <c r="A1220" s="83"/>
      <c r="B1220" s="83"/>
      <c r="C1220" s="83"/>
      <c r="D1220" s="98"/>
    </row>
    <row r="1221" spans="1:4" ht="12.75">
      <c r="A1221" s="83"/>
      <c r="B1221" s="83"/>
      <c r="C1221" s="83"/>
      <c r="D1221" s="98"/>
    </row>
    <row r="1222" spans="1:4" ht="12.75">
      <c r="A1222" s="83"/>
      <c r="B1222" s="83"/>
      <c r="C1222" s="83"/>
      <c r="D1222" s="98"/>
    </row>
    <row r="1223" spans="1:4" ht="12.75">
      <c r="A1223" s="83"/>
      <c r="B1223" s="83"/>
      <c r="C1223" s="83"/>
      <c r="D1223" s="98"/>
    </row>
    <row r="1224" spans="1:4" ht="12.75">
      <c r="A1224" s="83"/>
      <c r="B1224" s="83"/>
      <c r="C1224" s="83"/>
      <c r="D1224" s="98"/>
    </row>
    <row r="1225" spans="1:4" ht="12.75">
      <c r="A1225" s="83"/>
      <c r="B1225" s="83"/>
      <c r="C1225" s="83"/>
      <c r="D1225" s="98"/>
    </row>
    <row r="1226" spans="1:4" ht="12.75">
      <c r="A1226" s="83"/>
      <c r="B1226" s="83"/>
      <c r="C1226" s="83"/>
      <c r="D1226" s="98"/>
    </row>
    <row r="1227" spans="1:4" ht="12.75">
      <c r="A1227" s="83"/>
      <c r="B1227" s="83"/>
      <c r="C1227" s="83"/>
      <c r="D1227" s="98"/>
    </row>
    <row r="1228" spans="1:4" ht="12.75">
      <c r="A1228" s="83"/>
      <c r="B1228" s="83"/>
      <c r="C1228" s="83"/>
      <c r="D1228" s="98"/>
    </row>
    <row r="1229" spans="1:4" ht="12.75">
      <c r="A1229" s="83"/>
      <c r="B1229" s="83"/>
      <c r="C1229" s="83"/>
      <c r="D1229" s="98"/>
    </row>
    <row r="1230" spans="1:4" ht="12.75">
      <c r="A1230" s="83"/>
      <c r="B1230" s="83"/>
      <c r="C1230" s="83"/>
      <c r="D1230" s="98"/>
    </row>
    <row r="1231" spans="1:4" ht="12.75">
      <c r="A1231" s="83"/>
      <c r="B1231" s="83"/>
      <c r="C1231" s="83"/>
      <c r="D1231" s="98"/>
    </row>
    <row r="1232" spans="1:4" ht="12.75">
      <c r="A1232" s="83"/>
      <c r="B1232" s="83"/>
      <c r="C1232" s="83"/>
      <c r="D1232" s="98"/>
    </row>
    <row r="1233" spans="1:4" ht="12.75">
      <c r="A1233" s="83"/>
      <c r="B1233" s="83"/>
      <c r="C1233" s="83"/>
      <c r="D1233" s="98"/>
    </row>
    <row r="1234" spans="1:4" ht="12.75">
      <c r="A1234" s="83"/>
      <c r="B1234" s="83"/>
      <c r="C1234" s="83"/>
      <c r="D1234" s="98"/>
    </row>
    <row r="1235" spans="1:4" ht="12.75">
      <c r="A1235" s="83"/>
      <c r="B1235" s="83"/>
      <c r="C1235" s="83"/>
      <c r="D1235" s="98"/>
    </row>
    <row r="1236" spans="1:4" ht="12.75">
      <c r="A1236" s="83"/>
      <c r="B1236" s="83"/>
      <c r="C1236" s="83"/>
      <c r="D1236" s="98"/>
    </row>
    <row r="1237" spans="1:4" ht="12.75">
      <c r="A1237" s="83"/>
      <c r="B1237" s="83"/>
      <c r="C1237" s="83"/>
      <c r="D1237" s="98"/>
    </row>
    <row r="1238" spans="1:4" ht="12.75">
      <c r="A1238" s="83"/>
      <c r="B1238" s="83"/>
      <c r="C1238" s="83"/>
      <c r="D1238" s="98"/>
    </row>
    <row r="1239" spans="1:4" ht="12.75">
      <c r="A1239" s="83"/>
      <c r="B1239" s="83"/>
      <c r="C1239" s="83"/>
      <c r="D1239" s="98"/>
    </row>
    <row r="1240" spans="1:4" ht="12.75">
      <c r="A1240" s="83"/>
      <c r="B1240" s="83"/>
      <c r="C1240" s="83"/>
      <c r="D1240" s="98"/>
    </row>
    <row r="1241" spans="1:4" ht="12.75">
      <c r="A1241" s="83"/>
      <c r="B1241" s="83"/>
      <c r="C1241" s="83"/>
      <c r="D1241" s="98"/>
    </row>
    <row r="1242" spans="1:4" ht="12.75">
      <c r="A1242" s="83"/>
      <c r="B1242" s="83"/>
      <c r="C1242" s="83"/>
      <c r="D1242" s="98"/>
    </row>
    <row r="1243" spans="1:4" ht="12.75">
      <c r="A1243" s="83"/>
      <c r="B1243" s="83"/>
      <c r="C1243" s="83"/>
      <c r="D1243" s="98"/>
    </row>
    <row r="1244" spans="1:4" ht="12.75">
      <c r="A1244" s="83"/>
      <c r="B1244" s="83"/>
      <c r="C1244" s="83"/>
      <c r="D1244" s="98"/>
    </row>
    <row r="1245" spans="1:4" ht="12.75">
      <c r="A1245" s="83"/>
      <c r="B1245" s="83"/>
      <c r="C1245" s="83"/>
      <c r="D1245" s="98"/>
    </row>
    <row r="1246" spans="1:4" ht="12.75">
      <c r="A1246" s="83"/>
      <c r="B1246" s="83"/>
      <c r="C1246" s="83"/>
      <c r="D1246" s="98"/>
    </row>
    <row r="1247" spans="1:4" ht="12.75">
      <c r="A1247" s="83"/>
      <c r="B1247" s="83"/>
      <c r="C1247" s="83"/>
      <c r="D1247" s="98"/>
    </row>
    <row r="1248" spans="1:4" ht="12.75">
      <c r="A1248" s="83"/>
      <c r="B1248" s="83"/>
      <c r="C1248" s="83"/>
      <c r="D1248" s="98"/>
    </row>
    <row r="1249" spans="1:4" ht="12.75">
      <c r="A1249" s="83"/>
      <c r="B1249" s="83"/>
      <c r="C1249" s="83"/>
      <c r="D1249" s="98"/>
    </row>
    <row r="1250" spans="1:4" ht="12.75">
      <c r="A1250" s="83"/>
      <c r="B1250" s="83"/>
      <c r="C1250" s="83"/>
      <c r="D1250" s="98"/>
    </row>
    <row r="1251" spans="1:4" ht="12.75">
      <c r="A1251" s="83"/>
      <c r="B1251" s="83"/>
      <c r="C1251" s="83"/>
      <c r="D1251" s="98"/>
    </row>
    <row r="1252" spans="1:4" ht="12.75">
      <c r="A1252" s="83"/>
      <c r="B1252" s="83"/>
      <c r="C1252" s="83"/>
      <c r="D1252" s="98"/>
    </row>
    <row r="1253" spans="1:4" ht="12.75">
      <c r="A1253" s="83"/>
      <c r="B1253" s="83"/>
      <c r="C1253" s="83"/>
      <c r="D1253" s="98"/>
    </row>
    <row r="1254" spans="1:4" ht="12.75">
      <c r="A1254" s="83"/>
      <c r="B1254" s="83"/>
      <c r="C1254" s="83"/>
      <c r="D1254" s="98"/>
    </row>
    <row r="1255" spans="1:4" ht="12.75">
      <c r="A1255" s="83"/>
      <c r="B1255" s="83"/>
      <c r="C1255" s="83"/>
      <c r="D1255" s="98"/>
    </row>
    <row r="1256" spans="1:4" ht="12.75">
      <c r="A1256" s="83"/>
      <c r="B1256" s="83"/>
      <c r="C1256" s="83"/>
      <c r="D1256" s="98"/>
    </row>
    <row r="1257" spans="1:4" ht="12.75">
      <c r="A1257" s="83"/>
      <c r="B1257" s="83"/>
      <c r="C1257" s="83"/>
      <c r="D1257" s="98"/>
    </row>
    <row r="1258" spans="1:4" ht="12.75">
      <c r="A1258" s="83"/>
      <c r="B1258" s="83"/>
      <c r="C1258" s="83"/>
      <c r="D1258" s="98"/>
    </row>
    <row r="1259" spans="1:4" ht="12.75">
      <c r="A1259" s="83"/>
      <c r="B1259" s="83"/>
      <c r="C1259" s="83"/>
      <c r="D1259" s="98"/>
    </row>
    <row r="1260" spans="1:4" ht="12.75">
      <c r="A1260" s="83"/>
      <c r="B1260" s="83"/>
      <c r="C1260" s="83"/>
      <c r="D1260" s="98"/>
    </row>
    <row r="1261" spans="1:4" ht="12.75">
      <c r="A1261" s="83"/>
      <c r="B1261" s="83"/>
      <c r="C1261" s="83"/>
      <c r="D1261" s="98"/>
    </row>
    <row r="1262" spans="1:4" ht="12.75">
      <c r="A1262" s="83"/>
      <c r="B1262" s="83"/>
      <c r="C1262" s="83"/>
      <c r="D1262" s="98"/>
    </row>
    <row r="1263" spans="1:4" ht="12.75">
      <c r="A1263" s="83"/>
      <c r="B1263" s="83"/>
      <c r="C1263" s="83"/>
      <c r="D1263" s="98"/>
    </row>
    <row r="1264" spans="1:4" ht="12.75">
      <c r="A1264" s="83"/>
      <c r="B1264" s="83"/>
      <c r="C1264" s="83"/>
      <c r="D1264" s="98"/>
    </row>
    <row r="1265" spans="1:4" ht="12.75">
      <c r="A1265" s="83"/>
      <c r="B1265" s="83"/>
      <c r="C1265" s="83"/>
      <c r="D1265" s="98"/>
    </row>
    <row r="1266" spans="1:4" ht="12.75">
      <c r="A1266" s="83"/>
      <c r="B1266" s="83"/>
      <c r="C1266" s="83"/>
      <c r="D1266" s="98"/>
    </row>
    <row r="1267" spans="1:4" ht="12.75">
      <c r="A1267" s="83"/>
      <c r="B1267" s="83"/>
      <c r="C1267" s="83"/>
      <c r="D1267" s="98"/>
    </row>
    <row r="1268" spans="1:4" ht="12.75">
      <c r="A1268" s="83"/>
      <c r="B1268" s="83"/>
      <c r="C1268" s="83"/>
      <c r="D1268" s="98"/>
    </row>
    <row r="1269" spans="1:4" ht="12.75">
      <c r="A1269" s="83"/>
      <c r="B1269" s="83"/>
      <c r="C1269" s="83"/>
      <c r="D1269" s="98"/>
    </row>
    <row r="1270" spans="1:4" ht="12.75">
      <c r="A1270" s="83"/>
      <c r="B1270" s="83"/>
      <c r="C1270" s="83"/>
      <c r="D1270" s="98"/>
    </row>
    <row r="1271" spans="1:4" ht="12.75">
      <c r="A1271" s="83"/>
      <c r="B1271" s="83"/>
      <c r="C1271" s="83"/>
      <c r="D1271" s="98"/>
    </row>
    <row r="1272" spans="1:4" ht="12.75">
      <c r="A1272" s="83"/>
      <c r="B1272" s="83"/>
      <c r="C1272" s="83"/>
      <c r="D1272" s="98"/>
    </row>
    <row r="1273" spans="1:4" ht="12.75">
      <c r="A1273" s="83"/>
      <c r="B1273" s="83"/>
      <c r="C1273" s="83"/>
      <c r="D1273" s="98"/>
    </row>
    <row r="1274" spans="1:4" ht="12.75">
      <c r="A1274" s="83"/>
      <c r="B1274" s="83"/>
      <c r="C1274" s="83"/>
      <c r="D1274" s="98"/>
    </row>
    <row r="1275" spans="1:4" ht="12.75">
      <c r="A1275" s="83"/>
      <c r="B1275" s="83"/>
      <c r="C1275" s="83"/>
      <c r="D1275" s="98"/>
    </row>
    <row r="1276" spans="1:4" ht="12.75">
      <c r="A1276" s="83"/>
      <c r="B1276" s="83"/>
      <c r="C1276" s="83"/>
      <c r="D1276" s="98"/>
    </row>
    <row r="1277" spans="1:4" ht="12.75">
      <c r="A1277" s="83"/>
      <c r="B1277" s="83"/>
      <c r="C1277" s="83"/>
      <c r="D1277" s="98"/>
    </row>
    <row r="1278" spans="1:4" ht="12.75">
      <c r="A1278" s="83"/>
      <c r="B1278" s="83"/>
      <c r="C1278" s="83"/>
      <c r="D1278" s="98"/>
    </row>
    <row r="1279" spans="1:4" ht="12.75">
      <c r="A1279" s="83"/>
      <c r="B1279" s="83"/>
      <c r="C1279" s="83"/>
      <c r="D1279" s="98"/>
    </row>
    <row r="1280" spans="1:4" ht="12.75">
      <c r="A1280" s="83"/>
      <c r="B1280" s="83"/>
      <c r="C1280" s="83"/>
      <c r="D1280" s="98"/>
    </row>
    <row r="1281" spans="1:4" ht="12.75">
      <c r="A1281" s="83"/>
      <c r="B1281" s="83"/>
      <c r="C1281" s="83"/>
      <c r="D1281" s="98"/>
    </row>
    <row r="1282" spans="1:4" ht="12.75">
      <c r="A1282" s="83"/>
      <c r="B1282" s="83"/>
      <c r="C1282" s="83"/>
      <c r="D1282" s="98"/>
    </row>
    <row r="1283" spans="1:4" ht="12.75">
      <c r="A1283" s="83"/>
      <c r="B1283" s="83"/>
      <c r="C1283" s="83"/>
      <c r="D1283" s="98"/>
    </row>
    <row r="1284" spans="1:4" ht="12.75">
      <c r="A1284" s="83"/>
      <c r="B1284" s="83"/>
      <c r="C1284" s="83"/>
      <c r="D1284" s="98"/>
    </row>
    <row r="1285" spans="1:4" ht="12.75">
      <c r="A1285" s="83"/>
      <c r="B1285" s="83"/>
      <c r="C1285" s="83"/>
      <c r="D1285" s="98"/>
    </row>
    <row r="1286" spans="1:4" ht="12.75">
      <c r="A1286" s="83"/>
      <c r="B1286" s="83"/>
      <c r="C1286" s="83"/>
      <c r="D1286" s="98"/>
    </row>
    <row r="1287" spans="1:4" ht="12.75">
      <c r="A1287" s="83"/>
      <c r="B1287" s="83"/>
      <c r="C1287" s="83"/>
      <c r="D1287" s="98"/>
    </row>
    <row r="1288" spans="1:4" ht="12.75">
      <c r="A1288" s="83"/>
      <c r="B1288" s="83"/>
      <c r="C1288" s="83"/>
      <c r="D1288" s="98"/>
    </row>
    <row r="1289" spans="1:4" ht="12.75">
      <c r="A1289" s="83"/>
      <c r="B1289" s="83"/>
      <c r="C1289" s="83"/>
      <c r="D1289" s="98"/>
    </row>
    <row r="1290" spans="1:4" ht="12.75">
      <c r="A1290" s="83"/>
      <c r="B1290" s="83"/>
      <c r="C1290" s="83"/>
      <c r="D1290" s="98"/>
    </row>
    <row r="1291" spans="1:4" ht="12.75">
      <c r="A1291" s="83"/>
      <c r="B1291" s="83"/>
      <c r="C1291" s="83"/>
      <c r="D1291" s="98"/>
    </row>
    <row r="1292" spans="1:4" ht="12.75">
      <c r="A1292" s="83"/>
      <c r="B1292" s="83"/>
      <c r="C1292" s="83"/>
      <c r="D1292" s="98"/>
    </row>
    <row r="1293" spans="1:4" ht="12.75">
      <c r="A1293" s="83"/>
      <c r="B1293" s="83"/>
      <c r="C1293" s="83"/>
      <c r="D1293" s="98"/>
    </row>
    <row r="1294" spans="1:4" ht="12.75">
      <c r="A1294" s="83"/>
      <c r="B1294" s="83"/>
      <c r="C1294" s="83"/>
      <c r="D1294" s="98"/>
    </row>
    <row r="1295" spans="1:4" ht="12.75">
      <c r="A1295" s="83"/>
      <c r="B1295" s="83"/>
      <c r="C1295" s="83"/>
      <c r="D1295" s="98"/>
    </row>
    <row r="1296" spans="1:4" ht="12.75">
      <c r="A1296" s="83"/>
      <c r="B1296" s="83"/>
      <c r="C1296" s="83"/>
      <c r="D1296" s="98"/>
    </row>
    <row r="1297" spans="1:4" ht="12.75">
      <c r="A1297" s="83"/>
      <c r="B1297" s="83"/>
      <c r="C1297" s="83"/>
      <c r="D1297" s="98"/>
    </row>
    <row r="1298" spans="1:4" ht="12.75">
      <c r="A1298" s="83"/>
      <c r="B1298" s="83"/>
      <c r="C1298" s="83"/>
      <c r="D1298" s="98"/>
    </row>
    <row r="1299" spans="1:4" ht="12.75">
      <c r="A1299" s="83"/>
      <c r="B1299" s="83"/>
      <c r="C1299" s="83"/>
      <c r="D1299" s="98"/>
    </row>
    <row r="1300" spans="1:4" ht="12.75">
      <c r="A1300" s="83"/>
      <c r="B1300" s="83"/>
      <c r="C1300" s="83"/>
      <c r="D1300" s="98"/>
    </row>
    <row r="1301" spans="1:4" ht="12.75">
      <c r="A1301" s="83"/>
      <c r="B1301" s="83"/>
      <c r="C1301" s="83"/>
      <c r="D1301" s="98"/>
    </row>
    <row r="1302" spans="1:4" ht="12.75">
      <c r="A1302" s="83"/>
      <c r="B1302" s="83"/>
      <c r="C1302" s="83"/>
      <c r="D1302" s="98"/>
    </row>
    <row r="1303" spans="1:4" ht="12.75">
      <c r="A1303" s="83"/>
      <c r="B1303" s="83"/>
      <c r="C1303" s="83"/>
      <c r="D1303" s="98"/>
    </row>
    <row r="1304" spans="1:4" ht="12.75">
      <c r="A1304" s="83"/>
      <c r="B1304" s="83"/>
      <c r="C1304" s="83"/>
      <c r="D1304" s="98"/>
    </row>
    <row r="1305" spans="1:4" ht="12.75">
      <c r="A1305" s="83"/>
      <c r="B1305" s="83"/>
      <c r="C1305" s="83"/>
      <c r="D1305" s="98"/>
    </row>
    <row r="1306" spans="1:4" ht="12.75">
      <c r="A1306" s="83"/>
      <c r="B1306" s="83"/>
      <c r="C1306" s="83"/>
      <c r="D1306" s="98"/>
    </row>
    <row r="1307" spans="1:4" ht="12.75">
      <c r="A1307" s="83"/>
      <c r="B1307" s="83"/>
      <c r="C1307" s="83"/>
      <c r="D1307" s="98"/>
    </row>
    <row r="1308" spans="1:4" ht="12.75">
      <c r="A1308" s="83"/>
      <c r="B1308" s="83"/>
      <c r="C1308" s="83"/>
      <c r="D1308" s="98"/>
    </row>
    <row r="1309" spans="1:4" ht="12.75">
      <c r="A1309" s="83"/>
      <c r="B1309" s="83"/>
      <c r="C1309" s="83"/>
      <c r="D1309" s="98"/>
    </row>
    <row r="1310" spans="1:4" ht="12.75">
      <c r="A1310" s="83"/>
      <c r="B1310" s="83"/>
      <c r="C1310" s="83"/>
      <c r="D1310" s="98"/>
    </row>
    <row r="1311" spans="1:4" ht="12.75">
      <c r="A1311" s="83"/>
      <c r="B1311" s="83"/>
      <c r="C1311" s="83"/>
      <c r="D1311" s="98"/>
    </row>
    <row r="1312" spans="1:4" ht="12.75">
      <c r="A1312" s="83"/>
      <c r="B1312" s="83"/>
      <c r="C1312" s="83"/>
      <c r="D1312" s="98"/>
    </row>
    <row r="1313" spans="1:4" ht="12.75">
      <c r="A1313" s="83"/>
      <c r="B1313" s="83"/>
      <c r="C1313" s="83"/>
      <c r="D1313" s="98"/>
    </row>
    <row r="1314" spans="1:4" ht="12.75">
      <c r="A1314" s="83"/>
      <c r="B1314" s="83"/>
      <c r="C1314" s="83"/>
      <c r="D1314" s="98"/>
    </row>
    <row r="1315" spans="1:4" ht="12.75">
      <c r="A1315" s="83"/>
      <c r="B1315" s="83"/>
      <c r="C1315" s="83"/>
      <c r="D1315" s="98"/>
    </row>
    <row r="1316" spans="1:4" ht="12.75">
      <c r="A1316" s="83"/>
      <c r="B1316" s="83"/>
      <c r="C1316" s="83"/>
      <c r="D1316" s="98"/>
    </row>
    <row r="1317" spans="1:4" ht="12.75">
      <c r="A1317" s="83"/>
      <c r="B1317" s="83"/>
      <c r="C1317" s="83"/>
      <c r="D1317" s="98"/>
    </row>
    <row r="1318" spans="1:4" ht="12.75">
      <c r="A1318" s="83"/>
      <c r="B1318" s="83"/>
      <c r="C1318" s="83"/>
      <c r="D1318" s="98"/>
    </row>
    <row r="1319" spans="1:4" ht="12.75">
      <c r="A1319" s="83"/>
      <c r="B1319" s="83"/>
      <c r="C1319" s="83"/>
      <c r="D1319" s="98"/>
    </row>
    <row r="1320" spans="1:4" ht="12.75">
      <c r="A1320" s="83"/>
      <c r="B1320" s="83"/>
      <c r="C1320" s="83"/>
      <c r="D1320" s="98"/>
    </row>
    <row r="1321" spans="1:4" ht="12.75">
      <c r="A1321" s="83"/>
      <c r="B1321" s="83"/>
      <c r="C1321" s="83"/>
      <c r="D1321" s="98"/>
    </row>
    <row r="1322" spans="1:4" ht="12.75">
      <c r="A1322" s="83"/>
      <c r="B1322" s="83"/>
      <c r="C1322" s="83"/>
      <c r="D1322" s="98"/>
    </row>
    <row r="1323" spans="1:4" ht="12.75">
      <c r="A1323" s="83"/>
      <c r="B1323" s="83"/>
      <c r="C1323" s="83"/>
      <c r="D1323" s="98"/>
    </row>
    <row r="1324" spans="1:4" ht="12.75">
      <c r="A1324" s="83"/>
      <c r="B1324" s="83"/>
      <c r="C1324" s="83"/>
      <c r="D1324" s="98"/>
    </row>
    <row r="1325" spans="1:4" ht="12.75">
      <c r="A1325" s="83"/>
      <c r="B1325" s="83"/>
      <c r="C1325" s="83"/>
      <c r="D1325" s="98"/>
    </row>
    <row r="1326" spans="1:4" ht="12.75">
      <c r="A1326" s="83"/>
      <c r="B1326" s="83"/>
      <c r="C1326" s="83"/>
      <c r="D1326" s="98"/>
    </row>
    <row r="1327" spans="1:4" ht="12.75">
      <c r="A1327" s="83"/>
      <c r="B1327" s="83"/>
      <c r="C1327" s="83"/>
      <c r="D1327" s="98"/>
    </row>
    <row r="1328" spans="1:4" ht="12.75">
      <c r="A1328" s="83"/>
      <c r="B1328" s="83"/>
      <c r="C1328" s="83"/>
      <c r="D1328" s="98"/>
    </row>
    <row r="1329" spans="1:4" ht="12.75">
      <c r="A1329" s="83"/>
      <c r="B1329" s="83"/>
      <c r="C1329" s="83"/>
      <c r="D1329" s="98"/>
    </row>
    <row r="1330" spans="1:4" ht="12.75">
      <c r="A1330" s="83"/>
      <c r="B1330" s="83"/>
      <c r="C1330" s="83"/>
      <c r="D1330" s="98"/>
    </row>
    <row r="1331" spans="1:4" ht="12.75">
      <c r="A1331" s="83"/>
      <c r="B1331" s="83"/>
      <c r="C1331" s="83"/>
      <c r="D1331" s="98"/>
    </row>
    <row r="1332" spans="1:4" ht="12.75">
      <c r="A1332" s="83"/>
      <c r="B1332" s="83"/>
      <c r="C1332" s="83"/>
      <c r="D1332" s="98"/>
    </row>
    <row r="1333" spans="1:4" ht="12.75">
      <c r="A1333" s="83"/>
      <c r="B1333" s="83"/>
      <c r="C1333" s="83"/>
      <c r="D1333" s="98"/>
    </row>
    <row r="1334" spans="1:4" ht="12.75">
      <c r="A1334" s="83"/>
      <c r="B1334" s="83"/>
      <c r="C1334" s="83"/>
      <c r="D1334" s="98"/>
    </row>
    <row r="1335" spans="1:4" ht="12.75">
      <c r="A1335" s="83"/>
      <c r="B1335" s="83"/>
      <c r="C1335" s="83"/>
      <c r="D1335" s="98"/>
    </row>
    <row r="1336" spans="1:4" ht="12.75">
      <c r="A1336" s="83"/>
      <c r="B1336" s="83"/>
      <c r="C1336" s="83"/>
      <c r="D1336" s="98"/>
    </row>
    <row r="1337" spans="1:4" ht="12.75">
      <c r="A1337" s="83"/>
      <c r="B1337" s="83"/>
      <c r="C1337" s="83"/>
      <c r="D1337" s="98"/>
    </row>
    <row r="1338" spans="1:4" ht="12.75">
      <c r="A1338" s="83"/>
      <c r="B1338" s="83"/>
      <c r="C1338" s="83"/>
      <c r="D1338" s="98"/>
    </row>
    <row r="1339" spans="1:4" ht="12.75">
      <c r="A1339" s="83"/>
      <c r="B1339" s="83"/>
      <c r="C1339" s="83"/>
      <c r="D1339" s="98"/>
    </row>
    <row r="1340" spans="1:4" ht="12.75">
      <c r="A1340" s="83"/>
      <c r="B1340" s="83"/>
      <c r="C1340" s="83"/>
      <c r="D1340" s="98"/>
    </row>
    <row r="1341" spans="1:4" ht="12.75">
      <c r="A1341" s="83"/>
      <c r="B1341" s="83"/>
      <c r="C1341" s="83"/>
      <c r="D1341" s="98"/>
    </row>
    <row r="1342" spans="1:4" ht="12.75">
      <c r="A1342" s="83"/>
      <c r="B1342" s="83"/>
      <c r="C1342" s="83"/>
      <c r="D1342" s="98"/>
    </row>
    <row r="1343" spans="1:4" ht="12.75">
      <c r="A1343" s="83"/>
      <c r="B1343" s="83"/>
      <c r="C1343" s="83"/>
      <c r="D1343" s="98"/>
    </row>
    <row r="1344" spans="1:4" ht="12.75">
      <c r="A1344" s="83"/>
      <c r="B1344" s="83"/>
      <c r="C1344" s="83"/>
      <c r="D1344" s="98"/>
    </row>
    <row r="1345" spans="1:4" ht="12.75">
      <c r="A1345" s="83"/>
      <c r="B1345" s="83"/>
      <c r="C1345" s="83"/>
      <c r="D1345" s="98"/>
    </row>
    <row r="1346" spans="1:4" ht="12.75">
      <c r="A1346" s="83"/>
      <c r="B1346" s="83"/>
      <c r="C1346" s="83"/>
      <c r="D1346" s="98"/>
    </row>
    <row r="1347" spans="1:4" ht="12.75">
      <c r="A1347" s="83"/>
      <c r="B1347" s="83"/>
      <c r="C1347" s="83"/>
      <c r="D1347" s="98"/>
    </row>
    <row r="1348" spans="1:4" ht="12.75">
      <c r="A1348" s="83"/>
      <c r="B1348" s="83"/>
      <c r="C1348" s="83"/>
      <c r="D1348" s="98"/>
    </row>
    <row r="1349" spans="1:4" ht="12.75">
      <c r="A1349" s="83"/>
      <c r="B1349" s="83"/>
      <c r="C1349" s="83"/>
      <c r="D1349" s="98"/>
    </row>
    <row r="1350" spans="1:4" ht="12.75">
      <c r="A1350" s="83"/>
      <c r="B1350" s="83"/>
      <c r="C1350" s="83"/>
      <c r="D1350" s="98"/>
    </row>
    <row r="1351" spans="1:4" ht="12.75">
      <c r="A1351" s="83"/>
      <c r="B1351" s="83"/>
      <c r="C1351" s="83"/>
      <c r="D1351" s="98"/>
    </row>
    <row r="1352" spans="1:4" ht="12.75">
      <c r="A1352" s="83"/>
      <c r="B1352" s="83"/>
      <c r="C1352" s="83"/>
      <c r="D1352" s="98"/>
    </row>
    <row r="1353" spans="1:4" ht="12.75">
      <c r="A1353" s="83"/>
      <c r="B1353" s="83"/>
      <c r="C1353" s="83"/>
      <c r="D1353" s="98"/>
    </row>
    <row r="1354" spans="1:4" ht="12.75">
      <c r="A1354" s="83"/>
      <c r="B1354" s="83"/>
      <c r="C1354" s="83"/>
      <c r="D1354" s="98"/>
    </row>
    <row r="1355" spans="1:4" ht="12.75">
      <c r="A1355" s="83"/>
      <c r="B1355" s="83"/>
      <c r="C1355" s="83"/>
      <c r="D1355" s="98"/>
    </row>
    <row r="1356" spans="1:4" ht="12.75">
      <c r="A1356" s="83"/>
      <c r="B1356" s="83"/>
      <c r="C1356" s="83"/>
      <c r="D1356" s="98"/>
    </row>
    <row r="1357" spans="1:4" ht="12.75">
      <c r="A1357" s="83"/>
      <c r="B1357" s="83"/>
      <c r="C1357" s="83"/>
      <c r="D1357" s="98"/>
    </row>
    <row r="1358" spans="1:4" ht="12.75">
      <c r="A1358" s="83"/>
      <c r="B1358" s="83"/>
      <c r="C1358" s="83"/>
      <c r="D1358" s="98"/>
    </row>
    <row r="1359" spans="1:4" ht="12.75">
      <c r="A1359" s="83"/>
      <c r="B1359" s="83"/>
      <c r="C1359" s="83"/>
      <c r="D1359" s="98"/>
    </row>
    <row r="1360" spans="1:4" ht="12.75">
      <c r="A1360" s="83"/>
      <c r="B1360" s="83"/>
      <c r="C1360" s="83"/>
      <c r="D1360" s="98"/>
    </row>
    <row r="1361" spans="1:4" ht="12.75">
      <c r="A1361" s="83"/>
      <c r="B1361" s="83"/>
      <c r="C1361" s="83"/>
      <c r="D1361" s="98"/>
    </row>
    <row r="1362" spans="1:4" ht="12.75">
      <c r="A1362" s="83"/>
      <c r="B1362" s="83"/>
      <c r="C1362" s="83"/>
      <c r="D1362" s="98"/>
    </row>
    <row r="1363" spans="1:4" ht="12.75">
      <c r="A1363" s="83"/>
      <c r="B1363" s="83"/>
      <c r="C1363" s="83"/>
      <c r="D1363" s="98"/>
    </row>
    <row r="1364" spans="1:4" ht="12.75">
      <c r="A1364" s="83"/>
      <c r="B1364" s="83"/>
      <c r="C1364" s="83"/>
      <c r="D1364" s="98"/>
    </row>
    <row r="1365" spans="1:4" ht="12.75">
      <c r="A1365" s="83"/>
      <c r="B1365" s="83"/>
      <c r="C1365" s="83"/>
      <c r="D1365" s="98"/>
    </row>
    <row r="1366" spans="1:4" ht="12.75">
      <c r="A1366" s="83"/>
      <c r="B1366" s="83"/>
      <c r="C1366" s="83"/>
      <c r="D1366" s="98"/>
    </row>
    <row r="1367" spans="1:4" ht="12.75">
      <c r="A1367" s="83"/>
      <c r="B1367" s="83"/>
      <c r="C1367" s="83"/>
      <c r="D1367" s="98"/>
    </row>
    <row r="1368" spans="1:4" ht="12.75">
      <c r="A1368" s="83"/>
      <c r="B1368" s="83"/>
      <c r="C1368" s="83"/>
      <c r="D1368" s="98"/>
    </row>
    <row r="1369" spans="1:4" ht="12.75">
      <c r="A1369" s="83"/>
      <c r="B1369" s="83"/>
      <c r="C1369" s="83"/>
      <c r="D1369" s="98"/>
    </row>
    <row r="1370" spans="1:4" ht="12.75">
      <c r="A1370" s="83"/>
      <c r="B1370" s="83"/>
      <c r="C1370" s="83"/>
      <c r="D1370" s="98"/>
    </row>
    <row r="1371" spans="1:4" ht="12.75">
      <c r="A1371" s="83"/>
      <c r="B1371" s="83"/>
      <c r="C1371" s="83"/>
      <c r="D1371" s="98"/>
    </row>
    <row r="1372" spans="1:4" ht="12.75">
      <c r="A1372" s="83"/>
      <c r="B1372" s="83"/>
      <c r="C1372" s="83"/>
      <c r="D1372" s="98"/>
    </row>
    <row r="1373" spans="1:4" ht="12.75">
      <c r="A1373" s="83"/>
      <c r="B1373" s="83"/>
      <c r="C1373" s="83"/>
      <c r="D1373" s="98"/>
    </row>
    <row r="1374" spans="1:4" ht="12.75">
      <c r="A1374" s="83"/>
      <c r="B1374" s="83"/>
      <c r="C1374" s="83"/>
      <c r="D1374" s="98"/>
    </row>
    <row r="1375" spans="1:4" ht="12.75">
      <c r="A1375" s="83"/>
      <c r="B1375" s="83"/>
      <c r="C1375" s="83"/>
      <c r="D1375" s="98"/>
    </row>
    <row r="1376" spans="1:4" ht="12.75">
      <c r="A1376" s="83"/>
      <c r="B1376" s="83"/>
      <c r="C1376" s="83"/>
      <c r="D1376" s="98"/>
    </row>
    <row r="1377" spans="1:4" ht="12.75">
      <c r="A1377" s="83"/>
      <c r="B1377" s="83"/>
      <c r="C1377" s="83"/>
      <c r="D1377" s="98"/>
    </row>
    <row r="1378" spans="1:4" ht="12.75">
      <c r="A1378" s="83"/>
      <c r="B1378" s="83"/>
      <c r="C1378" s="83"/>
      <c r="D1378" s="98"/>
    </row>
    <row r="1379" spans="1:4" ht="12.75">
      <c r="A1379" s="83"/>
      <c r="B1379" s="83"/>
      <c r="C1379" s="83"/>
      <c r="D1379" s="98"/>
    </row>
    <row r="1380" spans="1:4" ht="12.75">
      <c r="A1380" s="83"/>
      <c r="B1380" s="83"/>
      <c r="C1380" s="83"/>
      <c r="D1380" s="98"/>
    </row>
    <row r="1381" spans="1:4" ht="12.75">
      <c r="A1381" s="83"/>
      <c r="B1381" s="83"/>
      <c r="C1381" s="83"/>
      <c r="D1381" s="98"/>
    </row>
    <row r="1382" spans="1:4" ht="12.75">
      <c r="A1382" s="83"/>
      <c r="B1382" s="83"/>
      <c r="C1382" s="83"/>
      <c r="D1382" s="98"/>
    </row>
    <row r="1383" spans="1:4" ht="12.75">
      <c r="A1383" s="83"/>
      <c r="B1383" s="83"/>
      <c r="C1383" s="83"/>
      <c r="D1383" s="98"/>
    </row>
    <row r="1384" spans="1:4" ht="12.75">
      <c r="A1384" s="83"/>
      <c r="B1384" s="83"/>
      <c r="C1384" s="83"/>
      <c r="D1384" s="98"/>
    </row>
    <row r="1385" spans="1:4" ht="12.75">
      <c r="A1385" s="83"/>
      <c r="B1385" s="83"/>
      <c r="C1385" s="83"/>
      <c r="D1385" s="98"/>
    </row>
    <row r="1386" spans="1:4" ht="12.75">
      <c r="A1386" s="83"/>
      <c r="B1386" s="83"/>
      <c r="C1386" s="83"/>
      <c r="D1386" s="98"/>
    </row>
    <row r="1387" spans="1:4" ht="12.75">
      <c r="A1387" s="83"/>
      <c r="B1387" s="83"/>
      <c r="C1387" s="83"/>
      <c r="D1387" s="98"/>
    </row>
    <row r="1388" spans="1:4" ht="12.75">
      <c r="A1388" s="83"/>
      <c r="B1388" s="83"/>
      <c r="C1388" s="83"/>
      <c r="D1388" s="98"/>
    </row>
    <row r="1389" spans="1:4" ht="12.75">
      <c r="A1389" s="83"/>
      <c r="B1389" s="83"/>
      <c r="C1389" s="83"/>
      <c r="D1389" s="98"/>
    </row>
    <row r="1390" spans="1:4" ht="12.75">
      <c r="A1390" s="83"/>
      <c r="B1390" s="83"/>
      <c r="C1390" s="83"/>
      <c r="D1390" s="98"/>
    </row>
    <row r="1391" spans="1:4" ht="12.75">
      <c r="A1391" s="83"/>
      <c r="B1391" s="83"/>
      <c r="C1391" s="83"/>
      <c r="D1391" s="98"/>
    </row>
    <row r="1392" spans="1:4" ht="12.75">
      <c r="A1392" s="83"/>
      <c r="B1392" s="83"/>
      <c r="C1392" s="83"/>
      <c r="D1392" s="98"/>
    </row>
    <row r="1393" spans="1:4" ht="12.75">
      <c r="A1393" s="83"/>
      <c r="B1393" s="83"/>
      <c r="C1393" s="83"/>
      <c r="D1393" s="98"/>
    </row>
    <row r="1394" spans="1:4" ht="12.75">
      <c r="A1394" s="83"/>
      <c r="B1394" s="83"/>
      <c r="C1394" s="83"/>
      <c r="D1394" s="98"/>
    </row>
    <row r="1395" spans="1:4" ht="12.75">
      <c r="A1395" s="83"/>
      <c r="B1395" s="83"/>
      <c r="C1395" s="83"/>
      <c r="D1395" s="98"/>
    </row>
    <row r="1396" spans="1:4" ht="12.75">
      <c r="A1396" s="83"/>
      <c r="B1396" s="83"/>
      <c r="C1396" s="83"/>
      <c r="D1396" s="98"/>
    </row>
    <row r="1397" spans="1:4" ht="12.75">
      <c r="A1397" s="83"/>
      <c r="B1397" s="83"/>
      <c r="C1397" s="83"/>
      <c r="D1397" s="98"/>
    </row>
    <row r="1398" spans="1:4" ht="12.75">
      <c r="A1398" s="83"/>
      <c r="B1398" s="83"/>
      <c r="C1398" s="83"/>
      <c r="D1398" s="98"/>
    </row>
    <row r="1399" spans="1:4" ht="12.75">
      <c r="A1399" s="83"/>
      <c r="B1399" s="83"/>
      <c r="C1399" s="83"/>
      <c r="D1399" s="98"/>
    </row>
    <row r="1400" spans="1:4" ht="12.75">
      <c r="A1400" s="83"/>
      <c r="B1400" s="83"/>
      <c r="C1400" s="83"/>
      <c r="D1400" s="98"/>
    </row>
    <row r="1401" spans="1:4" ht="12.75">
      <c r="A1401" s="83"/>
      <c r="B1401" s="83"/>
      <c r="C1401" s="83"/>
      <c r="D1401" s="98"/>
    </row>
    <row r="1402" spans="1:4" ht="12.75">
      <c r="A1402" s="83"/>
      <c r="B1402" s="83"/>
      <c r="C1402" s="83"/>
      <c r="D1402" s="98"/>
    </row>
    <row r="1403" spans="1:4" ht="12.75">
      <c r="A1403" s="83"/>
      <c r="B1403" s="83"/>
      <c r="C1403" s="83"/>
      <c r="D1403" s="98"/>
    </row>
    <row r="1404" spans="1:4" ht="12.75">
      <c r="A1404" s="83"/>
      <c r="B1404" s="83"/>
      <c r="C1404" s="83"/>
      <c r="D1404" s="98"/>
    </row>
    <row r="1405" spans="1:4" ht="12.75">
      <c r="A1405" s="83"/>
      <c r="B1405" s="83"/>
      <c r="C1405" s="83"/>
      <c r="D1405" s="98"/>
    </row>
    <row r="1406" spans="1:4" ht="12.75">
      <c r="A1406" s="83"/>
      <c r="B1406" s="83"/>
      <c r="C1406" s="83"/>
      <c r="D1406" s="98"/>
    </row>
    <row r="1407" spans="1:4" ht="12.75">
      <c r="A1407" s="83"/>
      <c r="B1407" s="83"/>
      <c r="C1407" s="83"/>
      <c r="D1407" s="98"/>
    </row>
    <row r="1408" spans="1:4" ht="12.75">
      <c r="A1408" s="83"/>
      <c r="B1408" s="83"/>
      <c r="C1408" s="83"/>
      <c r="D1408" s="98"/>
    </row>
    <row r="1409" spans="1:4" ht="12.75">
      <c r="A1409" s="83"/>
      <c r="B1409" s="83"/>
      <c r="C1409" s="83"/>
      <c r="D1409" s="98"/>
    </row>
    <row r="1410" spans="1:4" ht="12.75">
      <c r="A1410" s="83"/>
      <c r="B1410" s="83"/>
      <c r="C1410" s="83"/>
      <c r="D1410" s="98"/>
    </row>
    <row r="1411" spans="1:4" ht="12.75">
      <c r="A1411" s="83"/>
      <c r="B1411" s="83"/>
      <c r="C1411" s="83"/>
      <c r="D1411" s="98"/>
    </row>
    <row r="1412" spans="1:4" ht="12.75">
      <c r="A1412" s="83"/>
      <c r="B1412" s="83"/>
      <c r="C1412" s="83"/>
      <c r="D1412" s="98"/>
    </row>
    <row r="1413" spans="1:4" ht="12.75">
      <c r="A1413" s="83"/>
      <c r="B1413" s="83"/>
      <c r="C1413" s="83"/>
      <c r="D1413" s="98"/>
    </row>
    <row r="1414" spans="1:4" ht="12.75">
      <c r="A1414" s="83"/>
      <c r="B1414" s="83"/>
      <c r="C1414" s="83"/>
      <c r="D1414" s="98"/>
    </row>
    <row r="1415" spans="1:4" ht="12.75">
      <c r="A1415" s="83"/>
      <c r="B1415" s="83"/>
      <c r="C1415" s="83"/>
      <c r="D1415" s="98"/>
    </row>
    <row r="1416" spans="1:4" ht="12.75">
      <c r="A1416" s="83"/>
      <c r="B1416" s="83"/>
      <c r="C1416" s="83"/>
      <c r="D1416" s="98"/>
    </row>
    <row r="1417" spans="1:4" ht="12.75">
      <c r="A1417" s="83"/>
      <c r="B1417" s="83"/>
      <c r="C1417" s="83"/>
      <c r="D1417" s="98"/>
    </row>
    <row r="1418" spans="1:4" ht="12.75">
      <c r="A1418" s="83"/>
      <c r="B1418" s="83"/>
      <c r="C1418" s="83"/>
      <c r="D1418" s="98"/>
    </row>
    <row r="1419" spans="1:4" ht="12.75">
      <c r="A1419" s="83"/>
      <c r="B1419" s="83"/>
      <c r="C1419" s="83"/>
      <c r="D1419" s="98"/>
    </row>
    <row r="1420" spans="1:4" ht="12.75">
      <c r="A1420" s="83"/>
      <c r="B1420" s="83"/>
      <c r="C1420" s="83"/>
      <c r="D1420" s="98"/>
    </row>
    <row r="1421" spans="1:4" ht="12.75">
      <c r="A1421" s="83"/>
      <c r="B1421" s="83"/>
      <c r="C1421" s="83"/>
      <c r="D1421" s="98"/>
    </row>
    <row r="1422" spans="1:4" ht="12.75">
      <c r="A1422" s="83"/>
      <c r="B1422" s="83"/>
      <c r="C1422" s="83"/>
      <c r="D1422" s="98"/>
    </row>
    <row r="1423" spans="1:4" ht="12.75">
      <c r="A1423" s="83"/>
      <c r="B1423" s="83"/>
      <c r="C1423" s="83"/>
      <c r="D1423" s="98"/>
    </row>
    <row r="1424" spans="1:4" ht="12.75">
      <c r="A1424" s="83"/>
      <c r="B1424" s="83"/>
      <c r="C1424" s="83"/>
      <c r="D1424" s="98"/>
    </row>
    <row r="1425" spans="1:4" ht="12.75">
      <c r="A1425" s="83"/>
      <c r="B1425" s="83"/>
      <c r="C1425" s="83"/>
      <c r="D1425" s="98"/>
    </row>
    <row r="1426" spans="1:4" ht="12.75">
      <c r="A1426" s="83"/>
      <c r="B1426" s="83"/>
      <c r="C1426" s="83"/>
      <c r="D1426" s="98"/>
    </row>
    <row r="1427" spans="1:4" ht="12.75">
      <c r="A1427" s="83"/>
      <c r="B1427" s="83"/>
      <c r="C1427" s="83"/>
      <c r="D1427" s="98"/>
    </row>
    <row r="1428" spans="1:4" ht="12.75">
      <c r="A1428" s="83"/>
      <c r="B1428" s="83"/>
      <c r="C1428" s="83"/>
      <c r="D1428" s="98"/>
    </row>
    <row r="1429" spans="1:4" ht="12.75">
      <c r="A1429" s="83"/>
      <c r="B1429" s="83"/>
      <c r="C1429" s="83"/>
      <c r="D1429" s="98"/>
    </row>
    <row r="1430" spans="1:4" ht="12.75">
      <c r="A1430" s="83"/>
      <c r="B1430" s="83"/>
      <c r="C1430" s="83"/>
      <c r="D1430" s="98"/>
    </row>
    <row r="1431" spans="1:4" ht="12.75">
      <c r="A1431" s="83"/>
      <c r="B1431" s="83"/>
      <c r="C1431" s="83"/>
      <c r="D1431" s="98"/>
    </row>
    <row r="1432" spans="1:4" ht="12.75">
      <c r="A1432" s="83"/>
      <c r="B1432" s="83"/>
      <c r="C1432" s="83"/>
      <c r="D1432" s="98"/>
    </row>
    <row r="1433" spans="1:4" ht="12.75">
      <c r="A1433" s="83"/>
      <c r="B1433" s="83"/>
      <c r="C1433" s="83"/>
      <c r="D1433" s="98"/>
    </row>
    <row r="1434" spans="1:4" ht="12.75">
      <c r="A1434" s="83"/>
      <c r="B1434" s="83"/>
      <c r="C1434" s="83"/>
      <c r="D1434" s="98"/>
    </row>
    <row r="1435" spans="1:4" ht="12.75">
      <c r="A1435" s="83"/>
      <c r="B1435" s="83"/>
      <c r="C1435" s="83"/>
      <c r="D1435" s="98"/>
    </row>
    <row r="1436" spans="1:4" ht="12.75">
      <c r="A1436" s="83"/>
      <c r="B1436" s="83"/>
      <c r="C1436" s="83"/>
      <c r="D1436" s="98"/>
    </row>
    <row r="1437" spans="1:4" ht="12.75">
      <c r="A1437" s="83"/>
      <c r="B1437" s="83"/>
      <c r="C1437" s="83"/>
      <c r="D1437" s="98"/>
    </row>
    <row r="1438" spans="1:4" ht="12.75">
      <c r="A1438" s="83"/>
      <c r="B1438" s="83"/>
      <c r="C1438" s="83"/>
      <c r="D1438" s="98"/>
    </row>
    <row r="1439" spans="1:4" ht="12.75">
      <c r="A1439" s="83"/>
      <c r="B1439" s="83"/>
      <c r="C1439" s="83"/>
      <c r="D1439" s="98"/>
    </row>
    <row r="1440" spans="1:4" ht="12.75">
      <c r="A1440" s="83"/>
      <c r="B1440" s="83"/>
      <c r="C1440" s="83"/>
      <c r="D1440" s="98"/>
    </row>
    <row r="1441" spans="1:4" ht="12.75">
      <c r="A1441" s="83"/>
      <c r="B1441" s="83"/>
      <c r="C1441" s="83"/>
      <c r="D1441" s="98"/>
    </row>
    <row r="1442" spans="1:4" ht="12.75">
      <c r="A1442" s="83"/>
      <c r="B1442" s="83"/>
      <c r="C1442" s="83"/>
      <c r="D1442" s="98"/>
    </row>
    <row r="1443" spans="1:4" ht="12.75">
      <c r="A1443" s="83"/>
      <c r="B1443" s="83"/>
      <c r="C1443" s="83"/>
      <c r="D1443" s="98"/>
    </row>
    <row r="1444" spans="1:4" ht="12.75">
      <c r="A1444" s="83"/>
      <c r="B1444" s="83"/>
      <c r="C1444" s="83"/>
      <c r="D1444" s="98"/>
    </row>
    <row r="1445" spans="1:4" ht="12.75">
      <c r="A1445" s="83"/>
      <c r="B1445" s="83"/>
      <c r="C1445" s="83"/>
      <c r="D1445" s="98"/>
    </row>
    <row r="1446" spans="1:4" ht="12.75">
      <c r="A1446" s="83"/>
      <c r="B1446" s="83"/>
      <c r="C1446" s="83"/>
      <c r="D1446" s="98"/>
    </row>
    <row r="1447" spans="1:4" ht="12.75">
      <c r="A1447" s="83"/>
      <c r="B1447" s="83"/>
      <c r="C1447" s="83"/>
      <c r="D1447" s="98"/>
    </row>
    <row r="1448" spans="1:4" ht="12.75">
      <c r="A1448" s="83"/>
      <c r="B1448" s="83"/>
      <c r="C1448" s="83"/>
      <c r="D1448" s="98"/>
    </row>
    <row r="1449" spans="1:4" ht="12.75">
      <c r="A1449" s="83"/>
      <c r="B1449" s="83"/>
      <c r="C1449" s="83"/>
      <c r="D1449" s="98"/>
    </row>
    <row r="1450" spans="1:4" ht="12.75">
      <c r="A1450" s="83"/>
      <c r="B1450" s="83"/>
      <c r="C1450" s="83"/>
      <c r="D1450" s="98"/>
    </row>
    <row r="1451" spans="1:4" ht="12.75">
      <c r="A1451" s="83"/>
      <c r="B1451" s="83"/>
      <c r="C1451" s="83"/>
      <c r="D1451" s="98"/>
    </row>
    <row r="1452" spans="1:4" ht="12.75">
      <c r="A1452" s="83"/>
      <c r="B1452" s="83"/>
      <c r="C1452" s="83"/>
      <c r="D1452" s="98"/>
    </row>
    <row r="1453" spans="1:4" ht="12.75">
      <c r="A1453" s="83"/>
      <c r="B1453" s="83"/>
      <c r="C1453" s="83"/>
      <c r="D1453" s="98"/>
    </row>
    <row r="1454" spans="1:4" ht="12.75">
      <c r="A1454" s="83"/>
      <c r="B1454" s="83"/>
      <c r="C1454" s="83"/>
      <c r="D1454" s="98"/>
    </row>
    <row r="1455" spans="1:4" ht="12.75">
      <c r="A1455" s="83"/>
      <c r="B1455" s="83"/>
      <c r="C1455" s="83"/>
      <c r="D1455" s="98"/>
    </row>
    <row r="1456" spans="1:4" ht="12.75">
      <c r="A1456" s="83"/>
      <c r="B1456" s="83"/>
      <c r="C1456" s="83"/>
      <c r="D1456" s="98"/>
    </row>
    <row r="1457" spans="1:4" ht="12.75">
      <c r="A1457" s="83"/>
      <c r="B1457" s="83"/>
      <c r="C1457" s="83"/>
      <c r="D1457" s="98"/>
    </row>
    <row r="1458" spans="1:4" ht="12.75">
      <c r="A1458" s="83"/>
      <c r="B1458" s="83"/>
      <c r="C1458" s="83"/>
      <c r="D1458" s="98"/>
    </row>
    <row r="1459" spans="1:4" ht="12.75">
      <c r="A1459" s="83"/>
      <c r="B1459" s="83"/>
      <c r="C1459" s="83"/>
      <c r="D1459" s="98"/>
    </row>
    <row r="1460" spans="1:4" ht="12.75">
      <c r="A1460" s="83"/>
      <c r="B1460" s="83"/>
      <c r="C1460" s="83"/>
      <c r="D1460" s="98"/>
    </row>
    <row r="1461" spans="1:4" ht="12.75">
      <c r="A1461" s="83"/>
      <c r="B1461" s="83"/>
      <c r="C1461" s="83"/>
      <c r="D1461" s="98"/>
    </row>
    <row r="1462" spans="1:4" ht="12.75">
      <c r="A1462" s="83"/>
      <c r="B1462" s="83"/>
      <c r="C1462" s="83"/>
      <c r="D1462" s="98"/>
    </row>
    <row r="1463" spans="1:4" ht="12.75">
      <c r="A1463" s="83"/>
      <c r="B1463" s="83"/>
      <c r="C1463" s="83"/>
      <c r="D1463" s="98"/>
    </row>
    <row r="1464" spans="1:4" ht="12.75">
      <c r="A1464" s="83"/>
      <c r="B1464" s="83"/>
      <c r="C1464" s="83"/>
      <c r="D1464" s="98"/>
    </row>
    <row r="1465" spans="1:4" ht="12.75">
      <c r="A1465" s="83"/>
      <c r="B1465" s="83"/>
      <c r="C1465" s="83"/>
      <c r="D1465" s="98"/>
    </row>
    <row r="1466" spans="1:4" ht="12.75">
      <c r="A1466" s="83"/>
      <c r="B1466" s="83"/>
      <c r="C1466" s="83"/>
      <c r="D1466" s="98"/>
    </row>
    <row r="1467" spans="1:4" ht="12.75">
      <c r="A1467" s="83"/>
      <c r="B1467" s="83"/>
      <c r="C1467" s="83"/>
      <c r="D1467" s="98"/>
    </row>
    <row r="1468" spans="1:4" ht="12.75">
      <c r="A1468" s="83"/>
      <c r="B1468" s="83"/>
      <c r="C1468" s="83"/>
      <c r="D1468" s="98"/>
    </row>
    <row r="1469" spans="1:4" ht="12.75">
      <c r="A1469" s="83"/>
      <c r="B1469" s="83"/>
      <c r="C1469" s="83"/>
      <c r="D1469" s="98"/>
    </row>
    <row r="1470" spans="1:4" ht="12.75">
      <c r="A1470" s="83"/>
      <c r="B1470" s="83"/>
      <c r="C1470" s="83"/>
      <c r="D1470" s="98"/>
    </row>
    <row r="1471" spans="1:4" ht="12.75">
      <c r="A1471" s="83"/>
      <c r="B1471" s="83"/>
      <c r="C1471" s="83"/>
      <c r="D1471" s="98"/>
    </row>
    <row r="1472" spans="1:4" ht="12.75">
      <c r="A1472" s="83"/>
      <c r="B1472" s="83"/>
      <c r="C1472" s="83"/>
      <c r="D1472" s="98"/>
    </row>
    <row r="1473" spans="1:4" ht="12.75">
      <c r="A1473" s="83"/>
      <c r="B1473" s="83"/>
      <c r="C1473" s="83"/>
      <c r="D1473" s="98"/>
    </row>
    <row r="1474" spans="1:4" ht="12.75">
      <c r="A1474" s="83"/>
      <c r="B1474" s="83"/>
      <c r="C1474" s="83"/>
      <c r="D1474" s="98"/>
    </row>
    <row r="1475" spans="1:4" ht="12.75">
      <c r="A1475" s="83"/>
      <c r="B1475" s="83"/>
      <c r="C1475" s="83"/>
      <c r="D1475" s="98"/>
    </row>
    <row r="1476" spans="1:4" ht="12.75">
      <c r="A1476" s="83"/>
      <c r="B1476" s="83"/>
      <c r="C1476" s="83"/>
      <c r="D1476" s="98"/>
    </row>
    <row r="1477" spans="1:4" ht="12.75">
      <c r="A1477" s="83"/>
      <c r="B1477" s="83"/>
      <c r="C1477" s="83"/>
      <c r="D1477" s="98"/>
    </row>
    <row r="1478" spans="1:4" ht="12.75">
      <c r="A1478" s="83"/>
      <c r="B1478" s="83"/>
      <c r="C1478" s="83"/>
      <c r="D1478" s="98"/>
    </row>
    <row r="1479" spans="1:4" ht="12.75">
      <c r="A1479" s="83"/>
      <c r="B1479" s="83"/>
      <c r="C1479" s="83"/>
      <c r="D1479" s="98"/>
    </row>
    <row r="1480" spans="1:4" ht="12.75">
      <c r="A1480" s="83"/>
      <c r="B1480" s="83"/>
      <c r="C1480" s="83"/>
      <c r="D1480" s="98"/>
    </row>
    <row r="1481" spans="1:4" ht="12.75">
      <c r="A1481" s="83"/>
      <c r="B1481" s="83"/>
      <c r="C1481" s="83"/>
      <c r="D1481" s="98"/>
    </row>
    <row r="1482" spans="1:4" ht="12.75">
      <c r="A1482" s="83"/>
      <c r="B1482" s="83"/>
      <c r="C1482" s="83"/>
      <c r="D1482" s="98"/>
    </row>
    <row r="1483" spans="1:4" ht="12.75">
      <c r="A1483" s="83"/>
      <c r="B1483" s="83"/>
      <c r="C1483" s="83"/>
      <c r="D1483" s="98"/>
    </row>
    <row r="1484" spans="1:4" ht="12.75">
      <c r="A1484" s="83"/>
      <c r="B1484" s="83"/>
      <c r="C1484" s="83"/>
      <c r="D1484" s="98"/>
    </row>
    <row r="1485" spans="1:4" ht="12.75">
      <c r="A1485" s="83"/>
      <c r="B1485" s="83"/>
      <c r="C1485" s="83"/>
      <c r="D1485" s="98"/>
    </row>
    <row r="1486" spans="1:4" ht="12.75">
      <c r="A1486" s="83"/>
      <c r="B1486" s="83"/>
      <c r="C1486" s="83"/>
      <c r="D1486" s="98"/>
    </row>
    <row r="1487" spans="1:4" ht="12.75">
      <c r="A1487" s="83"/>
      <c r="B1487" s="83"/>
      <c r="C1487" s="83"/>
      <c r="D1487" s="98"/>
    </row>
    <row r="1488" spans="1:4" ht="12.75">
      <c r="A1488" s="83"/>
      <c r="B1488" s="83"/>
      <c r="C1488" s="83"/>
      <c r="D1488" s="98"/>
    </row>
    <row r="1489" spans="1:4" ht="12.75">
      <c r="A1489" s="83"/>
      <c r="B1489" s="83"/>
      <c r="C1489" s="83"/>
      <c r="D1489" s="98"/>
    </row>
    <row r="1490" spans="1:4" ht="12.75">
      <c r="A1490" s="83"/>
      <c r="B1490" s="83"/>
      <c r="C1490" s="83"/>
      <c r="D1490" s="98"/>
    </row>
    <row r="1491" spans="1:4" ht="12.75">
      <c r="A1491" s="83"/>
      <c r="B1491" s="83"/>
      <c r="C1491" s="83"/>
      <c r="D1491" s="98"/>
    </row>
    <row r="1492" spans="1:4" ht="12.75">
      <c r="A1492" s="83"/>
      <c r="B1492" s="83"/>
      <c r="C1492" s="83"/>
      <c r="D1492" s="98"/>
    </row>
    <row r="1493" spans="1:4" ht="12.75">
      <c r="A1493" s="83"/>
      <c r="B1493" s="83"/>
      <c r="C1493" s="83"/>
      <c r="D1493" s="98"/>
    </row>
    <row r="1494" spans="1:4" ht="12.75">
      <c r="A1494" s="83"/>
      <c r="B1494" s="83"/>
      <c r="C1494" s="83"/>
      <c r="D1494" s="98"/>
    </row>
    <row r="1495" spans="1:4" ht="12.75">
      <c r="A1495" s="83"/>
      <c r="B1495" s="83"/>
      <c r="C1495" s="83"/>
      <c r="D1495" s="98"/>
    </row>
    <row r="1496" spans="1:4" ht="12.75">
      <c r="A1496" s="83"/>
      <c r="B1496" s="83"/>
      <c r="C1496" s="83"/>
      <c r="D1496" s="98"/>
    </row>
    <row r="1497" spans="1:4" ht="12.75">
      <c r="A1497" s="83"/>
      <c r="B1497" s="83"/>
      <c r="C1497" s="83"/>
      <c r="D1497" s="98"/>
    </row>
    <row r="1498" spans="1:4" ht="12.75">
      <c r="A1498" s="83"/>
      <c r="B1498" s="83"/>
      <c r="C1498" s="83"/>
      <c r="D1498" s="98"/>
    </row>
    <row r="1499" spans="1:4" ht="12.75">
      <c r="A1499" s="83"/>
      <c r="B1499" s="83"/>
      <c r="C1499" s="83"/>
      <c r="D1499" s="98"/>
    </row>
    <row r="1500" spans="1:4" ht="12.75">
      <c r="A1500" s="83"/>
      <c r="B1500" s="83"/>
      <c r="C1500" s="83"/>
      <c r="D1500" s="98"/>
    </row>
    <row r="1501" spans="1:4" ht="12.75">
      <c r="A1501" s="83"/>
      <c r="B1501" s="83"/>
      <c r="C1501" s="83"/>
      <c r="D1501" s="98"/>
    </row>
    <row r="1502" spans="1:4" ht="12.75">
      <c r="A1502" s="83"/>
      <c r="B1502" s="83"/>
      <c r="C1502" s="83"/>
      <c r="D1502" s="98"/>
    </row>
    <row r="1503" spans="1:4" ht="12.75">
      <c r="A1503" s="83"/>
      <c r="B1503" s="83"/>
      <c r="C1503" s="83"/>
      <c r="D1503" s="98"/>
    </row>
    <row r="1504" spans="1:4" ht="12.75">
      <c r="A1504" s="83"/>
      <c r="B1504" s="83"/>
      <c r="C1504" s="83"/>
      <c r="D1504" s="98"/>
    </row>
    <row r="1505" spans="1:4" ht="12.75">
      <c r="A1505" s="83"/>
      <c r="B1505" s="83"/>
      <c r="C1505" s="83"/>
      <c r="D1505" s="98"/>
    </row>
    <row r="1506" spans="1:4" ht="12.75">
      <c r="A1506" s="83"/>
      <c r="B1506" s="83"/>
      <c r="C1506" s="83"/>
      <c r="D1506" s="98"/>
    </row>
    <row r="1507" spans="1:4" ht="12.75">
      <c r="A1507" s="83"/>
      <c r="B1507" s="83"/>
      <c r="C1507" s="83"/>
      <c r="D1507" s="98"/>
    </row>
    <row r="1508" spans="1:4" ht="12.75">
      <c r="A1508" s="83"/>
      <c r="B1508" s="83"/>
      <c r="C1508" s="83"/>
      <c r="D1508" s="98"/>
    </row>
    <row r="1509" spans="1:4" ht="12.75">
      <c r="A1509" s="83"/>
      <c r="B1509" s="83"/>
      <c r="C1509" s="83"/>
      <c r="D1509" s="98"/>
    </row>
    <row r="1510" spans="1:4" ht="12.75">
      <c r="A1510" s="83"/>
      <c r="B1510" s="83"/>
      <c r="C1510" s="83"/>
      <c r="D1510" s="98"/>
    </row>
    <row r="1511" spans="1:4" ht="12.75">
      <c r="A1511" s="83"/>
      <c r="B1511" s="83"/>
      <c r="C1511" s="83"/>
      <c r="D1511" s="98"/>
    </row>
    <row r="1512" spans="1:4" ht="12.75">
      <c r="A1512" s="83"/>
      <c r="B1512" s="83"/>
      <c r="C1512" s="83"/>
      <c r="D1512" s="98"/>
    </row>
    <row r="1513" spans="1:4" ht="12.75">
      <c r="A1513" s="83"/>
      <c r="B1513" s="83"/>
      <c r="C1513" s="83"/>
      <c r="D1513" s="98"/>
    </row>
    <row r="1514" spans="1:4" ht="12.75">
      <c r="A1514" s="83"/>
      <c r="B1514" s="83"/>
      <c r="C1514" s="83"/>
      <c r="D1514" s="98"/>
    </row>
    <row r="1515" spans="1:4" ht="12.75">
      <c r="A1515" s="83"/>
      <c r="B1515" s="83"/>
      <c r="C1515" s="83"/>
      <c r="D1515" s="98"/>
    </row>
    <row r="1516" spans="1:4" ht="12.75">
      <c r="A1516" s="83"/>
      <c r="B1516" s="83"/>
      <c r="C1516" s="83"/>
      <c r="D1516" s="98"/>
    </row>
    <row r="1517" spans="1:4" ht="12.75">
      <c r="A1517" s="83"/>
      <c r="B1517" s="83"/>
      <c r="C1517" s="83"/>
      <c r="D1517" s="98"/>
    </row>
    <row r="1518" spans="1:4" ht="12.75">
      <c r="A1518" s="83"/>
      <c r="B1518" s="83"/>
      <c r="C1518" s="83"/>
      <c r="D1518" s="98"/>
    </row>
    <row r="1519" spans="1:4" ht="12.75">
      <c r="A1519" s="83"/>
      <c r="B1519" s="83"/>
      <c r="C1519" s="83"/>
      <c r="D1519" s="98"/>
    </row>
    <row r="1520" spans="1:4" ht="12.75">
      <c r="A1520" s="83"/>
      <c r="B1520" s="83"/>
      <c r="C1520" s="83"/>
      <c r="D1520" s="98"/>
    </row>
    <row r="1521" spans="1:4" ht="12.75">
      <c r="A1521" s="83"/>
      <c r="B1521" s="83"/>
      <c r="C1521" s="83"/>
      <c r="D1521" s="98"/>
    </row>
    <row r="1522" spans="1:4" ht="12.75">
      <c r="A1522" s="83"/>
      <c r="B1522" s="83"/>
      <c r="C1522" s="83"/>
      <c r="D1522" s="98"/>
    </row>
    <row r="1523" spans="1:4" ht="12.75">
      <c r="A1523" s="83"/>
      <c r="B1523" s="83"/>
      <c r="C1523" s="83"/>
      <c r="D1523" s="98"/>
    </row>
    <row r="1524" spans="1:4" ht="12.75">
      <c r="A1524" s="83"/>
      <c r="B1524" s="83"/>
      <c r="C1524" s="83"/>
      <c r="D1524" s="98"/>
    </row>
    <row r="1525" spans="1:4" ht="12.75">
      <c r="A1525" s="83"/>
      <c r="B1525" s="83"/>
      <c r="C1525" s="83"/>
      <c r="D1525" s="98"/>
    </row>
    <row r="1526" spans="1:4" ht="12.75">
      <c r="A1526" s="83"/>
      <c r="B1526" s="83"/>
      <c r="C1526" s="83"/>
      <c r="D1526" s="98"/>
    </row>
    <row r="1527" spans="1:4" ht="12.75">
      <c r="A1527" s="83"/>
      <c r="B1527" s="83"/>
      <c r="C1527" s="83"/>
      <c r="D1527" s="98"/>
    </row>
    <row r="1528" spans="1:4" ht="12.75">
      <c r="A1528" s="83"/>
      <c r="B1528" s="83"/>
      <c r="C1528" s="83"/>
      <c r="D1528" s="98"/>
    </row>
    <row r="1529" spans="1:4" ht="12.75">
      <c r="A1529" s="83"/>
      <c r="B1529" s="83"/>
      <c r="C1529" s="83"/>
      <c r="D1529" s="98"/>
    </row>
    <row r="1530" spans="1:4" ht="12.75">
      <c r="A1530" s="83"/>
      <c r="B1530" s="83"/>
      <c r="C1530" s="83"/>
      <c r="D1530" s="98"/>
    </row>
    <row r="1531" spans="1:4" ht="12.75">
      <c r="A1531" s="83"/>
      <c r="B1531" s="83"/>
      <c r="C1531" s="83"/>
      <c r="D1531" s="98"/>
    </row>
    <row r="1532" spans="1:4" ht="12.75">
      <c r="A1532" s="83"/>
      <c r="B1532" s="83"/>
      <c r="C1532" s="83"/>
      <c r="D1532" s="98"/>
    </row>
    <row r="1533" spans="1:4" ht="12.75">
      <c r="A1533" s="83"/>
      <c r="B1533" s="83"/>
      <c r="C1533" s="83"/>
      <c r="D1533" s="98"/>
    </row>
    <row r="1534" spans="1:4" ht="12.75">
      <c r="A1534" s="83"/>
      <c r="B1534" s="83"/>
      <c r="C1534" s="83"/>
      <c r="D1534" s="98"/>
    </row>
    <row r="1535" spans="1:4" ht="12.75">
      <c r="A1535" s="83"/>
      <c r="B1535" s="83"/>
      <c r="C1535" s="83"/>
      <c r="D1535" s="98"/>
    </row>
    <row r="1536" spans="1:4" ht="12.75">
      <c r="A1536" s="83"/>
      <c r="B1536" s="83"/>
      <c r="C1536" s="83"/>
      <c r="D1536" s="98"/>
    </row>
    <row r="1537" spans="1:4" ht="12.75">
      <c r="A1537" s="83"/>
      <c r="B1537" s="83"/>
      <c r="C1537" s="83"/>
      <c r="D1537" s="98"/>
    </row>
    <row r="1538" spans="1:4" ht="12.75">
      <c r="A1538" s="83"/>
      <c r="B1538" s="83"/>
      <c r="C1538" s="83"/>
      <c r="D1538" s="98"/>
    </row>
    <row r="1539" spans="1:4" ht="12.75">
      <c r="A1539" s="83"/>
      <c r="B1539" s="83"/>
      <c r="C1539" s="83"/>
      <c r="D1539" s="98"/>
    </row>
    <row r="1540" spans="1:4" ht="12.75">
      <c r="A1540" s="83"/>
      <c r="B1540" s="83"/>
      <c r="C1540" s="83"/>
      <c r="D1540" s="98"/>
    </row>
    <row r="1541" spans="1:4" ht="12.75">
      <c r="A1541" s="83"/>
      <c r="B1541" s="83"/>
      <c r="C1541" s="83"/>
      <c r="D1541" s="98"/>
    </row>
    <row r="1542" spans="1:4" ht="12.75">
      <c r="A1542" s="83"/>
      <c r="B1542" s="83"/>
      <c r="C1542" s="83"/>
      <c r="D1542" s="98"/>
    </row>
    <row r="1543" spans="1:4" ht="12.75">
      <c r="A1543" s="83"/>
      <c r="B1543" s="83"/>
      <c r="C1543" s="83"/>
      <c r="D1543" s="98"/>
    </row>
    <row r="1544" spans="1:4" ht="12.75">
      <c r="A1544" s="83"/>
      <c r="B1544" s="83"/>
      <c r="C1544" s="83"/>
      <c r="D1544" s="98"/>
    </row>
    <row r="1545" spans="1:4" ht="12.75">
      <c r="A1545" s="83"/>
      <c r="B1545" s="83"/>
      <c r="C1545" s="83"/>
      <c r="D1545" s="98"/>
    </row>
    <row r="1546" spans="1:4" ht="12.75">
      <c r="A1546" s="83"/>
      <c r="B1546" s="83"/>
      <c r="C1546" s="83"/>
      <c r="D1546" s="98"/>
    </row>
    <row r="1547" spans="1:4" ht="12.75">
      <c r="A1547" s="83"/>
      <c r="B1547" s="83"/>
      <c r="C1547" s="83"/>
      <c r="D1547" s="98"/>
    </row>
    <row r="1548" spans="1:4" ht="12.75">
      <c r="A1548" s="83"/>
      <c r="B1548" s="83"/>
      <c r="C1548" s="83"/>
      <c r="D1548" s="98"/>
    </row>
    <row r="1549" spans="1:4" ht="12.75">
      <c r="A1549" s="83"/>
      <c r="B1549" s="83"/>
      <c r="C1549" s="83"/>
      <c r="D1549" s="98"/>
    </row>
    <row r="1550" spans="1:4" ht="12.75">
      <c r="A1550" s="83"/>
      <c r="B1550" s="83"/>
      <c r="C1550" s="83"/>
      <c r="D1550" s="98"/>
    </row>
    <row r="1551" spans="1:4" ht="12.75">
      <c r="A1551" s="83"/>
      <c r="B1551" s="83"/>
      <c r="C1551" s="83"/>
      <c r="D1551" s="98"/>
    </row>
    <row r="1552" spans="1:4" ht="12.75">
      <c r="A1552" s="83"/>
      <c r="B1552" s="83"/>
      <c r="C1552" s="83"/>
      <c r="D1552" s="98"/>
    </row>
    <row r="1553" spans="1:4" ht="12.75">
      <c r="A1553" s="83"/>
      <c r="B1553" s="83"/>
      <c r="C1553" s="83"/>
      <c r="D1553" s="98"/>
    </row>
    <row r="1554" spans="1:4" ht="12.75">
      <c r="A1554" s="83"/>
      <c r="B1554" s="83"/>
      <c r="C1554" s="83"/>
      <c r="D1554" s="98"/>
    </row>
    <row r="1555" spans="1:4" ht="12.75">
      <c r="A1555" s="83"/>
      <c r="B1555" s="83"/>
      <c r="C1555" s="83"/>
      <c r="D1555" s="98"/>
    </row>
    <row r="1556" spans="1:4" ht="12.75">
      <c r="A1556" s="83"/>
      <c r="B1556" s="83"/>
      <c r="C1556" s="83"/>
      <c r="D1556" s="98"/>
    </row>
    <row r="1557" spans="1:4" ht="12.75">
      <c r="A1557" s="83"/>
      <c r="B1557" s="83"/>
      <c r="C1557" s="83"/>
      <c r="D1557" s="98"/>
    </row>
    <row r="1558" spans="1:4" ht="12.75">
      <c r="A1558" s="83"/>
      <c r="B1558" s="83"/>
      <c r="C1558" s="83"/>
      <c r="D1558" s="98"/>
    </row>
    <row r="1559" spans="1:4" ht="12.75">
      <c r="A1559" s="83"/>
      <c r="B1559" s="83"/>
      <c r="C1559" s="83"/>
      <c r="D1559" s="98"/>
    </row>
    <row r="1560" spans="1:4" ht="12.75">
      <c r="A1560" s="83"/>
      <c r="B1560" s="83"/>
      <c r="C1560" s="83"/>
      <c r="D1560" s="98"/>
    </row>
    <row r="1561" spans="1:4" ht="12.75">
      <c r="A1561" s="83"/>
      <c r="B1561" s="83"/>
      <c r="C1561" s="83"/>
      <c r="D1561" s="98"/>
    </row>
    <row r="1562" spans="1:4" ht="12.75">
      <c r="A1562" s="83"/>
      <c r="B1562" s="83"/>
      <c r="C1562" s="83"/>
      <c r="D1562" s="98"/>
    </row>
    <row r="1563" spans="1:4" ht="12.75">
      <c r="A1563" s="83"/>
      <c r="B1563" s="83"/>
      <c r="C1563" s="83"/>
      <c r="D1563" s="98"/>
    </row>
    <row r="1564" spans="1:4" ht="12.75">
      <c r="A1564" s="83"/>
      <c r="B1564" s="83"/>
      <c r="C1564" s="83"/>
      <c r="D1564" s="98"/>
    </row>
    <row r="1565" spans="1:4" ht="12.75">
      <c r="A1565" s="83"/>
      <c r="B1565" s="83"/>
      <c r="C1565" s="83"/>
      <c r="D1565" s="98"/>
    </row>
    <row r="1566" spans="1:4" ht="12.75">
      <c r="A1566" s="83"/>
      <c r="B1566" s="83"/>
      <c r="C1566" s="83"/>
      <c r="D1566" s="98"/>
    </row>
    <row r="1567" spans="1:4" ht="12.75">
      <c r="A1567" s="83"/>
      <c r="B1567" s="83"/>
      <c r="C1567" s="83"/>
      <c r="D1567" s="98"/>
    </row>
    <row r="1568" spans="1:4" ht="12.75">
      <c r="A1568" s="83"/>
      <c r="B1568" s="83"/>
      <c r="C1568" s="83"/>
      <c r="D1568" s="98"/>
    </row>
    <row r="1569" spans="1:4" ht="12.75">
      <c r="A1569" s="83"/>
      <c r="B1569" s="83"/>
      <c r="C1569" s="83"/>
      <c r="D1569" s="98"/>
    </row>
    <row r="1570" spans="1:4" ht="12.75">
      <c r="A1570" s="83"/>
      <c r="B1570" s="83"/>
      <c r="C1570" s="83"/>
      <c r="D1570" s="98"/>
    </row>
    <row r="1571" spans="1:4" ht="12.75">
      <c r="A1571" s="83"/>
      <c r="B1571" s="83"/>
      <c r="C1571" s="83"/>
      <c r="D1571" s="98"/>
    </row>
    <row r="1572" spans="1:4" ht="12.75">
      <c r="A1572" s="83"/>
      <c r="B1572" s="83"/>
      <c r="C1572" s="83"/>
      <c r="D1572" s="98"/>
    </row>
    <row r="1573" spans="1:4" ht="12.75">
      <c r="A1573" s="83"/>
      <c r="B1573" s="83"/>
      <c r="C1573" s="83"/>
      <c r="D1573" s="98"/>
    </row>
    <row r="1574" spans="1:4" ht="12.75">
      <c r="A1574" s="83"/>
      <c r="B1574" s="83"/>
      <c r="C1574" s="83"/>
      <c r="D1574" s="98"/>
    </row>
    <row r="1575" spans="1:4" ht="12.75">
      <c r="A1575" s="83"/>
      <c r="B1575" s="83"/>
      <c r="C1575" s="83"/>
      <c r="D1575" s="98"/>
    </row>
    <row r="1576" spans="1:4" ht="12.75">
      <c r="A1576" s="83"/>
      <c r="B1576" s="83"/>
      <c r="C1576" s="83"/>
      <c r="D1576" s="98"/>
    </row>
    <row r="1577" spans="1:4" ht="12.75">
      <c r="A1577" s="83"/>
      <c r="B1577" s="83"/>
      <c r="C1577" s="83"/>
      <c r="D1577" s="98"/>
    </row>
    <row r="1578" spans="1:4" ht="12.75">
      <c r="A1578" s="83"/>
      <c r="B1578" s="83"/>
      <c r="C1578" s="83"/>
      <c r="D1578" s="98"/>
    </row>
    <row r="1579" spans="1:4" ht="12.75">
      <c r="A1579" s="83"/>
      <c r="B1579" s="83"/>
      <c r="C1579" s="83"/>
      <c r="D1579" s="98"/>
    </row>
    <row r="1580" spans="1:4" ht="12.75">
      <c r="A1580" s="83"/>
      <c r="B1580" s="83"/>
      <c r="C1580" s="83"/>
      <c r="D1580" s="98"/>
    </row>
    <row r="1581" spans="1:4" ht="12.75">
      <c r="A1581" s="83"/>
      <c r="B1581" s="83"/>
      <c r="C1581" s="83"/>
      <c r="D1581" s="98"/>
    </row>
    <row r="1582" spans="1:4" ht="12.75">
      <c r="A1582" s="83"/>
      <c r="B1582" s="83"/>
      <c r="C1582" s="83"/>
      <c r="D1582" s="98"/>
    </row>
    <row r="1583" spans="1:4" ht="12.75">
      <c r="A1583" s="83"/>
      <c r="B1583" s="83"/>
      <c r="C1583" s="83"/>
      <c r="D1583" s="98"/>
    </row>
    <row r="1584" spans="1:4" ht="12.75">
      <c r="A1584" s="83"/>
      <c r="B1584" s="83"/>
      <c r="C1584" s="83"/>
      <c r="D1584" s="98"/>
    </row>
    <row r="1585" spans="1:4" ht="12.75">
      <c r="A1585" s="83"/>
      <c r="B1585" s="83"/>
      <c r="C1585" s="83"/>
      <c r="D1585" s="98"/>
    </row>
    <row r="1586" spans="1:4" ht="12.75">
      <c r="A1586" s="83"/>
      <c r="B1586" s="83"/>
      <c r="C1586" s="83"/>
      <c r="D1586" s="98"/>
    </row>
    <row r="1587" spans="1:4" ht="12.75">
      <c r="A1587" s="83"/>
      <c r="B1587" s="83"/>
      <c r="C1587" s="83"/>
      <c r="D1587" s="98"/>
    </row>
    <row r="1588" spans="1:4" ht="12.75">
      <c r="A1588" s="83"/>
      <c r="B1588" s="83"/>
      <c r="C1588" s="83"/>
      <c r="D1588" s="98"/>
    </row>
    <row r="1589" spans="1:4" ht="12.75">
      <c r="A1589" s="83"/>
      <c r="B1589" s="83"/>
      <c r="C1589" s="83"/>
      <c r="D1589" s="98"/>
    </row>
    <row r="1590" spans="1:4" ht="12.75">
      <c r="A1590" s="83"/>
      <c r="B1590" s="83"/>
      <c r="C1590" s="83"/>
      <c r="D1590" s="98"/>
    </row>
    <row r="1591" spans="1:4" ht="12.75">
      <c r="A1591" s="83"/>
      <c r="B1591" s="83"/>
      <c r="C1591" s="83"/>
      <c r="D1591" s="98"/>
    </row>
    <row r="1592" spans="1:4" ht="12.75">
      <c r="A1592" s="83"/>
      <c r="B1592" s="83"/>
      <c r="C1592" s="83"/>
      <c r="D1592" s="98"/>
    </row>
    <row r="1593" spans="1:4" ht="12.75">
      <c r="A1593" s="83"/>
      <c r="B1593" s="83"/>
      <c r="C1593" s="83"/>
      <c r="D1593" s="98"/>
    </row>
    <row r="1594" spans="1:4" ht="12.75">
      <c r="A1594" s="83"/>
      <c r="B1594" s="83"/>
      <c r="C1594" s="83"/>
      <c r="D1594" s="98"/>
    </row>
    <row r="1595" spans="1:4" ht="12.75">
      <c r="A1595" s="83"/>
      <c r="B1595" s="83"/>
      <c r="C1595" s="83"/>
      <c r="D1595" s="98"/>
    </row>
    <row r="1596" spans="1:4" ht="12.75">
      <c r="A1596" s="83"/>
      <c r="B1596" s="83"/>
      <c r="C1596" s="83"/>
      <c r="D1596" s="98"/>
    </row>
    <row r="1597" spans="1:4" ht="12.75">
      <c r="A1597" s="83"/>
      <c r="B1597" s="83"/>
      <c r="C1597" s="83"/>
      <c r="D1597" s="98"/>
    </row>
    <row r="1598" spans="1:4" ht="12.75">
      <c r="A1598" s="83"/>
      <c r="B1598" s="83"/>
      <c r="C1598" s="83"/>
      <c r="D1598" s="98"/>
    </row>
    <row r="1599" spans="1:4" ht="12.75">
      <c r="A1599" s="83"/>
      <c r="B1599" s="83"/>
      <c r="C1599" s="83"/>
      <c r="D1599" s="98"/>
    </row>
    <row r="1600" spans="1:4" ht="12.75">
      <c r="A1600" s="83"/>
      <c r="B1600" s="83"/>
      <c r="C1600" s="83"/>
      <c r="D1600" s="98"/>
    </row>
    <row r="1601" spans="1:4" ht="12.75">
      <c r="A1601" s="83"/>
      <c r="B1601" s="83"/>
      <c r="C1601" s="83"/>
      <c r="D1601" s="98"/>
    </row>
    <row r="1602" spans="1:4" ht="12.75">
      <c r="A1602" s="83"/>
      <c r="B1602" s="83"/>
      <c r="C1602" s="83"/>
      <c r="D1602" s="98"/>
    </row>
    <row r="1603" spans="1:4" ht="12.75">
      <c r="A1603" s="83"/>
      <c r="B1603" s="83"/>
      <c r="C1603" s="83"/>
      <c r="D1603" s="98"/>
    </row>
    <row r="1604" spans="1:4" ht="12.75">
      <c r="A1604" s="83"/>
      <c r="B1604" s="83"/>
      <c r="C1604" s="83"/>
      <c r="D1604" s="98"/>
    </row>
    <row r="1605" spans="1:4" ht="12.75">
      <c r="A1605" s="83"/>
      <c r="B1605" s="83"/>
      <c r="C1605" s="83"/>
      <c r="D1605" s="98"/>
    </row>
    <row r="1606" spans="1:4" ht="12.75">
      <c r="A1606" s="83"/>
      <c r="B1606" s="83"/>
      <c r="C1606" s="83"/>
      <c r="D1606" s="98"/>
    </row>
    <row r="1607" spans="1:4" ht="12.75">
      <c r="A1607" s="83"/>
      <c r="B1607" s="83"/>
      <c r="C1607" s="83"/>
      <c r="D1607" s="98"/>
    </row>
    <row r="1608" spans="1:4" ht="12.75">
      <c r="A1608" s="83"/>
      <c r="B1608" s="83"/>
      <c r="C1608" s="83"/>
      <c r="D1608" s="98"/>
    </row>
    <row r="1609" spans="1:4" ht="12.75">
      <c r="A1609" s="83"/>
      <c r="B1609" s="83"/>
      <c r="C1609" s="83"/>
      <c r="D1609" s="98"/>
    </row>
    <row r="1610" spans="1:4" ht="12.75">
      <c r="A1610" s="83"/>
      <c r="B1610" s="83"/>
      <c r="C1610" s="83"/>
      <c r="D1610" s="98"/>
    </row>
    <row r="1611" spans="1:4" ht="12.75">
      <c r="A1611" s="83"/>
      <c r="B1611" s="83"/>
      <c r="C1611" s="83"/>
      <c r="D1611" s="98"/>
    </row>
    <row r="1612" spans="1:4" ht="12.75">
      <c r="A1612" s="83"/>
      <c r="B1612" s="83"/>
      <c r="C1612" s="83"/>
      <c r="D1612" s="98"/>
    </row>
    <row r="1613" spans="1:4" ht="12.75">
      <c r="A1613" s="83"/>
      <c r="B1613" s="83"/>
      <c r="C1613" s="83"/>
      <c r="D1613" s="98"/>
    </row>
    <row r="1614" spans="1:4" ht="12.75">
      <c r="A1614" s="83"/>
      <c r="B1614" s="83"/>
      <c r="C1614" s="83"/>
      <c r="D1614" s="98"/>
    </row>
    <row r="1615" spans="1:4" ht="12.75">
      <c r="A1615" s="83"/>
      <c r="B1615" s="83"/>
      <c r="C1615" s="83"/>
      <c r="D1615" s="98"/>
    </row>
    <row r="1616" spans="1:4" ht="12.75">
      <c r="A1616" s="83"/>
      <c r="B1616" s="83"/>
      <c r="C1616" s="83"/>
      <c r="D1616" s="98"/>
    </row>
    <row r="1617" spans="1:4" ht="12.75">
      <c r="A1617" s="83"/>
      <c r="B1617" s="83"/>
      <c r="C1617" s="83"/>
      <c r="D1617" s="98"/>
    </row>
    <row r="1618" spans="1:4" ht="12.75">
      <c r="A1618" s="83"/>
      <c r="B1618" s="83"/>
      <c r="C1618" s="83"/>
      <c r="D1618" s="98"/>
    </row>
    <row r="1619" spans="1:4" ht="12.75">
      <c r="A1619" s="83"/>
      <c r="B1619" s="83"/>
      <c r="C1619" s="83"/>
      <c r="D1619" s="98"/>
    </row>
    <row r="1620" spans="1:4" ht="12.75">
      <c r="A1620" s="83"/>
      <c r="B1620" s="83"/>
      <c r="C1620" s="83"/>
      <c r="D1620" s="98"/>
    </row>
    <row r="1621" spans="1:4" ht="12.75">
      <c r="A1621" s="83"/>
      <c r="B1621" s="83"/>
      <c r="C1621" s="83"/>
      <c r="D1621" s="98"/>
    </row>
    <row r="1622" spans="1:4" ht="12.75">
      <c r="A1622" s="83"/>
      <c r="B1622" s="83"/>
      <c r="C1622" s="83"/>
      <c r="D1622" s="98"/>
    </row>
    <row r="1623" spans="1:4" ht="12.75">
      <c r="A1623" s="83"/>
      <c r="B1623" s="83"/>
      <c r="C1623" s="83"/>
      <c r="D1623" s="98"/>
    </row>
    <row r="1624" spans="1:4" ht="12.75">
      <c r="A1624" s="83"/>
      <c r="B1624" s="83"/>
      <c r="C1624" s="83"/>
      <c r="D1624" s="98"/>
    </row>
    <row r="1625" spans="1:4" ht="12.75">
      <c r="A1625" s="83"/>
      <c r="B1625" s="83"/>
      <c r="C1625" s="83"/>
      <c r="D1625" s="98"/>
    </row>
    <row r="1626" spans="1:4" ht="12.75">
      <c r="A1626" s="83"/>
      <c r="B1626" s="83"/>
      <c r="C1626" s="83"/>
      <c r="D1626" s="98"/>
    </row>
    <row r="1627" spans="1:4" ht="12.75">
      <c r="A1627" s="83"/>
      <c r="B1627" s="83"/>
      <c r="C1627" s="83"/>
      <c r="D1627" s="98"/>
    </row>
    <row r="1628" spans="1:4" ht="12.75">
      <c r="A1628" s="83"/>
      <c r="B1628" s="83"/>
      <c r="C1628" s="83"/>
      <c r="D1628" s="98"/>
    </row>
    <row r="1629" spans="1:4" ht="12.75">
      <c r="A1629" s="83"/>
      <c r="B1629" s="83"/>
      <c r="C1629" s="83"/>
      <c r="D1629" s="98"/>
    </row>
    <row r="1630" spans="1:4" ht="12.75">
      <c r="A1630" s="83"/>
      <c r="B1630" s="83"/>
      <c r="C1630" s="83"/>
      <c r="D1630" s="98"/>
    </row>
    <row r="1631" spans="1:4" ht="12.75">
      <c r="A1631" s="83"/>
      <c r="B1631" s="83"/>
      <c r="C1631" s="83"/>
      <c r="D1631" s="98"/>
    </row>
    <row r="1632" spans="1:4" ht="12.75">
      <c r="A1632" s="83"/>
      <c r="B1632" s="83"/>
      <c r="C1632" s="83"/>
      <c r="D1632" s="98"/>
    </row>
    <row r="1633" spans="1:4" ht="12.75">
      <c r="A1633" s="83"/>
      <c r="B1633" s="83"/>
      <c r="C1633" s="83"/>
      <c r="D1633" s="98"/>
    </row>
    <row r="1634" spans="1:4" ht="12.75">
      <c r="A1634" s="83"/>
      <c r="B1634" s="83"/>
      <c r="C1634" s="83"/>
      <c r="D1634" s="98"/>
    </row>
    <row r="1635" spans="1:4" ht="12.75">
      <c r="A1635" s="83"/>
      <c r="B1635" s="83"/>
      <c r="C1635" s="83"/>
      <c r="D1635" s="98"/>
    </row>
    <row r="1636" spans="1:4" ht="12.75">
      <c r="A1636" s="83"/>
      <c r="B1636" s="83"/>
      <c r="C1636" s="83"/>
      <c r="D1636" s="98"/>
    </row>
    <row r="1637" spans="1:4" ht="12.75">
      <c r="A1637" s="83"/>
      <c r="B1637" s="83"/>
      <c r="C1637" s="83"/>
      <c r="D1637" s="98"/>
    </row>
    <row r="1638" spans="1:4" ht="12.75">
      <c r="A1638" s="83"/>
      <c r="B1638" s="83"/>
      <c r="C1638" s="83"/>
      <c r="D1638" s="98"/>
    </row>
    <row r="1639" spans="1:4" ht="12.75">
      <c r="A1639" s="83"/>
      <c r="B1639" s="83"/>
      <c r="C1639" s="83"/>
      <c r="D1639" s="98"/>
    </row>
    <row r="1640" spans="1:4" ht="12.75">
      <c r="A1640" s="83"/>
      <c r="B1640" s="83"/>
      <c r="C1640" s="83"/>
      <c r="D1640" s="98"/>
    </row>
    <row r="1641" spans="1:4" ht="12.75">
      <c r="A1641" s="83"/>
      <c r="B1641" s="83"/>
      <c r="C1641" s="83"/>
      <c r="D1641" s="98"/>
    </row>
    <row r="1642" spans="1:4" ht="12.75">
      <c r="A1642" s="83"/>
      <c r="B1642" s="83"/>
      <c r="C1642" s="83"/>
      <c r="D1642" s="98"/>
    </row>
    <row r="1643" spans="1:4" ht="12.75">
      <c r="A1643" s="83"/>
      <c r="B1643" s="83"/>
      <c r="C1643" s="83"/>
      <c r="D1643" s="98"/>
    </row>
    <row r="1644" spans="1:4" ht="12.75">
      <c r="A1644" s="83"/>
      <c r="B1644" s="83"/>
      <c r="C1644" s="83"/>
      <c r="D1644" s="98"/>
    </row>
    <row r="1645" spans="1:4" ht="12.75">
      <c r="A1645" s="83"/>
      <c r="B1645" s="83"/>
      <c r="C1645" s="83"/>
      <c r="D1645" s="98"/>
    </row>
    <row r="1646" spans="1:4" ht="12.75">
      <c r="A1646" s="83"/>
      <c r="B1646" s="83"/>
      <c r="C1646" s="83"/>
      <c r="D1646" s="98"/>
    </row>
    <row r="1647" spans="1:4" ht="12.75">
      <c r="A1647" s="83"/>
      <c r="B1647" s="83"/>
      <c r="C1647" s="83"/>
      <c r="D1647" s="98"/>
    </row>
    <row r="1648" spans="1:4" ht="12.75">
      <c r="A1648" s="83"/>
      <c r="B1648" s="83"/>
      <c r="C1648" s="83"/>
      <c r="D1648" s="98"/>
    </row>
    <row r="1649" spans="1:4" ht="12.75">
      <c r="A1649" s="83"/>
      <c r="B1649" s="83"/>
      <c r="C1649" s="83"/>
      <c r="D1649" s="98"/>
    </row>
    <row r="1650" spans="1:4" ht="12.75">
      <c r="A1650" s="83"/>
      <c r="B1650" s="83"/>
      <c r="C1650" s="83"/>
      <c r="D1650" s="98"/>
    </row>
    <row r="1651" spans="1:4" ht="12.75">
      <c r="A1651" s="83"/>
      <c r="B1651" s="83"/>
      <c r="C1651" s="83"/>
      <c r="D1651" s="98"/>
    </row>
    <row r="1652" spans="1:4" ht="12.75">
      <c r="A1652" s="83"/>
      <c r="B1652" s="83"/>
      <c r="C1652" s="83"/>
      <c r="D1652" s="98"/>
    </row>
    <row r="1653" spans="1:4" ht="12.75">
      <c r="A1653" s="83"/>
      <c r="B1653" s="83"/>
      <c r="C1653" s="83"/>
      <c r="D1653" s="98"/>
    </row>
    <row r="1654" spans="1:4" ht="12.75">
      <c r="A1654" s="83"/>
      <c r="B1654" s="83"/>
      <c r="C1654" s="83"/>
      <c r="D1654" s="98"/>
    </row>
    <row r="1655" spans="1:4" ht="12.75">
      <c r="A1655" s="83"/>
      <c r="B1655" s="83"/>
      <c r="C1655" s="83"/>
      <c r="D1655" s="98"/>
    </row>
    <row r="1656" spans="1:4" ht="12.75">
      <c r="A1656" s="83"/>
      <c r="B1656" s="83"/>
      <c r="C1656" s="83"/>
      <c r="D1656" s="98"/>
    </row>
    <row r="1657" spans="1:4" ht="12.75">
      <c r="A1657" s="83"/>
      <c r="B1657" s="83"/>
      <c r="C1657" s="83"/>
      <c r="D1657" s="98"/>
    </row>
    <row r="1658" spans="1:4" ht="12.75">
      <c r="A1658" s="83"/>
      <c r="B1658" s="83"/>
      <c r="C1658" s="83"/>
      <c r="D1658" s="98"/>
    </row>
    <row r="1659" spans="1:4" ht="12.75">
      <c r="A1659" s="83"/>
      <c r="B1659" s="83"/>
      <c r="C1659" s="83"/>
      <c r="D1659" s="98"/>
    </row>
    <row r="1660" spans="1:4" ht="12.75">
      <c r="A1660" s="83"/>
      <c r="B1660" s="83"/>
      <c r="C1660" s="83"/>
      <c r="D1660" s="98"/>
    </row>
    <row r="1661" spans="1:4" ht="12.75">
      <c r="A1661" s="83"/>
      <c r="B1661" s="83"/>
      <c r="C1661" s="83"/>
      <c r="D1661" s="98"/>
    </row>
    <row r="1662" spans="1:4" ht="12.75">
      <c r="A1662" s="83"/>
      <c r="B1662" s="83"/>
      <c r="C1662" s="83"/>
      <c r="D1662" s="98"/>
    </row>
    <row r="1663" spans="1:4" ht="12.75">
      <c r="A1663" s="83"/>
      <c r="B1663" s="83"/>
      <c r="C1663" s="83"/>
      <c r="D1663" s="98"/>
    </row>
    <row r="1664" spans="1:4" ht="12.75">
      <c r="A1664" s="83"/>
      <c r="B1664" s="83"/>
      <c r="C1664" s="83"/>
      <c r="D1664" s="98"/>
    </row>
    <row r="1665" spans="1:4" ht="12.75">
      <c r="A1665" s="83"/>
      <c r="B1665" s="83"/>
      <c r="C1665" s="83"/>
      <c r="D1665" s="98"/>
    </row>
    <row r="1666" spans="1:4" ht="12.75">
      <c r="A1666" s="83"/>
      <c r="B1666" s="83"/>
      <c r="C1666" s="83"/>
      <c r="D1666" s="98"/>
    </row>
    <row r="1667" spans="1:4" ht="12.75">
      <c r="A1667" s="83"/>
      <c r="B1667" s="83"/>
      <c r="C1667" s="83"/>
      <c r="D1667" s="98"/>
    </row>
    <row r="1668" spans="1:4" ht="12.75">
      <c r="A1668" s="83"/>
      <c r="B1668" s="83"/>
      <c r="C1668" s="83"/>
      <c r="D1668" s="98"/>
    </row>
    <row r="1669" spans="1:4" ht="12.75">
      <c r="A1669" s="83"/>
      <c r="B1669" s="83"/>
      <c r="C1669" s="83"/>
      <c r="D1669" s="98"/>
    </row>
    <row r="1670" spans="1:4" ht="12.75">
      <c r="A1670" s="83"/>
      <c r="B1670" s="83"/>
      <c r="C1670" s="83"/>
      <c r="D1670" s="98"/>
    </row>
    <row r="1671" spans="1:4" ht="12.75">
      <c r="A1671" s="83"/>
      <c r="B1671" s="83"/>
      <c r="C1671" s="83"/>
      <c r="D1671" s="98"/>
    </row>
    <row r="1672" spans="1:4" ht="12.75">
      <c r="A1672" s="83"/>
      <c r="B1672" s="83"/>
      <c r="C1672" s="83"/>
      <c r="D1672" s="98"/>
    </row>
    <row r="1673" spans="1:4" ht="12.75">
      <c r="A1673" s="83"/>
      <c r="B1673" s="83"/>
      <c r="C1673" s="83"/>
      <c r="D1673" s="98"/>
    </row>
    <row r="1674" spans="1:4" ht="12.75">
      <c r="A1674" s="83"/>
      <c r="B1674" s="83"/>
      <c r="C1674" s="83"/>
      <c r="D1674" s="98"/>
    </row>
    <row r="1675" spans="1:4" ht="12.75">
      <c r="A1675" s="83"/>
      <c r="B1675" s="83"/>
      <c r="C1675" s="83"/>
      <c r="D1675" s="98"/>
    </row>
    <row r="1676" spans="1:4" ht="12.75">
      <c r="A1676" s="83"/>
      <c r="B1676" s="83"/>
      <c r="C1676" s="83"/>
      <c r="D1676" s="98"/>
    </row>
    <row r="1677" spans="1:4" ht="12.75">
      <c r="A1677" s="83"/>
      <c r="B1677" s="83"/>
      <c r="C1677" s="83"/>
      <c r="D1677" s="98"/>
    </row>
    <row r="1678" spans="1:4" ht="12.75">
      <c r="A1678" s="83"/>
      <c r="B1678" s="83"/>
      <c r="C1678" s="83"/>
      <c r="D1678" s="98"/>
    </row>
    <row r="1679" spans="1:4" ht="12.75">
      <c r="A1679" s="83"/>
      <c r="B1679" s="83"/>
      <c r="C1679" s="83"/>
      <c r="D1679" s="98"/>
    </row>
    <row r="1680" spans="1:4" ht="12.75">
      <c r="A1680" s="83"/>
      <c r="B1680" s="83"/>
      <c r="C1680" s="83"/>
      <c r="D1680" s="98"/>
    </row>
    <row r="1681" spans="1:4" ht="12.75">
      <c r="A1681" s="83"/>
      <c r="B1681" s="83"/>
      <c r="C1681" s="83"/>
      <c r="D1681" s="98"/>
    </row>
    <row r="1682" spans="1:4" ht="12.75">
      <c r="A1682" s="83"/>
      <c r="B1682" s="83"/>
      <c r="C1682" s="83"/>
      <c r="D1682" s="98"/>
    </row>
    <row r="1683" spans="1:4" ht="12.75">
      <c r="A1683" s="83"/>
      <c r="B1683" s="83"/>
      <c r="C1683" s="83"/>
      <c r="D1683" s="98"/>
    </row>
    <row r="1684" spans="1:4" ht="12.75">
      <c r="A1684" s="83"/>
      <c r="B1684" s="83"/>
      <c r="C1684" s="83"/>
      <c r="D1684" s="98"/>
    </row>
    <row r="1685" spans="1:4" ht="12.75">
      <c r="A1685" s="83"/>
      <c r="B1685" s="83"/>
      <c r="C1685" s="83"/>
      <c r="D1685" s="98"/>
    </row>
    <row r="1686" spans="1:4" ht="12.75">
      <c r="A1686" s="83"/>
      <c r="B1686" s="83"/>
      <c r="C1686" s="83"/>
      <c r="D1686" s="98"/>
    </row>
    <row r="1687" spans="1:4" ht="12.75">
      <c r="A1687" s="83"/>
      <c r="B1687" s="83"/>
      <c r="C1687" s="83"/>
      <c r="D1687" s="98"/>
    </row>
    <row r="1688" spans="1:4" ht="12.75">
      <c r="A1688" s="83"/>
      <c r="B1688" s="83"/>
      <c r="C1688" s="83"/>
      <c r="D1688" s="98"/>
    </row>
    <row r="1689" spans="1:4" ht="12.75">
      <c r="A1689" s="83"/>
      <c r="B1689" s="83"/>
      <c r="C1689" s="83"/>
      <c r="D1689" s="98"/>
    </row>
    <row r="1690" spans="1:4" ht="12.75">
      <c r="A1690" s="83"/>
      <c r="B1690" s="83"/>
      <c r="C1690" s="83"/>
      <c r="D1690" s="98"/>
    </row>
    <row r="1691" spans="1:4" ht="12.75">
      <c r="A1691" s="83"/>
      <c r="B1691" s="83"/>
      <c r="C1691" s="83"/>
      <c r="D1691" s="98"/>
    </row>
    <row r="1692" spans="1:4" ht="12.75">
      <c r="A1692" s="83"/>
      <c r="B1692" s="83"/>
      <c r="C1692" s="83"/>
      <c r="D1692" s="98"/>
    </row>
    <row r="1693" spans="1:4" ht="12.75">
      <c r="A1693" s="83"/>
      <c r="B1693" s="83"/>
      <c r="C1693" s="83"/>
      <c r="D1693" s="98"/>
    </row>
    <row r="1694" spans="1:4" ht="12.75">
      <c r="A1694" s="83"/>
      <c r="B1694" s="83"/>
      <c r="C1694" s="83"/>
      <c r="D1694" s="98"/>
    </row>
    <row r="1695" spans="1:4" ht="12.75">
      <c r="A1695" s="83"/>
      <c r="B1695" s="83"/>
      <c r="C1695" s="83"/>
      <c r="D1695" s="98"/>
    </row>
    <row r="1696" spans="1:4" ht="12.75">
      <c r="A1696" s="83"/>
      <c r="B1696" s="83"/>
      <c r="C1696" s="83"/>
      <c r="D1696" s="98"/>
    </row>
    <row r="1697" spans="1:4" ht="12.75">
      <c r="A1697" s="83"/>
      <c r="B1697" s="83"/>
      <c r="C1697" s="83"/>
      <c r="D1697" s="98"/>
    </row>
    <row r="1698" spans="1:4" ht="12.75">
      <c r="A1698" s="83"/>
      <c r="B1698" s="83"/>
      <c r="C1698" s="83"/>
      <c r="D1698" s="98"/>
    </row>
    <row r="1699" spans="1:4" ht="12.75">
      <c r="A1699" s="83"/>
      <c r="B1699" s="83"/>
      <c r="C1699" s="83"/>
      <c r="D1699" s="98"/>
    </row>
    <row r="1700" spans="1:4" ht="12.75">
      <c r="A1700" s="83"/>
      <c r="B1700" s="83"/>
      <c r="C1700" s="83"/>
      <c r="D1700" s="98"/>
    </row>
    <row r="1701" spans="1:4" ht="12.75">
      <c r="A1701" s="83"/>
      <c r="B1701" s="83"/>
      <c r="C1701" s="83"/>
      <c r="D1701" s="98"/>
    </row>
    <row r="1702" spans="1:4" ht="12.75">
      <c r="A1702" s="83"/>
      <c r="B1702" s="83"/>
      <c r="C1702" s="83"/>
      <c r="D1702" s="98"/>
    </row>
    <row r="1703" spans="1:4" ht="12.75">
      <c r="A1703" s="83"/>
      <c r="B1703" s="83"/>
      <c r="C1703" s="83"/>
      <c r="D1703" s="98"/>
    </row>
    <row r="1704" spans="1:4" ht="12.75">
      <c r="A1704" s="83"/>
      <c r="B1704" s="83"/>
      <c r="C1704" s="83"/>
      <c r="D1704" s="98"/>
    </row>
    <row r="1705" spans="1:4" ht="12.75">
      <c r="A1705" s="83"/>
      <c r="B1705" s="83"/>
      <c r="C1705" s="83"/>
      <c r="D1705" s="98"/>
    </row>
    <row r="1706" spans="1:4" ht="12.75">
      <c r="A1706" s="83"/>
      <c r="B1706" s="83"/>
      <c r="C1706" s="83"/>
      <c r="D1706" s="98"/>
    </row>
    <row r="1707" spans="1:4" ht="12.75">
      <c r="A1707" s="83"/>
      <c r="B1707" s="83"/>
      <c r="C1707" s="83"/>
      <c r="D1707" s="98"/>
    </row>
    <row r="1708" spans="1:4" ht="12.75">
      <c r="A1708" s="83"/>
      <c r="B1708" s="83"/>
      <c r="C1708" s="83"/>
      <c r="D1708" s="98"/>
    </row>
    <row r="1709" spans="1:4" ht="12.75">
      <c r="A1709" s="83"/>
      <c r="B1709" s="83"/>
      <c r="C1709" s="83"/>
      <c r="D1709" s="98"/>
    </row>
    <row r="1710" spans="1:4" ht="12.75">
      <c r="A1710" s="83"/>
      <c r="B1710" s="83"/>
      <c r="C1710" s="83"/>
      <c r="D1710" s="98"/>
    </row>
    <row r="1711" spans="1:4" ht="12.75">
      <c r="A1711" s="83"/>
      <c r="B1711" s="83"/>
      <c r="C1711" s="83"/>
      <c r="D1711" s="98"/>
    </row>
    <row r="1712" spans="1:4" ht="12.75">
      <c r="A1712" s="83"/>
      <c r="B1712" s="83"/>
      <c r="C1712" s="83"/>
      <c r="D1712" s="98"/>
    </row>
    <row r="1713" spans="1:4" ht="12.75">
      <c r="A1713" s="83"/>
      <c r="B1713" s="83"/>
      <c r="C1713" s="83"/>
      <c r="D1713" s="98"/>
    </row>
    <row r="1714" spans="1:4" ht="12.75">
      <c r="A1714" s="83"/>
      <c r="B1714" s="83"/>
      <c r="C1714" s="83"/>
      <c r="D1714" s="98"/>
    </row>
    <row r="1715" spans="1:4" ht="12.75">
      <c r="A1715" s="83"/>
      <c r="B1715" s="83"/>
      <c r="C1715" s="83"/>
      <c r="D1715" s="98"/>
    </row>
    <row r="1716" spans="1:4" ht="12.75">
      <c r="A1716" s="83"/>
      <c r="B1716" s="83"/>
      <c r="C1716" s="83"/>
      <c r="D1716" s="98"/>
    </row>
    <row r="1717" spans="1:4" ht="12.75">
      <c r="A1717" s="83"/>
      <c r="B1717" s="83"/>
      <c r="C1717" s="83"/>
      <c r="D1717" s="98"/>
    </row>
    <row r="1718" spans="1:4" ht="12.75">
      <c r="A1718" s="83"/>
      <c r="B1718" s="83"/>
      <c r="C1718" s="83"/>
      <c r="D1718" s="98"/>
    </row>
    <row r="1719" spans="1:4" ht="12.75">
      <c r="A1719" s="83"/>
      <c r="B1719" s="83"/>
      <c r="C1719" s="83"/>
      <c r="D1719" s="98"/>
    </row>
    <row r="1720" spans="1:4" ht="12.75">
      <c r="A1720" s="83"/>
      <c r="B1720" s="83"/>
      <c r="C1720" s="83"/>
      <c r="D1720" s="98"/>
    </row>
    <row r="1721" spans="1:4" ht="12.75">
      <c r="A1721" s="83"/>
      <c r="B1721" s="83"/>
      <c r="C1721" s="83"/>
      <c r="D1721" s="98"/>
    </row>
    <row r="1722" spans="1:4" ht="12.75">
      <c r="A1722" s="83"/>
      <c r="B1722" s="83"/>
      <c r="C1722" s="83"/>
      <c r="D1722" s="98"/>
    </row>
    <row r="1723" spans="1:4" ht="12.75">
      <c r="A1723" s="83"/>
      <c r="B1723" s="83"/>
      <c r="C1723" s="83"/>
      <c r="D1723" s="98"/>
    </row>
    <row r="1724" spans="1:4" ht="12.75">
      <c r="A1724" s="83"/>
      <c r="B1724" s="83"/>
      <c r="C1724" s="83"/>
      <c r="D1724" s="98"/>
    </row>
    <row r="1725" spans="1:4" ht="12.75">
      <c r="A1725" s="83"/>
      <c r="B1725" s="83"/>
      <c r="C1725" s="83"/>
      <c r="D1725" s="98"/>
    </row>
    <row r="1726" spans="1:4" ht="12.75">
      <c r="A1726" s="83"/>
      <c r="B1726" s="83"/>
      <c r="C1726" s="83"/>
      <c r="D1726" s="98"/>
    </row>
    <row r="1727" spans="1:4" ht="12.75">
      <c r="A1727" s="83"/>
      <c r="B1727" s="83"/>
      <c r="C1727" s="83"/>
      <c r="D1727" s="98"/>
    </row>
    <row r="1728" spans="1:4" ht="12.75">
      <c r="A1728" s="83"/>
      <c r="B1728" s="83"/>
      <c r="C1728" s="83"/>
      <c r="D1728" s="98"/>
    </row>
    <row r="1729" spans="1:4" ht="12.75">
      <c r="A1729" s="83"/>
      <c r="B1729" s="83"/>
      <c r="C1729" s="83"/>
      <c r="D1729" s="98"/>
    </row>
    <row r="1730" spans="1:4" ht="12.75">
      <c r="A1730" s="83"/>
      <c r="B1730" s="83"/>
      <c r="C1730" s="83"/>
      <c r="D1730" s="98"/>
    </row>
    <row r="1731" spans="1:4" ht="12.75">
      <c r="A1731" s="83"/>
      <c r="B1731" s="83"/>
      <c r="C1731" s="83"/>
      <c r="D1731" s="98"/>
    </row>
    <row r="1732" spans="1:4" ht="12.75">
      <c r="A1732" s="83"/>
      <c r="B1732" s="83"/>
      <c r="C1732" s="83"/>
      <c r="D1732" s="98"/>
    </row>
    <row r="1733" spans="1:4" ht="12.75">
      <c r="A1733" s="83"/>
      <c r="B1733" s="83"/>
      <c r="C1733" s="83"/>
      <c r="D1733" s="98"/>
    </row>
    <row r="1734" spans="1:4" ht="12.75">
      <c r="A1734" s="83"/>
      <c r="B1734" s="83"/>
      <c r="C1734" s="83"/>
      <c r="D1734" s="98"/>
    </row>
    <row r="1735" spans="1:4" ht="12.75">
      <c r="A1735" s="83"/>
      <c r="B1735" s="83"/>
      <c r="C1735" s="83"/>
      <c r="D1735" s="98"/>
    </row>
    <row r="1736" spans="1:4" ht="12.75">
      <c r="A1736" s="83"/>
      <c r="B1736" s="83"/>
      <c r="C1736" s="83"/>
      <c r="D1736" s="98"/>
    </row>
    <row r="1737" spans="1:4" ht="12.75">
      <c r="A1737" s="83"/>
      <c r="B1737" s="83"/>
      <c r="C1737" s="83"/>
      <c r="D1737" s="98"/>
    </row>
    <row r="1738" spans="1:4" ht="12.75">
      <c r="A1738" s="83"/>
      <c r="B1738" s="83"/>
      <c r="C1738" s="83"/>
      <c r="D1738" s="98"/>
    </row>
    <row r="1739" spans="1:4" ht="12.75">
      <c r="A1739" s="83"/>
      <c r="B1739" s="83"/>
      <c r="C1739" s="83"/>
      <c r="D1739" s="98"/>
    </row>
    <row r="1740" spans="1:4" ht="12.75">
      <c r="A1740" s="83"/>
      <c r="B1740" s="83"/>
      <c r="C1740" s="83"/>
      <c r="D1740" s="98"/>
    </row>
    <row r="1741" spans="1:4" ht="12.75">
      <c r="A1741" s="83"/>
      <c r="B1741" s="83"/>
      <c r="C1741" s="83"/>
      <c r="D1741" s="98"/>
    </row>
    <row r="1742" spans="1:4" ht="12.75">
      <c r="A1742" s="83"/>
      <c r="B1742" s="83"/>
      <c r="C1742" s="83"/>
      <c r="D1742" s="98"/>
    </row>
    <row r="1743" spans="1:4" ht="12.75">
      <c r="A1743" s="83"/>
      <c r="B1743" s="83"/>
      <c r="C1743" s="83"/>
      <c r="D1743" s="98"/>
    </row>
    <row r="1744" spans="1:4" ht="12.75">
      <c r="A1744" s="83"/>
      <c r="B1744" s="83"/>
      <c r="C1744" s="83"/>
      <c r="D1744" s="98"/>
    </row>
    <row r="1745" spans="1:4" ht="12.75">
      <c r="A1745" s="83"/>
      <c r="B1745" s="83"/>
      <c r="C1745" s="83"/>
      <c r="D1745" s="98"/>
    </row>
    <row r="1746" spans="1:4" ht="12.75">
      <c r="A1746" s="83"/>
      <c r="B1746" s="83"/>
      <c r="C1746" s="83"/>
      <c r="D1746" s="98"/>
    </row>
    <row r="1747" spans="1:4" ht="12.75">
      <c r="A1747" s="83"/>
      <c r="B1747" s="83"/>
      <c r="C1747" s="83"/>
      <c r="D1747" s="98"/>
    </row>
    <row r="1748" spans="1:4" ht="12.75">
      <c r="A1748" s="83"/>
      <c r="B1748" s="83"/>
      <c r="C1748" s="83"/>
      <c r="D1748" s="98"/>
    </row>
    <row r="1749" spans="1:4" ht="12.75">
      <c r="A1749" s="83"/>
      <c r="B1749" s="83"/>
      <c r="C1749" s="83"/>
      <c r="D1749" s="98"/>
    </row>
    <row r="1750" spans="1:4" ht="12.75">
      <c r="A1750" s="83"/>
      <c r="B1750" s="83"/>
      <c r="C1750" s="83"/>
      <c r="D1750" s="98"/>
    </row>
    <row r="1751" spans="1:4" ht="12.75">
      <c r="A1751" s="83"/>
      <c r="B1751" s="83"/>
      <c r="C1751" s="83"/>
      <c r="D1751" s="98"/>
    </row>
    <row r="1752" spans="1:4" ht="12.75">
      <c r="A1752" s="83"/>
      <c r="B1752" s="83"/>
      <c r="C1752" s="83"/>
      <c r="D1752" s="98"/>
    </row>
    <row r="1753" spans="1:4" ht="12.75">
      <c r="A1753" s="83"/>
      <c r="B1753" s="83"/>
      <c r="C1753" s="83"/>
      <c r="D1753" s="98"/>
    </row>
    <row r="1754" spans="1:4" ht="12.75">
      <c r="A1754" s="83"/>
      <c r="B1754" s="83"/>
      <c r="C1754" s="83"/>
      <c r="D1754" s="98"/>
    </row>
    <row r="1755" spans="1:4" ht="12.75">
      <c r="A1755" s="83"/>
      <c r="B1755" s="83"/>
      <c r="C1755" s="83"/>
      <c r="D1755" s="98"/>
    </row>
    <row r="1756" spans="1:4" ht="12.75">
      <c r="A1756" s="83"/>
      <c r="B1756" s="83"/>
      <c r="C1756" s="83"/>
      <c r="D1756" s="98"/>
    </row>
    <row r="1757" spans="1:4" ht="12.75">
      <c r="A1757" s="83"/>
      <c r="B1757" s="83"/>
      <c r="C1757" s="83"/>
      <c r="D1757" s="98"/>
    </row>
    <row r="1758" spans="1:4" ht="12.75">
      <c r="A1758" s="83"/>
      <c r="B1758" s="83"/>
      <c r="C1758" s="83"/>
      <c r="D1758" s="98"/>
    </row>
    <row r="1759" spans="1:4" ht="12.75">
      <c r="A1759" s="83"/>
      <c r="B1759" s="83"/>
      <c r="C1759" s="83"/>
      <c r="D1759" s="98"/>
    </row>
    <row r="1760" spans="1:4" ht="12.75">
      <c r="A1760" s="83"/>
      <c r="B1760" s="83"/>
      <c r="C1760" s="83"/>
      <c r="D1760" s="98"/>
    </row>
    <row r="1761" spans="1:4" ht="12.75">
      <c r="A1761" s="83"/>
      <c r="B1761" s="83"/>
      <c r="C1761" s="83"/>
      <c r="D1761" s="98"/>
    </row>
    <row r="1762" spans="1:4" ht="12.75">
      <c r="A1762" s="83"/>
      <c r="B1762" s="83"/>
      <c r="C1762" s="83"/>
      <c r="D1762" s="98"/>
    </row>
    <row r="1763" spans="1:4" ht="12.75">
      <c r="A1763" s="83"/>
      <c r="B1763" s="83"/>
      <c r="C1763" s="83"/>
      <c r="D1763" s="98"/>
    </row>
    <row r="1764" spans="1:4" ht="12.75">
      <c r="A1764" s="83"/>
      <c r="B1764" s="83"/>
      <c r="C1764" s="83"/>
      <c r="D1764" s="98"/>
    </row>
    <row r="1765" spans="1:4" ht="12.75">
      <c r="A1765" s="83"/>
      <c r="B1765" s="83"/>
      <c r="C1765" s="83"/>
      <c r="D1765" s="98"/>
    </row>
    <row r="1766" spans="1:4" ht="12.75">
      <c r="A1766" s="83"/>
      <c r="B1766" s="83"/>
      <c r="C1766" s="83"/>
      <c r="D1766" s="98"/>
    </row>
    <row r="1767" spans="1:4" ht="12.75">
      <c r="A1767" s="83"/>
      <c r="B1767" s="83"/>
      <c r="C1767" s="83"/>
      <c r="D1767" s="98"/>
    </row>
    <row r="1768" spans="1:4" ht="12.75">
      <c r="A1768" s="83"/>
      <c r="B1768" s="83"/>
      <c r="C1768" s="83"/>
      <c r="D1768" s="98"/>
    </row>
    <row r="1769" spans="1:4" ht="12.75">
      <c r="A1769" s="83"/>
      <c r="B1769" s="83"/>
      <c r="C1769" s="83"/>
      <c r="D1769" s="98"/>
    </row>
    <row r="1770" spans="1:4" ht="12.75">
      <c r="A1770" s="83"/>
      <c r="B1770" s="83"/>
      <c r="C1770" s="83"/>
      <c r="D1770" s="98"/>
    </row>
    <row r="1771" spans="1:4" ht="12.75">
      <c r="A1771" s="83"/>
      <c r="B1771" s="83"/>
      <c r="C1771" s="83"/>
      <c r="D1771" s="98"/>
    </row>
    <row r="1772" spans="1:4" ht="12.75">
      <c r="A1772" s="83"/>
      <c r="B1772" s="83"/>
      <c r="C1772" s="83"/>
      <c r="D1772" s="98"/>
    </row>
    <row r="1773" spans="1:4" ht="12.75">
      <c r="A1773" s="83"/>
      <c r="B1773" s="83"/>
      <c r="C1773" s="83"/>
      <c r="D1773" s="98"/>
    </row>
    <row r="1774" spans="1:4" ht="12.75">
      <c r="A1774" s="83"/>
      <c r="B1774" s="83"/>
      <c r="C1774" s="83"/>
      <c r="D1774" s="98"/>
    </row>
    <row r="1775" spans="1:4" ht="12.75">
      <c r="A1775" s="83"/>
      <c r="B1775" s="83"/>
      <c r="C1775" s="83"/>
      <c r="D1775" s="98"/>
    </row>
    <row r="1776" spans="1:4" ht="12.75">
      <c r="A1776" s="83"/>
      <c r="B1776" s="83"/>
      <c r="C1776" s="83"/>
      <c r="D1776" s="98"/>
    </row>
    <row r="1777" spans="1:4" ht="12.75">
      <c r="A1777" s="83"/>
      <c r="B1777" s="83"/>
      <c r="C1777" s="83"/>
      <c r="D1777" s="98"/>
    </row>
    <row r="1778" spans="1:4" ht="12.75">
      <c r="A1778" s="83"/>
      <c r="B1778" s="83"/>
      <c r="C1778" s="83"/>
      <c r="D1778" s="98"/>
    </row>
    <row r="1779" spans="1:4" ht="12.75">
      <c r="A1779" s="83"/>
      <c r="B1779" s="83"/>
      <c r="C1779" s="83"/>
      <c r="D1779" s="98"/>
    </row>
    <row r="1780" spans="1:4" ht="12.75">
      <c r="A1780" s="83"/>
      <c r="B1780" s="83"/>
      <c r="C1780" s="83"/>
      <c r="D1780" s="98"/>
    </row>
    <row r="1781" spans="1:4" ht="12.75">
      <c r="A1781" s="83"/>
      <c r="B1781" s="83"/>
      <c r="C1781" s="83"/>
      <c r="D1781" s="98"/>
    </row>
    <row r="1782" spans="1:4" ht="12.75">
      <c r="A1782" s="83"/>
      <c r="B1782" s="83"/>
      <c r="C1782" s="83"/>
      <c r="D1782" s="98"/>
    </row>
    <row r="1783" spans="1:4" ht="12.75">
      <c r="A1783" s="83"/>
      <c r="B1783" s="83"/>
      <c r="C1783" s="83"/>
      <c r="D1783" s="98"/>
    </row>
    <row r="1784" spans="1:4" ht="12.75">
      <c r="A1784" s="83"/>
      <c r="B1784" s="83"/>
      <c r="C1784" s="83"/>
      <c r="D1784" s="98"/>
    </row>
    <row r="1785" spans="1:4" ht="12.75">
      <c r="A1785" s="83"/>
      <c r="B1785" s="83"/>
      <c r="C1785" s="83"/>
      <c r="D1785" s="98"/>
    </row>
    <row r="1786" spans="1:4" ht="12.75">
      <c r="A1786" s="83"/>
      <c r="B1786" s="83"/>
      <c r="C1786" s="83"/>
      <c r="D1786" s="98"/>
    </row>
    <row r="1787" spans="1:4" ht="12.75">
      <c r="A1787" s="83"/>
      <c r="B1787" s="83"/>
      <c r="C1787" s="83"/>
      <c r="D1787" s="98"/>
    </row>
    <row r="1788" spans="1:4" ht="12.75">
      <c r="A1788" s="83"/>
      <c r="B1788" s="83"/>
      <c r="C1788" s="83"/>
      <c r="D1788" s="98"/>
    </row>
    <row r="1789" spans="1:4" ht="12.75">
      <c r="A1789" s="83"/>
      <c r="B1789" s="83"/>
      <c r="C1789" s="83"/>
      <c r="D1789" s="98"/>
    </row>
    <row r="1790" spans="1:4" ht="12.75">
      <c r="A1790" s="83"/>
      <c r="B1790" s="83"/>
      <c r="C1790" s="83"/>
      <c r="D1790" s="98"/>
    </row>
    <row r="1791" spans="1:4" ht="12.75">
      <c r="A1791" s="83"/>
      <c r="B1791" s="83"/>
      <c r="C1791" s="83"/>
      <c r="D1791" s="98"/>
    </row>
    <row r="1792" spans="1:4" ht="12.75">
      <c r="A1792" s="83"/>
      <c r="B1792" s="83"/>
      <c r="C1792" s="83"/>
      <c r="D1792" s="98"/>
    </row>
    <row r="1793" spans="1:4" ht="12.75">
      <c r="A1793" s="83"/>
      <c r="B1793" s="83"/>
      <c r="C1793" s="83"/>
      <c r="D1793" s="98"/>
    </row>
    <row r="1794" spans="1:4" ht="12.75">
      <c r="A1794" s="83"/>
      <c r="B1794" s="83"/>
      <c r="C1794" s="83"/>
      <c r="D1794" s="98"/>
    </row>
    <row r="1795" spans="1:4" ht="12.75">
      <c r="A1795" s="83"/>
      <c r="B1795" s="83"/>
      <c r="C1795" s="83"/>
      <c r="D1795" s="98"/>
    </row>
    <row r="1796" spans="1:4" ht="12.75">
      <c r="A1796" s="83"/>
      <c r="B1796" s="83"/>
      <c r="C1796" s="83"/>
      <c r="D1796" s="98"/>
    </row>
    <row r="1797" spans="1:4" ht="12.75">
      <c r="A1797" s="83"/>
      <c r="B1797" s="83"/>
      <c r="C1797" s="83"/>
      <c r="D1797" s="98"/>
    </row>
    <row r="1798" spans="1:4" ht="12.75">
      <c r="A1798" s="83"/>
      <c r="B1798" s="83"/>
      <c r="C1798" s="83"/>
      <c r="D1798" s="98"/>
    </row>
    <row r="1799" spans="1:4" ht="12.75">
      <c r="A1799" s="83"/>
      <c r="B1799" s="83"/>
      <c r="C1799" s="83"/>
      <c r="D1799" s="98"/>
    </row>
    <row r="1800" spans="1:4" ht="12.75">
      <c r="A1800" s="83"/>
      <c r="B1800" s="83"/>
      <c r="C1800" s="83"/>
      <c r="D1800" s="98"/>
    </row>
    <row r="1801" spans="1:4" ht="12.75">
      <c r="A1801" s="83"/>
      <c r="B1801" s="83"/>
      <c r="C1801" s="83"/>
      <c r="D1801" s="98"/>
    </row>
    <row r="1802" spans="1:4" ht="12.75">
      <c r="A1802" s="83"/>
      <c r="B1802" s="83"/>
      <c r="C1802" s="83"/>
      <c r="D1802" s="98"/>
    </row>
    <row r="1803" spans="1:4" ht="12.75">
      <c r="A1803" s="83"/>
      <c r="B1803" s="83"/>
      <c r="C1803" s="83"/>
      <c r="D1803" s="98"/>
    </row>
    <row r="1804" spans="1:4" ht="12.75">
      <c r="A1804" s="83"/>
      <c r="B1804" s="83"/>
      <c r="C1804" s="83"/>
      <c r="D1804" s="98"/>
    </row>
    <row r="1805" spans="1:4" ht="12.75">
      <c r="A1805" s="83"/>
      <c r="B1805" s="83"/>
      <c r="C1805" s="83"/>
      <c r="D1805" s="98"/>
    </row>
    <row r="1806" spans="1:4" ht="12.75">
      <c r="A1806" s="83"/>
      <c r="B1806" s="83"/>
      <c r="C1806" s="83"/>
      <c r="D1806" s="98"/>
    </row>
    <row r="1807" spans="1:4" ht="12.75">
      <c r="A1807" s="83"/>
      <c r="B1807" s="83"/>
      <c r="C1807" s="83"/>
      <c r="D1807" s="98"/>
    </row>
    <row r="1808" spans="1:4" ht="12.75">
      <c r="A1808" s="83"/>
      <c r="B1808" s="83"/>
      <c r="C1808" s="83"/>
      <c r="D1808" s="98"/>
    </row>
    <row r="1809" spans="1:4" ht="12.75">
      <c r="A1809" s="83"/>
      <c r="B1809" s="83"/>
      <c r="C1809" s="83"/>
      <c r="D1809" s="98"/>
    </row>
    <row r="1810" spans="1:4" ht="12.75">
      <c r="A1810" s="83"/>
      <c r="B1810" s="83"/>
      <c r="C1810" s="83"/>
      <c r="D1810" s="98"/>
    </row>
    <row r="1811" spans="1:4" ht="12.75">
      <c r="A1811" s="83"/>
      <c r="B1811" s="83"/>
      <c r="C1811" s="83"/>
      <c r="D1811" s="98"/>
    </row>
    <row r="1812" spans="1:4" ht="12.75">
      <c r="A1812" s="83"/>
      <c r="B1812" s="83"/>
      <c r="C1812" s="83"/>
      <c r="D1812" s="98"/>
    </row>
    <row r="1813" spans="1:4" ht="12.75">
      <c r="A1813" s="83"/>
      <c r="B1813" s="83"/>
      <c r="C1813" s="83"/>
      <c r="D1813" s="98"/>
    </row>
    <row r="1814" spans="1:4" ht="12.75">
      <c r="A1814" s="83"/>
      <c r="B1814" s="83"/>
      <c r="C1814" s="83"/>
      <c r="D1814" s="98"/>
    </row>
    <row r="1815" spans="1:4" ht="12.75">
      <c r="A1815" s="83"/>
      <c r="B1815" s="83"/>
      <c r="C1815" s="83"/>
      <c r="D1815" s="98"/>
    </row>
    <row r="1816" spans="1:4" ht="12.75">
      <c r="A1816" s="83"/>
      <c r="B1816" s="83"/>
      <c r="C1816" s="83"/>
      <c r="D1816" s="98"/>
    </row>
    <row r="1817" spans="1:4" ht="12.75">
      <c r="A1817" s="83"/>
      <c r="B1817" s="83"/>
      <c r="C1817" s="83"/>
      <c r="D1817" s="98"/>
    </row>
    <row r="1818" spans="1:4" ht="12.75">
      <c r="A1818" s="83"/>
      <c r="B1818" s="83"/>
      <c r="C1818" s="83"/>
      <c r="D1818" s="98"/>
    </row>
    <row r="1819" spans="1:4" ht="12.75">
      <c r="A1819" s="83"/>
      <c r="B1819" s="83"/>
      <c r="C1819" s="83"/>
      <c r="D1819" s="98"/>
    </row>
    <row r="1820" spans="1:4" ht="12.75">
      <c r="A1820" s="83"/>
      <c r="B1820" s="83"/>
      <c r="C1820" s="83"/>
      <c r="D1820" s="98"/>
    </row>
    <row r="1821" spans="1:4" ht="12.75">
      <c r="A1821" s="83"/>
      <c r="B1821" s="83"/>
      <c r="C1821" s="83"/>
      <c r="D1821" s="98"/>
    </row>
    <row r="1822" spans="1:4" ht="12.75">
      <c r="A1822" s="83"/>
      <c r="B1822" s="83"/>
      <c r="C1822" s="83"/>
      <c r="D1822" s="98"/>
    </row>
    <row r="1823" spans="1:4" ht="12.75">
      <c r="A1823" s="83"/>
      <c r="B1823" s="83"/>
      <c r="C1823" s="83"/>
      <c r="D1823" s="98"/>
    </row>
    <row r="1824" spans="1:4" ht="12.75">
      <c r="A1824" s="83"/>
      <c r="B1824" s="83"/>
      <c r="C1824" s="83"/>
      <c r="D1824" s="98"/>
    </row>
    <row r="1825" spans="1:4" ht="12.75">
      <c r="A1825" s="83"/>
      <c r="B1825" s="83"/>
      <c r="C1825" s="83"/>
      <c r="D1825" s="98"/>
    </row>
    <row r="1826" spans="1:4" ht="12.75">
      <c r="A1826" s="83"/>
      <c r="B1826" s="83"/>
      <c r="C1826" s="83"/>
      <c r="D1826" s="98"/>
    </row>
    <row r="1827" spans="1:4" ht="12.75">
      <c r="A1827" s="83"/>
      <c r="B1827" s="83"/>
      <c r="C1827" s="83"/>
      <c r="D1827" s="98"/>
    </row>
    <row r="1828" spans="1:4" ht="12.75">
      <c r="A1828" s="83"/>
      <c r="B1828" s="83"/>
      <c r="C1828" s="83"/>
      <c r="D1828" s="98"/>
    </row>
    <row r="1829" spans="1:4" ht="12.75">
      <c r="A1829" s="83"/>
      <c r="B1829" s="83"/>
      <c r="C1829" s="83"/>
      <c r="D1829" s="98"/>
    </row>
    <row r="1830" spans="1:4" ht="12.75">
      <c r="A1830" s="83"/>
      <c r="B1830" s="83"/>
      <c r="C1830" s="83"/>
      <c r="D1830" s="98"/>
    </row>
    <row r="1831" spans="1:4" ht="12.75">
      <c r="A1831" s="83"/>
      <c r="B1831" s="83"/>
      <c r="C1831" s="83"/>
      <c r="D1831" s="98"/>
    </row>
    <row r="1832" spans="1:4" ht="12.75">
      <c r="A1832" s="83"/>
      <c r="B1832" s="83"/>
      <c r="C1832" s="83"/>
      <c r="D1832" s="98"/>
    </row>
    <row r="1833" spans="1:4" ht="12.75">
      <c r="A1833" s="83"/>
      <c r="B1833" s="83"/>
      <c r="C1833" s="83"/>
      <c r="D1833" s="98"/>
    </row>
    <row r="1834" spans="1:4" ht="12.75">
      <c r="A1834" s="83"/>
      <c r="B1834" s="83"/>
      <c r="C1834" s="83"/>
      <c r="D1834" s="98"/>
    </row>
    <row r="1835" spans="1:4" ht="12.75">
      <c r="A1835" s="83"/>
      <c r="B1835" s="83"/>
      <c r="C1835" s="83"/>
      <c r="D1835" s="98"/>
    </row>
    <row r="1836" spans="1:4" ht="12.75">
      <c r="A1836" s="83"/>
      <c r="B1836" s="83"/>
      <c r="C1836" s="83"/>
      <c r="D1836" s="98"/>
    </row>
    <row r="1837" spans="1:4" ht="12.75">
      <c r="A1837" s="83"/>
      <c r="B1837" s="83"/>
      <c r="C1837" s="83"/>
      <c r="D1837" s="98"/>
    </row>
    <row r="1838" spans="1:4" ht="12.75">
      <c r="A1838" s="83"/>
      <c r="B1838" s="83"/>
      <c r="C1838" s="83"/>
      <c r="D1838" s="98"/>
    </row>
    <row r="1839" spans="1:4" ht="12.75">
      <c r="A1839" s="83"/>
      <c r="B1839" s="83"/>
      <c r="C1839" s="83"/>
      <c r="D1839" s="98"/>
    </row>
    <row r="1840" spans="1:4" ht="12.75">
      <c r="A1840" s="83"/>
      <c r="B1840" s="83"/>
      <c r="C1840" s="83"/>
      <c r="D1840" s="98"/>
    </row>
    <row r="1841" spans="1:4" ht="12.75">
      <c r="A1841" s="83"/>
      <c r="B1841" s="83"/>
      <c r="C1841" s="83"/>
      <c r="D1841" s="98"/>
    </row>
    <row r="1842" spans="1:4" ht="12.75">
      <c r="A1842" s="83"/>
      <c r="B1842" s="83"/>
      <c r="C1842" s="83"/>
      <c r="D1842" s="98"/>
    </row>
    <row r="1843" spans="1:4" ht="12.75">
      <c r="A1843" s="83"/>
      <c r="B1843" s="83"/>
      <c r="C1843" s="83"/>
      <c r="D1843" s="98"/>
    </row>
    <row r="1844" spans="1:4" ht="12.75">
      <c r="A1844" s="83"/>
      <c r="B1844" s="83"/>
      <c r="C1844" s="83"/>
      <c r="D1844" s="98"/>
    </row>
    <row r="1845" spans="1:4" ht="12.75">
      <c r="A1845" s="83"/>
      <c r="B1845" s="83"/>
      <c r="C1845" s="83"/>
      <c r="D1845" s="98"/>
    </row>
    <row r="1846" spans="1:4" ht="12.75">
      <c r="A1846" s="83"/>
      <c r="B1846" s="83"/>
      <c r="C1846" s="83"/>
      <c r="D1846" s="98"/>
    </row>
    <row r="1847" spans="1:4" ht="12.75">
      <c r="A1847" s="83"/>
      <c r="B1847" s="83"/>
      <c r="C1847" s="83"/>
      <c r="D1847" s="98"/>
    </row>
    <row r="1848" spans="1:4" ht="12.75">
      <c r="A1848" s="83"/>
      <c r="B1848" s="83"/>
      <c r="C1848" s="83"/>
      <c r="D1848" s="98"/>
    </row>
    <row r="1849" spans="1:4" ht="12.75">
      <c r="A1849" s="83"/>
      <c r="B1849" s="83"/>
      <c r="C1849" s="83"/>
      <c r="D1849" s="98"/>
    </row>
    <row r="1850" spans="1:4" ht="12.75">
      <c r="A1850" s="83"/>
      <c r="B1850" s="83"/>
      <c r="C1850" s="83"/>
      <c r="D1850" s="98"/>
    </row>
    <row r="1851" spans="1:4" ht="12.75">
      <c r="A1851" s="83"/>
      <c r="B1851" s="83"/>
      <c r="C1851" s="83"/>
      <c r="D1851" s="98"/>
    </row>
    <row r="1852" spans="1:4" ht="12.75">
      <c r="A1852" s="83"/>
      <c r="B1852" s="83"/>
      <c r="C1852" s="83"/>
      <c r="D1852" s="98"/>
    </row>
    <row r="1853" spans="1:4" ht="12.75">
      <c r="A1853" s="83"/>
      <c r="B1853" s="83"/>
      <c r="C1853" s="83"/>
      <c r="D1853" s="98"/>
    </row>
    <row r="1854" spans="1:4" ht="12.75">
      <c r="A1854" s="83"/>
      <c r="B1854" s="83"/>
      <c r="C1854" s="83"/>
      <c r="D1854" s="98"/>
    </row>
    <row r="1855" spans="1:4" ht="12.75">
      <c r="A1855" s="83"/>
      <c r="B1855" s="83"/>
      <c r="C1855" s="83"/>
      <c r="D1855" s="98"/>
    </row>
    <row r="1856" spans="1:4" ht="12.75">
      <c r="A1856" s="83"/>
      <c r="B1856" s="83"/>
      <c r="C1856" s="83"/>
      <c r="D1856" s="98"/>
    </row>
    <row r="1857" spans="1:4" ht="12.75">
      <c r="A1857" s="83"/>
      <c r="B1857" s="83"/>
      <c r="C1857" s="83"/>
      <c r="D1857" s="98"/>
    </row>
    <row r="1858" spans="1:4" ht="12.75">
      <c r="A1858" s="83"/>
      <c r="B1858" s="83"/>
      <c r="C1858" s="83"/>
      <c r="D1858" s="98"/>
    </row>
    <row r="1859" spans="1:4" ht="12.75">
      <c r="A1859" s="83"/>
      <c r="B1859" s="83"/>
      <c r="C1859" s="83"/>
      <c r="D1859" s="98"/>
    </row>
    <row r="1860" spans="1:4" ht="12.75">
      <c r="A1860" s="83"/>
      <c r="B1860" s="83"/>
      <c r="C1860" s="83"/>
      <c r="D1860" s="98"/>
    </row>
    <row r="1861" spans="1:4" ht="12.75">
      <c r="A1861" s="83"/>
      <c r="B1861" s="83"/>
      <c r="C1861" s="83"/>
      <c r="D1861" s="98"/>
    </row>
    <row r="1862" spans="1:4" ht="12.75">
      <c r="A1862" s="83"/>
      <c r="B1862" s="83"/>
      <c r="C1862" s="83"/>
      <c r="D1862" s="98"/>
    </row>
    <row r="1863" spans="1:4" ht="12.75">
      <c r="A1863" s="83"/>
      <c r="B1863" s="83"/>
      <c r="C1863" s="83"/>
      <c r="D1863" s="98"/>
    </row>
    <row r="1864" spans="1:4" ht="12.75">
      <c r="A1864" s="83"/>
      <c r="B1864" s="83"/>
      <c r="C1864" s="83"/>
      <c r="D1864" s="98"/>
    </row>
    <row r="1865" spans="1:4" ht="12.75">
      <c r="A1865" s="83"/>
      <c r="B1865" s="83"/>
      <c r="C1865" s="83"/>
      <c r="D1865" s="98"/>
    </row>
    <row r="1866" spans="1:4" ht="12.75">
      <c r="A1866" s="83"/>
      <c r="B1866" s="83"/>
      <c r="C1866" s="83"/>
      <c r="D1866" s="98"/>
    </row>
    <row r="1867" spans="1:4" ht="12.75">
      <c r="A1867" s="83"/>
      <c r="B1867" s="83"/>
      <c r="C1867" s="83"/>
      <c r="D1867" s="98"/>
    </row>
    <row r="1868" spans="1:4" ht="12.75">
      <c r="A1868" s="83"/>
      <c r="B1868" s="83"/>
      <c r="C1868" s="83"/>
      <c r="D1868" s="98"/>
    </row>
    <row r="1869" spans="1:4" ht="12.75">
      <c r="A1869" s="83"/>
      <c r="B1869" s="83"/>
      <c r="C1869" s="83"/>
      <c r="D1869" s="98"/>
    </row>
    <row r="1870" spans="1:4" ht="12.75">
      <c r="A1870" s="83"/>
      <c r="B1870" s="83"/>
      <c r="C1870" s="83"/>
      <c r="D1870" s="98"/>
    </row>
    <row r="1871" spans="1:4" ht="12.75">
      <c r="A1871" s="83"/>
      <c r="B1871" s="83"/>
      <c r="C1871" s="83"/>
      <c r="D1871" s="98"/>
    </row>
    <row r="1872" spans="1:4" ht="12.75">
      <c r="A1872" s="83"/>
      <c r="B1872" s="83"/>
      <c r="C1872" s="83"/>
      <c r="D1872" s="98"/>
    </row>
    <row r="1873" spans="1:4" ht="12.75">
      <c r="A1873" s="83"/>
      <c r="B1873" s="83"/>
      <c r="C1873" s="83"/>
      <c r="D1873" s="98"/>
    </row>
    <row r="1874" spans="1:4" ht="12.75">
      <c r="A1874" s="83"/>
      <c r="B1874" s="83"/>
      <c r="C1874" s="83"/>
      <c r="D1874" s="98"/>
    </row>
    <row r="1875" spans="1:4" ht="12.75">
      <c r="A1875" s="83"/>
      <c r="B1875" s="83"/>
      <c r="C1875" s="83"/>
      <c r="D1875" s="98"/>
    </row>
    <row r="1876" spans="1:4" ht="12.75">
      <c r="A1876" s="83"/>
      <c r="B1876" s="83"/>
      <c r="C1876" s="83"/>
      <c r="D1876" s="98"/>
    </row>
    <row r="1877" spans="1:4" ht="12.75">
      <c r="A1877" s="83"/>
      <c r="B1877" s="83"/>
      <c r="C1877" s="83"/>
      <c r="D1877" s="98"/>
    </row>
    <row r="1878" spans="1:4" ht="12.75">
      <c r="A1878" s="83"/>
      <c r="B1878" s="83"/>
      <c r="C1878" s="83"/>
      <c r="D1878" s="98"/>
    </row>
    <row r="1879" spans="1:4" ht="12.75">
      <c r="A1879" s="83"/>
      <c r="B1879" s="83"/>
      <c r="C1879" s="83"/>
      <c r="D1879" s="98"/>
    </row>
    <row r="1880" spans="1:4" ht="12.75">
      <c r="A1880" s="83"/>
      <c r="B1880" s="83"/>
      <c r="C1880" s="83"/>
      <c r="D1880" s="98"/>
    </row>
    <row r="1881" spans="1:4" ht="12.75">
      <c r="A1881" s="83"/>
      <c r="B1881" s="83"/>
      <c r="C1881" s="83"/>
      <c r="D1881" s="98"/>
    </row>
    <row r="1882" spans="1:4" ht="12.75">
      <c r="A1882" s="83"/>
      <c r="B1882" s="83"/>
      <c r="C1882" s="83"/>
      <c r="D1882" s="98"/>
    </row>
    <row r="1883" spans="1:4" ht="12.75">
      <c r="A1883" s="83"/>
      <c r="B1883" s="83"/>
      <c r="C1883" s="83"/>
      <c r="D1883" s="98"/>
    </row>
    <row r="1884" spans="1:4" ht="12.75">
      <c r="A1884" s="83"/>
      <c r="B1884" s="83"/>
      <c r="C1884" s="83"/>
      <c r="D1884" s="98"/>
    </row>
    <row r="1885" spans="1:4" ht="12.75">
      <c r="A1885" s="83"/>
      <c r="B1885" s="83"/>
      <c r="C1885" s="83"/>
      <c r="D1885" s="98"/>
    </row>
    <row r="1886" spans="1:4" ht="12.75">
      <c r="A1886" s="83"/>
      <c r="B1886" s="83"/>
      <c r="C1886" s="83"/>
      <c r="D1886" s="98"/>
    </row>
    <row r="1887" spans="1:4" ht="12.75">
      <c r="A1887" s="83"/>
      <c r="B1887" s="83"/>
      <c r="C1887" s="83"/>
      <c r="D1887" s="98"/>
    </row>
    <row r="1888" spans="1:4" ht="12.75">
      <c r="A1888" s="83"/>
      <c r="B1888" s="83"/>
      <c r="C1888" s="83"/>
      <c r="D1888" s="98"/>
    </row>
    <row r="1889" spans="1:4" ht="12.75">
      <c r="A1889" s="83"/>
      <c r="B1889" s="83"/>
      <c r="C1889" s="83"/>
      <c r="D1889" s="98"/>
    </row>
    <row r="1890" spans="1:4" ht="12.75">
      <c r="A1890" s="83"/>
      <c r="B1890" s="83"/>
      <c r="C1890" s="83"/>
      <c r="D1890" s="98"/>
    </row>
    <row r="1891" spans="1:4" ht="12.75">
      <c r="A1891" s="83"/>
      <c r="B1891" s="83"/>
      <c r="C1891" s="83"/>
      <c r="D1891" s="98"/>
    </row>
    <row r="1892" spans="1:4" ht="12.75">
      <c r="A1892" s="83"/>
      <c r="B1892" s="83"/>
      <c r="C1892" s="83"/>
      <c r="D1892" s="98"/>
    </row>
    <row r="1893" spans="1:4" ht="12.75">
      <c r="A1893" s="83"/>
      <c r="B1893" s="83"/>
      <c r="C1893" s="83"/>
      <c r="D1893" s="98"/>
    </row>
    <row r="1894" spans="1:4" ht="12.75">
      <c r="A1894" s="83"/>
      <c r="B1894" s="83"/>
      <c r="C1894" s="83"/>
      <c r="D1894" s="98"/>
    </row>
    <row r="1895" spans="1:4" ht="12.75">
      <c r="A1895" s="83"/>
      <c r="B1895" s="83"/>
      <c r="C1895" s="83"/>
      <c r="D1895" s="98"/>
    </row>
    <row r="1896" spans="1:4" ht="12.75">
      <c r="A1896" s="83"/>
      <c r="B1896" s="83"/>
      <c r="C1896" s="83"/>
      <c r="D1896" s="98"/>
    </row>
    <row r="1897" spans="1:4" ht="12.75">
      <c r="A1897" s="83"/>
      <c r="B1897" s="83"/>
      <c r="C1897" s="83"/>
      <c r="D1897" s="98"/>
    </row>
    <row r="1898" spans="1:4" ht="12.75">
      <c r="A1898" s="83"/>
      <c r="B1898" s="83"/>
      <c r="C1898" s="83"/>
      <c r="D1898" s="98"/>
    </row>
    <row r="1899" spans="1:4" ht="12.75">
      <c r="A1899" s="83"/>
      <c r="B1899" s="83"/>
      <c r="C1899" s="83"/>
      <c r="D1899" s="98"/>
    </row>
    <row r="1900" spans="1:4" ht="12.75">
      <c r="A1900" s="83"/>
      <c r="B1900" s="83"/>
      <c r="C1900" s="83"/>
      <c r="D1900" s="98"/>
    </row>
    <row r="1901" spans="1:4" ht="12.75">
      <c r="A1901" s="83"/>
      <c r="B1901" s="83"/>
      <c r="C1901" s="83"/>
      <c r="D1901" s="98"/>
    </row>
    <row r="1902" spans="1:4" ht="12.75">
      <c r="A1902" s="83"/>
      <c r="B1902" s="83"/>
      <c r="C1902" s="83"/>
      <c r="D1902" s="98"/>
    </row>
    <row r="1903" spans="1:4" ht="12.75">
      <c r="A1903" s="83"/>
      <c r="B1903" s="83"/>
      <c r="C1903" s="83"/>
      <c r="D1903" s="98"/>
    </row>
    <row r="1904" spans="1:4" ht="12.75">
      <c r="A1904" s="83"/>
      <c r="B1904" s="83"/>
      <c r="C1904" s="83"/>
      <c r="D1904" s="98"/>
    </row>
    <row r="1905" spans="1:4" ht="12.75">
      <c r="A1905" s="83"/>
      <c r="B1905" s="83"/>
      <c r="C1905" s="83"/>
      <c r="D1905" s="98"/>
    </row>
    <row r="1906" spans="1:4" ht="12.75">
      <c r="A1906" s="83"/>
      <c r="B1906" s="83"/>
      <c r="C1906" s="83"/>
      <c r="D1906" s="98"/>
    </row>
    <row r="1907" spans="1:4" ht="12.75">
      <c r="A1907" s="83"/>
      <c r="B1907" s="83"/>
      <c r="C1907" s="83"/>
      <c r="D1907" s="98"/>
    </row>
    <row r="1908" spans="1:4" ht="12.75">
      <c r="A1908" s="83"/>
      <c r="B1908" s="83"/>
      <c r="C1908" s="83"/>
      <c r="D1908" s="98"/>
    </row>
    <row r="1909" spans="1:4" ht="12.75">
      <c r="A1909" s="83"/>
      <c r="B1909" s="83"/>
      <c r="C1909" s="83"/>
      <c r="D1909" s="98"/>
    </row>
    <row r="1910" spans="1:4" ht="12.75">
      <c r="A1910" s="83"/>
      <c r="B1910" s="83"/>
      <c r="C1910" s="83"/>
      <c r="D1910" s="98"/>
    </row>
    <row r="1911" spans="1:4" ht="12.75">
      <c r="A1911" s="83"/>
      <c r="B1911" s="83"/>
      <c r="C1911" s="83"/>
      <c r="D1911" s="98"/>
    </row>
    <row r="1912" spans="1:4" ht="12.75">
      <c r="A1912" s="83"/>
      <c r="B1912" s="83"/>
      <c r="C1912" s="83"/>
      <c r="D1912" s="98"/>
    </row>
    <row r="1913" spans="1:4" ht="12.75">
      <c r="A1913" s="83"/>
      <c r="B1913" s="83"/>
      <c r="C1913" s="83"/>
      <c r="D1913" s="98"/>
    </row>
    <row r="1914" spans="1:4" ht="12.75">
      <c r="A1914" s="83"/>
      <c r="B1914" s="83"/>
      <c r="C1914" s="83"/>
      <c r="D1914" s="98"/>
    </row>
    <row r="1915" spans="1:4" ht="12.75">
      <c r="A1915" s="83"/>
      <c r="B1915" s="83"/>
      <c r="C1915" s="83"/>
      <c r="D1915" s="98"/>
    </row>
    <row r="1916" spans="1:4" ht="12.75">
      <c r="A1916" s="83"/>
      <c r="B1916" s="83"/>
      <c r="C1916" s="83"/>
      <c r="D1916" s="98"/>
    </row>
    <row r="1917" spans="1:4" ht="12.75">
      <c r="A1917" s="83"/>
      <c r="B1917" s="83"/>
      <c r="C1917" s="83"/>
      <c r="D1917" s="98"/>
    </row>
    <row r="1918" spans="1:4" ht="12.75">
      <c r="A1918" s="83"/>
      <c r="B1918" s="83"/>
      <c r="C1918" s="83"/>
      <c r="D1918" s="98"/>
    </row>
    <row r="1919" spans="1:4" ht="12.75">
      <c r="A1919" s="83"/>
      <c r="B1919" s="83"/>
      <c r="C1919" s="83"/>
      <c r="D1919" s="98"/>
    </row>
    <row r="1920" spans="1:4" ht="12.75">
      <c r="A1920" s="83"/>
      <c r="B1920" s="83"/>
      <c r="C1920" s="83"/>
      <c r="D1920" s="98"/>
    </row>
    <row r="1921" spans="1:4" ht="12.75">
      <c r="A1921" s="83"/>
      <c r="B1921" s="83"/>
      <c r="C1921" s="83"/>
      <c r="D1921" s="98"/>
    </row>
    <row r="1922" spans="1:4" ht="12.75">
      <c r="A1922" s="83"/>
      <c r="B1922" s="83"/>
      <c r="C1922" s="83"/>
      <c r="D1922" s="98"/>
    </row>
    <row r="1923" spans="1:4" ht="12.75">
      <c r="A1923" s="83"/>
      <c r="B1923" s="83"/>
      <c r="C1923" s="83"/>
      <c r="D1923" s="98"/>
    </row>
    <row r="1924" spans="1:4" ht="12.75">
      <c r="A1924" s="83"/>
      <c r="B1924" s="83"/>
      <c r="C1924" s="83"/>
      <c r="D1924" s="98"/>
    </row>
    <row r="1925" spans="1:4" ht="12.75">
      <c r="A1925" s="83"/>
      <c r="B1925" s="83"/>
      <c r="C1925" s="83"/>
      <c r="D1925" s="98"/>
    </row>
    <row r="1926" spans="1:4" ht="12.75">
      <c r="A1926" s="83"/>
      <c r="B1926" s="83"/>
      <c r="C1926" s="83"/>
      <c r="D1926" s="98"/>
    </row>
    <row r="1927" spans="1:4" ht="12.75">
      <c r="A1927" s="83"/>
      <c r="B1927" s="83"/>
      <c r="C1927" s="83"/>
      <c r="D1927" s="98"/>
    </row>
    <row r="1928" spans="1:4" ht="12.75">
      <c r="A1928" s="83"/>
      <c r="B1928" s="83"/>
      <c r="C1928" s="83"/>
      <c r="D1928" s="98"/>
    </row>
    <row r="1929" spans="1:4" ht="12.75">
      <c r="A1929" s="83"/>
      <c r="B1929" s="83"/>
      <c r="C1929" s="83"/>
      <c r="D1929" s="98"/>
    </row>
    <row r="1930" spans="1:4" ht="12.75">
      <c r="A1930" s="83"/>
      <c r="B1930" s="83"/>
      <c r="C1930" s="83"/>
      <c r="D1930" s="98"/>
    </row>
    <row r="1931" spans="1:4" ht="12.75">
      <c r="A1931" s="83"/>
      <c r="B1931" s="83"/>
      <c r="C1931" s="83"/>
      <c r="D1931" s="98"/>
    </row>
    <row r="1932" spans="1:4" ht="12.75">
      <c r="A1932" s="83"/>
      <c r="B1932" s="83"/>
      <c r="C1932" s="83"/>
      <c r="D1932" s="98"/>
    </row>
    <row r="1933" spans="1:4" ht="12.75">
      <c r="A1933" s="83"/>
      <c r="B1933" s="83"/>
      <c r="C1933" s="83"/>
      <c r="D1933" s="98"/>
    </row>
    <row r="1934" spans="1:4" ht="12.75">
      <c r="A1934" s="83"/>
      <c r="B1934" s="83"/>
      <c r="C1934" s="83"/>
      <c r="D1934" s="98"/>
    </row>
    <row r="1935" spans="1:4" ht="12.75">
      <c r="A1935" s="83"/>
      <c r="B1935" s="83"/>
      <c r="C1935" s="83"/>
      <c r="D1935" s="98"/>
    </row>
    <row r="1936" spans="1:4" ht="12.75">
      <c r="A1936" s="83"/>
      <c r="B1936" s="83"/>
      <c r="C1936" s="83"/>
      <c r="D1936" s="98"/>
    </row>
    <row r="1937" spans="1:4" ht="12.75">
      <c r="A1937" s="83"/>
      <c r="B1937" s="83"/>
      <c r="C1937" s="83"/>
      <c r="D1937" s="98"/>
    </row>
    <row r="1938" spans="1:4" ht="12.75">
      <c r="A1938" s="83"/>
      <c r="B1938" s="83"/>
      <c r="C1938" s="83"/>
      <c r="D1938" s="98"/>
    </row>
    <row r="1939" spans="1:4" ht="12.75">
      <c r="A1939" s="83"/>
      <c r="B1939" s="83"/>
      <c r="C1939" s="83"/>
      <c r="D1939" s="98"/>
    </row>
    <row r="1940" spans="1:4" ht="12.75">
      <c r="A1940" s="83"/>
      <c r="B1940" s="83"/>
      <c r="C1940" s="83"/>
      <c r="D1940" s="98"/>
    </row>
    <row r="1941" spans="1:4" ht="12.75">
      <c r="A1941" s="83"/>
      <c r="B1941" s="83"/>
      <c r="C1941" s="83"/>
      <c r="D1941" s="98"/>
    </row>
    <row r="1942" spans="1:4" ht="12.75">
      <c r="A1942" s="83"/>
      <c r="B1942" s="83"/>
      <c r="C1942" s="83"/>
      <c r="D1942" s="98"/>
    </row>
    <row r="1943" spans="1:4" ht="12.75">
      <c r="A1943" s="83"/>
      <c r="B1943" s="83"/>
      <c r="C1943" s="83"/>
      <c r="D1943" s="98"/>
    </row>
    <row r="1944" spans="1:4" ht="12.75">
      <c r="A1944" s="83"/>
      <c r="B1944" s="83"/>
      <c r="C1944" s="83"/>
      <c r="D1944" s="98"/>
    </row>
    <row r="1945" spans="1:4" ht="12.75">
      <c r="A1945" s="83"/>
      <c r="B1945" s="83"/>
      <c r="C1945" s="83"/>
      <c r="D1945" s="98"/>
    </row>
    <row r="1946" spans="1:4" ht="12.75">
      <c r="A1946" s="83"/>
      <c r="B1946" s="83"/>
      <c r="C1946" s="83"/>
      <c r="D1946" s="98"/>
    </row>
    <row r="1947" spans="1:4" ht="12.75">
      <c r="A1947" s="83"/>
      <c r="B1947" s="83"/>
      <c r="C1947" s="83"/>
      <c r="D1947" s="98"/>
    </row>
    <row r="1948" spans="1:4" ht="12.75">
      <c r="A1948" s="83"/>
      <c r="B1948" s="83"/>
      <c r="C1948" s="83"/>
      <c r="D1948" s="98"/>
    </row>
    <row r="1949" spans="1:4" ht="12.75">
      <c r="A1949" s="83"/>
      <c r="B1949" s="83"/>
      <c r="C1949" s="83"/>
      <c r="D1949" s="98"/>
    </row>
    <row r="1950" spans="1:4" ht="12.75">
      <c r="A1950" s="83"/>
      <c r="B1950" s="83"/>
      <c r="C1950" s="83"/>
      <c r="D1950" s="98"/>
    </row>
    <row r="1951" spans="1:4" ht="12.75">
      <c r="A1951" s="83"/>
      <c r="B1951" s="83"/>
      <c r="C1951" s="83"/>
      <c r="D1951" s="98"/>
    </row>
    <row r="1952" spans="1:4" ht="12.75">
      <c r="A1952" s="83"/>
      <c r="B1952" s="83"/>
      <c r="C1952" s="83"/>
      <c r="D1952" s="98"/>
    </row>
    <row r="1953" spans="1:4" ht="12.75">
      <c r="A1953" s="83"/>
      <c r="B1953" s="83"/>
      <c r="C1953" s="83"/>
      <c r="D1953" s="98"/>
    </row>
    <row r="1954" spans="1:4" ht="12.75">
      <c r="A1954" s="83"/>
      <c r="B1954" s="83"/>
      <c r="C1954" s="83"/>
      <c r="D1954" s="98"/>
    </row>
    <row r="1955" spans="1:4" ht="12.75">
      <c r="A1955" s="83"/>
      <c r="B1955" s="83"/>
      <c r="C1955" s="83"/>
      <c r="D1955" s="98"/>
    </row>
    <row r="1956" spans="1:4" ht="12.75">
      <c r="A1956" s="83"/>
      <c r="B1956" s="83"/>
      <c r="C1956" s="83"/>
      <c r="D1956" s="98"/>
    </row>
    <row r="1957" spans="1:4" ht="12.75">
      <c r="A1957" s="83"/>
      <c r="B1957" s="83"/>
      <c r="C1957" s="83"/>
      <c r="D1957" s="98"/>
    </row>
    <row r="1958" spans="1:4" ht="12.75">
      <c r="A1958" s="83"/>
      <c r="B1958" s="83"/>
      <c r="C1958" s="83"/>
      <c r="D1958" s="98"/>
    </row>
    <row r="1959" spans="1:4" ht="12.75">
      <c r="A1959" s="83"/>
      <c r="B1959" s="83"/>
      <c r="C1959" s="83"/>
      <c r="D1959" s="98"/>
    </row>
    <row r="1960" spans="1:4" ht="12.75">
      <c r="A1960" s="83"/>
      <c r="B1960" s="83"/>
      <c r="C1960" s="83"/>
      <c r="D1960" s="98"/>
    </row>
    <row r="1961" spans="1:4" ht="12.75">
      <c r="A1961" s="83"/>
      <c r="B1961" s="83"/>
      <c r="C1961" s="83"/>
      <c r="D1961" s="98"/>
    </row>
    <row r="1962" spans="1:4" ht="12.75">
      <c r="A1962" s="83"/>
      <c r="B1962" s="83"/>
      <c r="C1962" s="83"/>
      <c r="D1962" s="98"/>
    </row>
    <row r="1963" spans="1:4" ht="12.75">
      <c r="A1963" s="83"/>
      <c r="B1963" s="83"/>
      <c r="C1963" s="83"/>
      <c r="D1963" s="98"/>
    </row>
    <row r="1964" spans="1:4" ht="12.75">
      <c r="A1964" s="83"/>
      <c r="B1964" s="83"/>
      <c r="C1964" s="83"/>
      <c r="D1964" s="98"/>
    </row>
    <row r="1965" spans="1:4" ht="12.75">
      <c r="A1965" s="83"/>
      <c r="B1965" s="83"/>
      <c r="C1965" s="83"/>
      <c r="D1965" s="98"/>
    </row>
    <row r="1966" spans="1:4" ht="12.75">
      <c r="A1966" s="83"/>
      <c r="B1966" s="83"/>
      <c r="C1966" s="83"/>
      <c r="D1966" s="98"/>
    </row>
    <row r="1967" spans="1:4" ht="12.75">
      <c r="A1967" s="83"/>
      <c r="B1967" s="83"/>
      <c r="C1967" s="83"/>
      <c r="D1967" s="98"/>
    </row>
    <row r="1968" spans="1:4" ht="12.75">
      <c r="A1968" s="83"/>
      <c r="B1968" s="83"/>
      <c r="C1968" s="83"/>
      <c r="D1968" s="98"/>
    </row>
    <row r="1969" spans="1:4" ht="12.75">
      <c r="A1969" s="83"/>
      <c r="B1969" s="83"/>
      <c r="C1969" s="83"/>
      <c r="D1969" s="98"/>
    </row>
    <row r="1970" spans="1:4" ht="12.75">
      <c r="A1970" s="83"/>
      <c r="B1970" s="83"/>
      <c r="C1970" s="83"/>
      <c r="D1970" s="98"/>
    </row>
    <row r="1971" spans="1:4" ht="12.75">
      <c r="A1971" s="83"/>
      <c r="B1971" s="83"/>
      <c r="C1971" s="83"/>
      <c r="D1971" s="98"/>
    </row>
    <row r="1972" spans="1:4" ht="12.75">
      <c r="A1972" s="83"/>
      <c r="B1972" s="83"/>
      <c r="C1972" s="83"/>
      <c r="D1972" s="98"/>
    </row>
    <row r="1973" spans="1:4" ht="12.75">
      <c r="A1973" s="83"/>
      <c r="B1973" s="83"/>
      <c r="C1973" s="83"/>
      <c r="D1973" s="98"/>
    </row>
    <row r="1974" spans="1:4" ht="12.75">
      <c r="A1974" s="83"/>
      <c r="B1974" s="83"/>
      <c r="C1974" s="83"/>
      <c r="D1974" s="98"/>
    </row>
    <row r="1975" spans="1:4" ht="12.75">
      <c r="A1975" s="83"/>
      <c r="B1975" s="83"/>
      <c r="C1975" s="83"/>
      <c r="D1975" s="98"/>
    </row>
    <row r="1976" spans="1:4" ht="12.75">
      <c r="A1976" s="83"/>
      <c r="B1976" s="83"/>
      <c r="C1976" s="83"/>
      <c r="D1976" s="98"/>
    </row>
    <row r="1977" spans="1:4" ht="12.75">
      <c r="A1977" s="83"/>
      <c r="B1977" s="83"/>
      <c r="C1977" s="83"/>
      <c r="D1977" s="98"/>
    </row>
    <row r="1978" spans="1:4" ht="12.75">
      <c r="A1978" s="83"/>
      <c r="B1978" s="83"/>
      <c r="C1978" s="83"/>
      <c r="D1978" s="98"/>
    </row>
    <row r="1979" spans="1:4" ht="12.75">
      <c r="A1979" s="83"/>
      <c r="B1979" s="83"/>
      <c r="C1979" s="83"/>
      <c r="D1979" s="98"/>
    </row>
    <row r="1980" spans="1:4" ht="12.75">
      <c r="A1980" s="83"/>
      <c r="B1980" s="83"/>
      <c r="C1980" s="83"/>
      <c r="D1980" s="98"/>
    </row>
    <row r="1981" spans="1:4" ht="12.75">
      <c r="A1981" s="83"/>
      <c r="B1981" s="83"/>
      <c r="C1981" s="83"/>
      <c r="D1981" s="98"/>
    </row>
    <row r="1982" spans="1:4" ht="12.75">
      <c r="A1982" s="83"/>
      <c r="B1982" s="83"/>
      <c r="C1982" s="83"/>
      <c r="D1982" s="98"/>
    </row>
    <row r="1983" spans="1:4" ht="12.75">
      <c r="A1983" s="83"/>
      <c r="B1983" s="83"/>
      <c r="C1983" s="83"/>
      <c r="D1983" s="98"/>
    </row>
    <row r="1984" spans="1:4" ht="12.75">
      <c r="A1984" s="83"/>
      <c r="B1984" s="83"/>
      <c r="C1984" s="83"/>
      <c r="D1984" s="98"/>
    </row>
    <row r="1985" spans="1:4" ht="12.75">
      <c r="A1985" s="83"/>
      <c r="B1985" s="83"/>
      <c r="C1985" s="83"/>
      <c r="D1985" s="98"/>
    </row>
    <row r="1986" spans="1:4" ht="12.75">
      <c r="A1986" s="83"/>
      <c r="B1986" s="83"/>
      <c r="C1986" s="83"/>
      <c r="D1986" s="98"/>
    </row>
    <row r="1987" spans="1:4" ht="12.75">
      <c r="A1987" s="83"/>
      <c r="B1987" s="83"/>
      <c r="C1987" s="83"/>
      <c r="D1987" s="98"/>
    </row>
    <row r="1988" spans="1:4" ht="12.75">
      <c r="A1988" s="83"/>
      <c r="B1988" s="83"/>
      <c r="C1988" s="83"/>
      <c r="D1988" s="98"/>
    </row>
    <row r="1989" spans="1:4" ht="12.75">
      <c r="A1989" s="83"/>
      <c r="B1989" s="83"/>
      <c r="C1989" s="83"/>
      <c r="D1989" s="98"/>
    </row>
    <row r="1990" spans="1:4" ht="12.75">
      <c r="A1990" s="83"/>
      <c r="B1990" s="83"/>
      <c r="C1990" s="83"/>
      <c r="D1990" s="98"/>
    </row>
    <row r="1991" spans="1:4" ht="12.75">
      <c r="A1991" s="83"/>
      <c r="B1991" s="83"/>
      <c r="C1991" s="83"/>
      <c r="D1991" s="98"/>
    </row>
    <row r="1992" spans="1:4" ht="12.75">
      <c r="A1992" s="83"/>
      <c r="B1992" s="83"/>
      <c r="C1992" s="83"/>
      <c r="D1992" s="98"/>
    </row>
    <row r="1993" spans="1:4" ht="12.75">
      <c r="A1993" s="83"/>
      <c r="B1993" s="83"/>
      <c r="C1993" s="83"/>
      <c r="D1993" s="98"/>
    </row>
    <row r="1994" spans="1:4" ht="12.75">
      <c r="A1994" s="83"/>
      <c r="B1994" s="83"/>
      <c r="C1994" s="83"/>
      <c r="D1994" s="98"/>
    </row>
    <row r="1995" spans="1:4" ht="12.75">
      <c r="A1995" s="83"/>
      <c r="B1995" s="83"/>
      <c r="C1995" s="83"/>
      <c r="D1995" s="98"/>
    </row>
    <row r="1996" spans="1:4" ht="12.75">
      <c r="A1996" s="83"/>
      <c r="B1996" s="83"/>
      <c r="C1996" s="83"/>
      <c r="D1996" s="98"/>
    </row>
    <row r="1997" spans="1:4" ht="12.75">
      <c r="A1997" s="83"/>
      <c r="B1997" s="83"/>
      <c r="C1997" s="83"/>
      <c r="D1997" s="98"/>
    </row>
    <row r="1998" spans="1:4" ht="12.75">
      <c r="A1998" s="83"/>
      <c r="B1998" s="83"/>
      <c r="C1998" s="83"/>
      <c r="D1998" s="98"/>
    </row>
    <row r="1999" spans="1:4" ht="12.75">
      <c r="A1999" s="83"/>
      <c r="B1999" s="83"/>
      <c r="C1999" s="83"/>
      <c r="D1999" s="98"/>
    </row>
    <row r="2000" spans="1:4" ht="12.75">
      <c r="A2000" s="83"/>
      <c r="B2000" s="83"/>
      <c r="C2000" s="83"/>
      <c r="D2000" s="98"/>
    </row>
    <row r="2001" spans="1:4" ht="12.75">
      <c r="A2001" s="83"/>
      <c r="B2001" s="83"/>
      <c r="C2001" s="83"/>
      <c r="D2001" s="98"/>
    </row>
    <row r="2002" spans="1:4" ht="12.75">
      <c r="A2002" s="83"/>
      <c r="B2002" s="83"/>
      <c r="C2002" s="83"/>
      <c r="D2002" s="98"/>
    </row>
    <row r="2003" spans="1:4" ht="12.75">
      <c r="A2003" s="83"/>
      <c r="B2003" s="83"/>
      <c r="C2003" s="83"/>
      <c r="D2003" s="98"/>
    </row>
    <row r="2004" spans="1:4" ht="12.75">
      <c r="A2004" s="83"/>
      <c r="B2004" s="83"/>
      <c r="C2004" s="83"/>
      <c r="D2004" s="98"/>
    </row>
    <row r="2005" spans="1:4" ht="12.75">
      <c r="A2005" s="83"/>
      <c r="B2005" s="83"/>
      <c r="C2005" s="83"/>
      <c r="D2005" s="98"/>
    </row>
    <row r="2006" spans="1:4" ht="12.75">
      <c r="A2006" s="83"/>
      <c r="B2006" s="83"/>
      <c r="C2006" s="83"/>
      <c r="D2006" s="98"/>
    </row>
    <row r="2007" spans="1:4" ht="12.75">
      <c r="A2007" s="83"/>
      <c r="B2007" s="83"/>
      <c r="C2007" s="83"/>
      <c r="D2007" s="98"/>
    </row>
    <row r="2008" spans="1:4" ht="12.75">
      <c r="A2008" s="83"/>
      <c r="B2008" s="83"/>
      <c r="C2008" s="83"/>
      <c r="D2008" s="98"/>
    </row>
    <row r="2009" spans="1:4" ht="12.75">
      <c r="A2009" s="83"/>
      <c r="B2009" s="83"/>
      <c r="C2009" s="83"/>
      <c r="D2009" s="98"/>
    </row>
    <row r="2010" spans="1:4" ht="12.75">
      <c r="A2010" s="83"/>
      <c r="B2010" s="83"/>
      <c r="C2010" s="83"/>
      <c r="D2010" s="98"/>
    </row>
    <row r="2011" spans="1:4" ht="12.75">
      <c r="A2011" s="83"/>
      <c r="B2011" s="83"/>
      <c r="C2011" s="83"/>
      <c r="D2011" s="98"/>
    </row>
    <row r="2012" spans="1:4" ht="12.75">
      <c r="A2012" s="83"/>
      <c r="B2012" s="83"/>
      <c r="C2012" s="83"/>
      <c r="D2012" s="98"/>
    </row>
    <row r="2013" spans="1:4" ht="12.75">
      <c r="A2013" s="83"/>
      <c r="B2013" s="83"/>
      <c r="C2013" s="83"/>
      <c r="D2013" s="98"/>
    </row>
    <row r="2014" spans="1:4" ht="12.75">
      <c r="A2014" s="83"/>
      <c r="B2014" s="83"/>
      <c r="C2014" s="83"/>
      <c r="D2014" s="98"/>
    </row>
    <row r="2015" spans="1:4" ht="12.75">
      <c r="A2015" s="83"/>
      <c r="B2015" s="83"/>
      <c r="C2015" s="83"/>
      <c r="D2015" s="98"/>
    </row>
    <row r="2016" spans="1:4" ht="12.75">
      <c r="A2016" s="83"/>
      <c r="B2016" s="83"/>
      <c r="C2016" s="83"/>
      <c r="D2016" s="98"/>
    </row>
    <row r="2017" spans="1:4" ht="12.75">
      <c r="A2017" s="83"/>
      <c r="B2017" s="83"/>
      <c r="C2017" s="83"/>
      <c r="D2017" s="98"/>
    </row>
    <row r="2018" spans="1:4" ht="12.75">
      <c r="A2018" s="83"/>
      <c r="B2018" s="83"/>
      <c r="C2018" s="83"/>
      <c r="D2018" s="98"/>
    </row>
    <row r="2019" spans="1:4" ht="12.75">
      <c r="A2019" s="83"/>
      <c r="B2019" s="83"/>
      <c r="C2019" s="83"/>
      <c r="D2019" s="98"/>
    </row>
    <row r="2020" spans="1:4" ht="12.75">
      <c r="A2020" s="83"/>
      <c r="B2020" s="83"/>
      <c r="C2020" s="83"/>
      <c r="D2020" s="98"/>
    </row>
    <row r="2021" spans="1:4" ht="12.75">
      <c r="A2021" s="83"/>
      <c r="B2021" s="83"/>
      <c r="C2021" s="83"/>
      <c r="D2021" s="98"/>
    </row>
    <row r="2022" spans="1:4" ht="12.75">
      <c r="A2022" s="83"/>
      <c r="B2022" s="83"/>
      <c r="C2022" s="83"/>
      <c r="D2022" s="98"/>
    </row>
    <row r="2023" spans="1:4" ht="12.75">
      <c r="A2023" s="83"/>
      <c r="B2023" s="83"/>
      <c r="C2023" s="83"/>
      <c r="D2023" s="98"/>
    </row>
    <row r="2024" spans="1:4" ht="12.75">
      <c r="A2024" s="83"/>
      <c r="B2024" s="83"/>
      <c r="C2024" s="83"/>
      <c r="D2024" s="98"/>
    </row>
    <row r="2025" spans="1:4" ht="12.75">
      <c r="A2025" s="83"/>
      <c r="B2025" s="83"/>
      <c r="C2025" s="83"/>
      <c r="D2025" s="98"/>
    </row>
    <row r="2026" spans="1:4" ht="12.75">
      <c r="A2026" s="83"/>
      <c r="B2026" s="83"/>
      <c r="C2026" s="83"/>
      <c r="D2026" s="98"/>
    </row>
    <row r="2027" spans="1:4" ht="12.75">
      <c r="A2027" s="83"/>
      <c r="B2027" s="83"/>
      <c r="C2027" s="83"/>
      <c r="D2027" s="98"/>
    </row>
    <row r="2028" spans="1:4" ht="12.75">
      <c r="A2028" s="83"/>
      <c r="B2028" s="83"/>
      <c r="C2028" s="83"/>
      <c r="D2028" s="98"/>
    </row>
    <row r="2029" spans="1:4" ht="12.75">
      <c r="A2029" s="83"/>
      <c r="B2029" s="83"/>
      <c r="C2029" s="83"/>
      <c r="D2029" s="98"/>
    </row>
    <row r="2030" spans="1:4" ht="12.75">
      <c r="A2030" s="83"/>
      <c r="B2030" s="83"/>
      <c r="C2030" s="83"/>
      <c r="D2030" s="98"/>
    </row>
    <row r="2031" spans="1:4" ht="12.75">
      <c r="A2031" s="83"/>
      <c r="B2031" s="83"/>
      <c r="C2031" s="83"/>
      <c r="D2031" s="98"/>
    </row>
    <row r="2032" spans="1:4" ht="12.75">
      <c r="A2032" s="83"/>
      <c r="B2032" s="83"/>
      <c r="C2032" s="83"/>
      <c r="D2032" s="98"/>
    </row>
    <row r="2033" spans="1:4" ht="12.75">
      <c r="A2033" s="83"/>
      <c r="B2033" s="83"/>
      <c r="C2033" s="83"/>
      <c r="D2033" s="98"/>
    </row>
    <row r="2034" spans="1:4" ht="12.75">
      <c r="A2034" s="83"/>
      <c r="B2034" s="83"/>
      <c r="C2034" s="83"/>
      <c r="D2034" s="98"/>
    </row>
    <row r="2035" spans="1:4" ht="12.75">
      <c r="A2035" s="83"/>
      <c r="B2035" s="83"/>
      <c r="C2035" s="83"/>
      <c r="D2035" s="98"/>
    </row>
    <row r="2036" spans="1:4" ht="12.75">
      <c r="A2036" s="83"/>
      <c r="B2036" s="83"/>
      <c r="C2036" s="83"/>
      <c r="D2036" s="98"/>
    </row>
    <row r="2037" spans="1:4" ht="12.75">
      <c r="A2037" s="83"/>
      <c r="B2037" s="83"/>
      <c r="C2037" s="83"/>
      <c r="D2037" s="98"/>
    </row>
    <row r="2038" spans="1:4" ht="12.75">
      <c r="A2038" s="83"/>
      <c r="B2038" s="83"/>
      <c r="C2038" s="83"/>
      <c r="D2038" s="98"/>
    </row>
    <row r="2039" spans="1:4" ht="12.75">
      <c r="A2039" s="83"/>
      <c r="B2039" s="83"/>
      <c r="C2039" s="83"/>
      <c r="D2039" s="98"/>
    </row>
    <row r="2040" spans="1:4" ht="12.75">
      <c r="A2040" s="83"/>
      <c r="B2040" s="83"/>
      <c r="C2040" s="83"/>
      <c r="D2040" s="98"/>
    </row>
    <row r="2041" spans="1:4" ht="12.75">
      <c r="A2041" s="83"/>
      <c r="B2041" s="83"/>
      <c r="C2041" s="83"/>
      <c r="D2041" s="98"/>
    </row>
    <row r="2042" spans="1:4" ht="12.75">
      <c r="A2042" s="83"/>
      <c r="B2042" s="83"/>
      <c r="C2042" s="83"/>
      <c r="D2042" s="98"/>
    </row>
    <row r="2043" spans="1:4" ht="12.75">
      <c r="A2043" s="83"/>
      <c r="B2043" s="83"/>
      <c r="C2043" s="83"/>
      <c r="D2043" s="98"/>
    </row>
    <row r="2044" spans="1:4" ht="12.75">
      <c r="A2044" s="83"/>
      <c r="B2044" s="83"/>
      <c r="C2044" s="83"/>
      <c r="D2044" s="98"/>
    </row>
    <row r="2045" spans="1:4" ht="12.75">
      <c r="A2045" s="83"/>
      <c r="B2045" s="83"/>
      <c r="C2045" s="83"/>
      <c r="D2045" s="98"/>
    </row>
    <row r="2046" spans="1:4" ht="12.75">
      <c r="A2046" s="83"/>
      <c r="B2046" s="83"/>
      <c r="C2046" s="83"/>
      <c r="D2046" s="98"/>
    </row>
    <row r="2047" spans="1:4" ht="12.75">
      <c r="A2047" s="83"/>
      <c r="B2047" s="83"/>
      <c r="C2047" s="83"/>
      <c r="D2047" s="98"/>
    </row>
    <row r="2048" spans="1:4" ht="12.75">
      <c r="A2048" s="83"/>
      <c r="B2048" s="83"/>
      <c r="C2048" s="83"/>
      <c r="D2048" s="98"/>
    </row>
    <row r="2049" spans="1:4" ht="12.75">
      <c r="A2049" s="83"/>
      <c r="B2049" s="83"/>
      <c r="C2049" s="83"/>
      <c r="D2049" s="98"/>
    </row>
    <row r="2050" spans="1:4" ht="12.75">
      <c r="A2050" s="83"/>
      <c r="B2050" s="83"/>
      <c r="C2050" s="83"/>
      <c r="D2050" s="98"/>
    </row>
    <row r="2051" spans="1:4" ht="12.75">
      <c r="A2051" s="83"/>
      <c r="B2051" s="83"/>
      <c r="C2051" s="83"/>
      <c r="D2051" s="98"/>
    </row>
    <row r="2052" spans="1:4" ht="12.75">
      <c r="A2052" s="83"/>
      <c r="B2052" s="83"/>
      <c r="C2052" s="83"/>
      <c r="D2052" s="98"/>
    </row>
    <row r="2053" spans="1:4" ht="12.75">
      <c r="A2053" s="83"/>
      <c r="B2053" s="83"/>
      <c r="C2053" s="83"/>
      <c r="D2053" s="98"/>
    </row>
    <row r="2054" spans="1:4" ht="12.75">
      <c r="A2054" s="83"/>
      <c r="B2054" s="83"/>
      <c r="C2054" s="83"/>
      <c r="D2054" s="98"/>
    </row>
    <row r="2055" spans="1:4" ht="12.75">
      <c r="A2055" s="83"/>
      <c r="B2055" s="83"/>
      <c r="C2055" s="83"/>
      <c r="D2055" s="98"/>
    </row>
    <row r="2056" spans="1:4" ht="12.75">
      <c r="A2056" s="83"/>
      <c r="B2056" s="83"/>
      <c r="C2056" s="83"/>
      <c r="D2056" s="98"/>
    </row>
    <row r="2057" spans="1:4" ht="12.75">
      <c r="A2057" s="83"/>
      <c r="B2057" s="83"/>
      <c r="C2057" s="83"/>
      <c r="D2057" s="98"/>
    </row>
    <row r="2058" spans="1:4" ht="12.75">
      <c r="A2058" s="83"/>
      <c r="B2058" s="83"/>
      <c r="C2058" s="83"/>
      <c r="D2058" s="98"/>
    </row>
    <row r="2059" spans="1:4" ht="12.75">
      <c r="A2059" s="83"/>
      <c r="B2059" s="83"/>
      <c r="C2059" s="83"/>
      <c r="D2059" s="98"/>
    </row>
    <row r="2060" spans="1:4" ht="12.75">
      <c r="A2060" s="83"/>
      <c r="B2060" s="83"/>
      <c r="C2060" s="83"/>
      <c r="D2060" s="98"/>
    </row>
    <row r="2061" spans="1:4" ht="12.75">
      <c r="A2061" s="83"/>
      <c r="B2061" s="83"/>
      <c r="C2061" s="83"/>
      <c r="D2061" s="98"/>
    </row>
    <row r="2062" spans="1:4" ht="12.75">
      <c r="A2062" s="83"/>
      <c r="B2062" s="83"/>
      <c r="C2062" s="83"/>
      <c r="D2062" s="98"/>
    </row>
    <row r="2063" spans="1:4" ht="12.75">
      <c r="A2063" s="83"/>
      <c r="B2063" s="83"/>
      <c r="C2063" s="83"/>
      <c r="D2063" s="98"/>
    </row>
    <row r="2064" spans="1:4" ht="12.75">
      <c r="A2064" s="83"/>
      <c r="B2064" s="83"/>
      <c r="C2064" s="83"/>
      <c r="D2064" s="98"/>
    </row>
    <row r="2065" spans="1:4" ht="12.75">
      <c r="A2065" s="83"/>
      <c r="B2065" s="83"/>
      <c r="C2065" s="83"/>
      <c r="D2065" s="98"/>
    </row>
    <row r="2066" spans="1:4" ht="12.75">
      <c r="A2066" s="83"/>
      <c r="B2066" s="83"/>
      <c r="C2066" s="83"/>
      <c r="D2066" s="98"/>
    </row>
    <row r="2067" spans="1:4" ht="12.75">
      <c r="A2067" s="83"/>
      <c r="B2067" s="83"/>
      <c r="C2067" s="83"/>
      <c r="D2067" s="98"/>
    </row>
    <row r="2068" spans="1:4" ht="12.75">
      <c r="A2068" s="83"/>
      <c r="B2068" s="83"/>
      <c r="C2068" s="83"/>
      <c r="D2068" s="98"/>
    </row>
    <row r="2069" spans="1:4" ht="12.75">
      <c r="A2069" s="83"/>
      <c r="B2069" s="83"/>
      <c r="C2069" s="83"/>
      <c r="D2069" s="98"/>
    </row>
    <row r="2070" spans="1:4" ht="12.75">
      <c r="A2070" s="83"/>
      <c r="B2070" s="83"/>
      <c r="C2070" s="83"/>
      <c r="D2070" s="98"/>
    </row>
    <row r="2071" spans="1:4" ht="12.75">
      <c r="A2071" s="83"/>
      <c r="B2071" s="83"/>
      <c r="C2071" s="83"/>
      <c r="D2071" s="98"/>
    </row>
    <row r="2072" spans="1:4" ht="12.75">
      <c r="A2072" s="83"/>
      <c r="B2072" s="83"/>
      <c r="C2072" s="83"/>
      <c r="D2072" s="98"/>
    </row>
    <row r="2073" spans="1:4" ht="12.75">
      <c r="A2073" s="83"/>
      <c r="B2073" s="83"/>
      <c r="C2073" s="83"/>
      <c r="D2073" s="98"/>
    </row>
    <row r="2074" spans="1:4" ht="12.75">
      <c r="A2074" s="83"/>
      <c r="B2074" s="83"/>
      <c r="C2074" s="83"/>
      <c r="D2074" s="98"/>
    </row>
    <row r="2075" spans="1:4" ht="12.75">
      <c r="A2075" s="83"/>
      <c r="B2075" s="83"/>
      <c r="C2075" s="83"/>
      <c r="D2075" s="98"/>
    </row>
    <row r="2076" spans="1:4" ht="12.75">
      <c r="A2076" s="83"/>
      <c r="B2076" s="83"/>
      <c r="C2076" s="83"/>
      <c r="D2076" s="98"/>
    </row>
    <row r="2077" spans="1:4" ht="12.75">
      <c r="A2077" s="83"/>
      <c r="B2077" s="83"/>
      <c r="C2077" s="83"/>
      <c r="D2077" s="98"/>
    </row>
    <row r="2078" spans="1:4" ht="12.75">
      <c r="A2078" s="83"/>
      <c r="B2078" s="83"/>
      <c r="C2078" s="83"/>
      <c r="D2078" s="98"/>
    </row>
    <row r="2079" spans="1:4" ht="12.75">
      <c r="A2079" s="83"/>
      <c r="B2079" s="83"/>
      <c r="C2079" s="83"/>
      <c r="D2079" s="98"/>
    </row>
    <row r="2080" spans="1:4" ht="12.75">
      <c r="A2080" s="83"/>
      <c r="B2080" s="83"/>
      <c r="C2080" s="83"/>
      <c r="D2080" s="98"/>
    </row>
    <row r="2081" spans="1:4" ht="12.75">
      <c r="A2081" s="83"/>
      <c r="B2081" s="83"/>
      <c r="C2081" s="83"/>
      <c r="D2081" s="98"/>
    </row>
    <row r="2082" spans="1:4" ht="12.75">
      <c r="A2082" s="83"/>
      <c r="B2082" s="83"/>
      <c r="C2082" s="83"/>
      <c r="D2082" s="98"/>
    </row>
    <row r="2083" spans="1:4" ht="12.75">
      <c r="A2083" s="83"/>
      <c r="B2083" s="83"/>
      <c r="C2083" s="83"/>
      <c r="D2083" s="98"/>
    </row>
    <row r="2084" spans="1:4" ht="12.75">
      <c r="A2084" s="83"/>
      <c r="B2084" s="83"/>
      <c r="C2084" s="83"/>
      <c r="D2084" s="98"/>
    </row>
    <row r="2085" spans="1:4" ht="12.75">
      <c r="A2085" s="83"/>
      <c r="B2085" s="83"/>
      <c r="C2085" s="83"/>
      <c r="D2085" s="98"/>
    </row>
    <row r="2086" spans="1:4" ht="12.75">
      <c r="A2086" s="83"/>
      <c r="B2086" s="83"/>
      <c r="C2086" s="83"/>
      <c r="D2086" s="98"/>
    </row>
    <row r="2087" spans="1:4" ht="12.75">
      <c r="A2087" s="83"/>
      <c r="B2087" s="83"/>
      <c r="C2087" s="83"/>
      <c r="D2087" s="98"/>
    </row>
    <row r="2088" spans="1:4" ht="12.75">
      <c r="A2088" s="83"/>
      <c r="B2088" s="83"/>
      <c r="C2088" s="83"/>
      <c r="D2088" s="98"/>
    </row>
    <row r="2089" spans="1:4" ht="12.75">
      <c r="A2089" s="83"/>
      <c r="B2089" s="83"/>
      <c r="C2089" s="83"/>
      <c r="D2089" s="98"/>
    </row>
    <row r="2090" spans="1:4" ht="12.75">
      <c r="A2090" s="83"/>
      <c r="B2090" s="83"/>
      <c r="C2090" s="83"/>
      <c r="D2090" s="98"/>
    </row>
    <row r="2091" spans="1:4" ht="12.75">
      <c r="A2091" s="83"/>
      <c r="B2091" s="83"/>
      <c r="C2091" s="83"/>
      <c r="D2091" s="98"/>
    </row>
    <row r="2092" spans="1:4" ht="12.75">
      <c r="A2092" s="83"/>
      <c r="B2092" s="83"/>
      <c r="C2092" s="83"/>
      <c r="D2092" s="98"/>
    </row>
    <row r="2093" spans="1:4" ht="12.75">
      <c r="A2093" s="83"/>
      <c r="B2093" s="83"/>
      <c r="C2093" s="83"/>
      <c r="D2093" s="98"/>
    </row>
    <row r="2094" spans="1:4" ht="12.75">
      <c r="A2094" s="83"/>
      <c r="B2094" s="83"/>
      <c r="C2094" s="83"/>
      <c r="D2094" s="98"/>
    </row>
    <row r="2095" spans="1:4" ht="12.75">
      <c r="A2095" s="83"/>
      <c r="B2095" s="83"/>
      <c r="C2095" s="83"/>
      <c r="D2095" s="98"/>
    </row>
    <row r="2096" spans="1:4" ht="12.75">
      <c r="A2096" s="83"/>
      <c r="B2096" s="83"/>
      <c r="C2096" s="83"/>
      <c r="D2096" s="98"/>
    </row>
    <row r="2097" spans="1:4" ht="12.75">
      <c r="A2097" s="83"/>
      <c r="B2097" s="83"/>
      <c r="C2097" s="83"/>
      <c r="D2097" s="98"/>
    </row>
    <row r="2098" spans="1:4" ht="12.75">
      <c r="A2098" s="83"/>
      <c r="B2098" s="83"/>
      <c r="C2098" s="83"/>
      <c r="D2098" s="98"/>
    </row>
    <row r="2099" spans="1:4" ht="12.75">
      <c r="A2099" s="83"/>
      <c r="B2099" s="83"/>
      <c r="C2099" s="83"/>
      <c r="D2099" s="98"/>
    </row>
    <row r="2100" spans="1:4" ht="12.75">
      <c r="A2100" s="83"/>
      <c r="B2100" s="83"/>
      <c r="C2100" s="83"/>
      <c r="D2100" s="98"/>
    </row>
    <row r="2101" spans="1:4" ht="12.75">
      <c r="A2101" s="83"/>
      <c r="B2101" s="83"/>
      <c r="C2101" s="83"/>
      <c r="D2101" s="98"/>
    </row>
    <row r="2102" spans="1:4" ht="12.75">
      <c r="A2102" s="83"/>
      <c r="B2102" s="83"/>
      <c r="C2102" s="83"/>
      <c r="D2102" s="98"/>
    </row>
    <row r="2103" spans="1:4" ht="12.75">
      <c r="A2103" s="83"/>
      <c r="B2103" s="83"/>
      <c r="C2103" s="83"/>
      <c r="D2103" s="98"/>
    </row>
    <row r="2104" spans="1:4" ht="12.75">
      <c r="A2104" s="83"/>
      <c r="B2104" s="83"/>
      <c r="C2104" s="83"/>
      <c r="D2104" s="98"/>
    </row>
    <row r="2105" spans="1:4" ht="12.75">
      <c r="A2105" s="83"/>
      <c r="B2105" s="83"/>
      <c r="C2105" s="83"/>
      <c r="D2105" s="98"/>
    </row>
    <row r="2106" spans="1:4" ht="12.75">
      <c r="A2106" s="83"/>
      <c r="B2106" s="83"/>
      <c r="C2106" s="83"/>
      <c r="D2106" s="98"/>
    </row>
    <row r="2107" spans="1:4" ht="12.75">
      <c r="A2107" s="83"/>
      <c r="B2107" s="83"/>
      <c r="C2107" s="83"/>
      <c r="D2107" s="98"/>
    </row>
    <row r="2108" spans="1:4" ht="12.75">
      <c r="A2108" s="83"/>
      <c r="B2108" s="83"/>
      <c r="C2108" s="83"/>
      <c r="D2108" s="98"/>
    </row>
    <row r="2109" spans="1:4" ht="12.75">
      <c r="A2109" s="83"/>
      <c r="B2109" s="83"/>
      <c r="C2109" s="83"/>
      <c r="D2109" s="98"/>
    </row>
    <row r="2110" spans="1:4" ht="12.75">
      <c r="A2110" s="83"/>
      <c r="B2110" s="83"/>
      <c r="C2110" s="83"/>
      <c r="D2110" s="98"/>
    </row>
    <row r="2111" spans="1:4" ht="12.75">
      <c r="A2111" s="83"/>
      <c r="B2111" s="83"/>
      <c r="C2111" s="83"/>
      <c r="D2111" s="98"/>
    </row>
    <row r="2112" spans="1:4" ht="12.75">
      <c r="A2112" s="83"/>
      <c r="B2112" s="83"/>
      <c r="C2112" s="83"/>
      <c r="D2112" s="98"/>
    </row>
    <row r="2113" spans="1:4" ht="12.75">
      <c r="A2113" s="83"/>
      <c r="B2113" s="83"/>
      <c r="C2113" s="83"/>
      <c r="D2113" s="98"/>
    </row>
    <row r="2114" spans="1:4" ht="12.75">
      <c r="A2114" s="83"/>
      <c r="B2114" s="83"/>
      <c r="C2114" s="83"/>
      <c r="D2114" s="98"/>
    </row>
    <row r="2115" spans="1:4" ht="12.75">
      <c r="A2115" s="83"/>
      <c r="B2115" s="83"/>
      <c r="C2115" s="83"/>
      <c r="D2115" s="98"/>
    </row>
    <row r="2116" spans="1:4" ht="12.75">
      <c r="A2116" s="83"/>
      <c r="B2116" s="83"/>
      <c r="C2116" s="83"/>
      <c r="D2116" s="98"/>
    </row>
    <row r="2117" spans="1:4" ht="12.75">
      <c r="A2117" s="83"/>
      <c r="B2117" s="83"/>
      <c r="C2117" s="83"/>
      <c r="D2117" s="98"/>
    </row>
    <row r="2118" spans="1:4" ht="12.75">
      <c r="A2118" s="83"/>
      <c r="B2118" s="83"/>
      <c r="C2118" s="83"/>
      <c r="D2118" s="98"/>
    </row>
    <row r="2119" spans="1:4" ht="12.75">
      <c r="A2119" s="83"/>
      <c r="B2119" s="83"/>
      <c r="C2119" s="83"/>
      <c r="D2119" s="98"/>
    </row>
    <row r="2120" spans="1:4" ht="12.75">
      <c r="A2120" s="83"/>
      <c r="B2120" s="83"/>
      <c r="C2120" s="83"/>
      <c r="D2120" s="98"/>
    </row>
    <row r="2121" spans="1:4" ht="12.75">
      <c r="A2121" s="83"/>
      <c r="B2121" s="83"/>
      <c r="C2121" s="83"/>
      <c r="D2121" s="98"/>
    </row>
    <row r="2122" spans="1:4" ht="12.75">
      <c r="A2122" s="83"/>
      <c r="B2122" s="83"/>
      <c r="C2122" s="83"/>
      <c r="D2122" s="98"/>
    </row>
    <row r="2123" spans="1:4" ht="12.75">
      <c r="A2123" s="83"/>
      <c r="B2123" s="83"/>
      <c r="C2123" s="83"/>
      <c r="D2123" s="98"/>
    </row>
    <row r="2124" spans="1:4" ht="12.75">
      <c r="A2124" s="83"/>
      <c r="B2124" s="83"/>
      <c r="C2124" s="83"/>
      <c r="D2124" s="98"/>
    </row>
    <row r="2125" spans="1:4" ht="12.75">
      <c r="A2125" s="83"/>
      <c r="B2125" s="83"/>
      <c r="C2125" s="83"/>
      <c r="D2125" s="98"/>
    </row>
    <row r="2126" spans="1:4" ht="12.75">
      <c r="A2126" s="83"/>
      <c r="B2126" s="83"/>
      <c r="C2126" s="83"/>
      <c r="D2126" s="98"/>
    </row>
    <row r="2127" spans="1:4" ht="12.75">
      <c r="A2127" s="83"/>
      <c r="B2127" s="83"/>
      <c r="C2127" s="83"/>
      <c r="D2127" s="98"/>
    </row>
    <row r="2128" spans="1:4" ht="12.75">
      <c r="A2128" s="83"/>
      <c r="B2128" s="83"/>
      <c r="C2128" s="83"/>
      <c r="D2128" s="98"/>
    </row>
    <row r="2129" spans="1:4" ht="12.75">
      <c r="A2129" s="83"/>
      <c r="B2129" s="83"/>
      <c r="C2129" s="83"/>
      <c r="D2129" s="98"/>
    </row>
    <row r="2130" spans="1:4" ht="12.75">
      <c r="A2130" s="83"/>
      <c r="B2130" s="83"/>
      <c r="C2130" s="83"/>
      <c r="D2130" s="98"/>
    </row>
    <row r="2131" spans="1:4" ht="12.75">
      <c r="A2131" s="83"/>
      <c r="B2131" s="83"/>
      <c r="C2131" s="83"/>
      <c r="D2131" s="98"/>
    </row>
    <row r="2132" spans="1:4" ht="12.75">
      <c r="A2132" s="83"/>
      <c r="B2132" s="83"/>
      <c r="C2132" s="83"/>
      <c r="D2132" s="98"/>
    </row>
    <row r="2133" spans="1:4" ht="12.75">
      <c r="A2133" s="83"/>
      <c r="B2133" s="83"/>
      <c r="C2133" s="83"/>
      <c r="D2133" s="98"/>
    </row>
    <row r="2134" spans="1:4" ht="12.75">
      <c r="A2134" s="83"/>
      <c r="B2134" s="83"/>
      <c r="C2134" s="83"/>
      <c r="D2134" s="98"/>
    </row>
    <row r="2135" spans="1:4" ht="12.75">
      <c r="A2135" s="83"/>
      <c r="B2135" s="83"/>
      <c r="C2135" s="83"/>
      <c r="D2135" s="98"/>
    </row>
    <row r="2136" spans="1:4" ht="12.75">
      <c r="A2136" s="83"/>
      <c r="B2136" s="83"/>
      <c r="C2136" s="83"/>
      <c r="D2136" s="98"/>
    </row>
    <row r="2137" spans="1:4" ht="12.75">
      <c r="A2137" s="83"/>
      <c r="B2137" s="83"/>
      <c r="C2137" s="83"/>
      <c r="D2137" s="98"/>
    </row>
    <row r="2138" spans="1:4" ht="12.75">
      <c r="A2138" s="83"/>
      <c r="B2138" s="83"/>
      <c r="C2138" s="83"/>
      <c r="D2138" s="98"/>
    </row>
    <row r="2139" spans="1:4" ht="12.75">
      <c r="A2139" s="83"/>
      <c r="B2139" s="83"/>
      <c r="C2139" s="83"/>
      <c r="D2139" s="98"/>
    </row>
    <row r="2140" spans="1:4" ht="12.75">
      <c r="A2140" s="83"/>
      <c r="B2140" s="83"/>
      <c r="C2140" s="83"/>
      <c r="D2140" s="98"/>
    </row>
    <row r="2141" spans="1:4" ht="12.75">
      <c r="A2141" s="83"/>
      <c r="B2141" s="83"/>
      <c r="C2141" s="83"/>
      <c r="D2141" s="98"/>
    </row>
    <row r="2142" spans="1:4" ht="12.75">
      <c r="A2142" s="83"/>
      <c r="B2142" s="83"/>
      <c r="C2142" s="83"/>
      <c r="D2142" s="98"/>
    </row>
    <row r="2143" spans="1:4" ht="12.75">
      <c r="A2143" s="83"/>
      <c r="B2143" s="83"/>
      <c r="C2143" s="83"/>
      <c r="D2143" s="98"/>
    </row>
    <row r="2144" spans="1:4" ht="12.75">
      <c r="A2144" s="83"/>
      <c r="B2144" s="83"/>
      <c r="C2144" s="83"/>
      <c r="D2144" s="98"/>
    </row>
    <row r="2145" spans="1:4" ht="12.75">
      <c r="A2145" s="83"/>
      <c r="B2145" s="83"/>
      <c r="C2145" s="83"/>
      <c r="D2145" s="98"/>
    </row>
    <row r="2146" spans="1:4" ht="12.75">
      <c r="A2146" s="83"/>
      <c r="B2146" s="83"/>
      <c r="C2146" s="83"/>
      <c r="D2146" s="98"/>
    </row>
    <row r="2147" spans="1:4" ht="12.75">
      <c r="A2147" s="83"/>
      <c r="B2147" s="83"/>
      <c r="C2147" s="83"/>
      <c r="D2147" s="98"/>
    </row>
    <row r="2148" spans="1:4" ht="12.75">
      <c r="A2148" s="83"/>
      <c r="B2148" s="83"/>
      <c r="C2148" s="83"/>
      <c r="D2148" s="98"/>
    </row>
    <row r="2149" spans="1:4" ht="12.75">
      <c r="A2149" s="83"/>
      <c r="B2149" s="83"/>
      <c r="C2149" s="83"/>
      <c r="D2149" s="98"/>
    </row>
    <row r="2150" spans="1:4" ht="12.75">
      <c r="A2150" s="83"/>
      <c r="B2150" s="83"/>
      <c r="C2150" s="83"/>
      <c r="D2150" s="98"/>
    </row>
    <row r="2151" spans="1:4" ht="12.75">
      <c r="A2151" s="83"/>
      <c r="B2151" s="83"/>
      <c r="C2151" s="83"/>
      <c r="D2151" s="98"/>
    </row>
    <row r="2152" spans="1:4" ht="12.75">
      <c r="A2152" s="83"/>
      <c r="B2152" s="83"/>
      <c r="C2152" s="83"/>
      <c r="D2152" s="98"/>
    </row>
    <row r="2153" spans="1:4" ht="12.75">
      <c r="A2153" s="83"/>
      <c r="B2153" s="83"/>
      <c r="C2153" s="83"/>
      <c r="D2153" s="98"/>
    </row>
    <row r="2154" spans="1:4" ht="12.75">
      <c r="A2154" s="83"/>
      <c r="B2154" s="83"/>
      <c r="C2154" s="83"/>
      <c r="D2154" s="98"/>
    </row>
    <row r="2155" spans="1:4" ht="12.75">
      <c r="A2155" s="83"/>
      <c r="B2155" s="83"/>
      <c r="C2155" s="83"/>
      <c r="D2155" s="98"/>
    </row>
    <row r="2156" spans="1:4" ht="12.75">
      <c r="A2156" s="83"/>
      <c r="B2156" s="83"/>
      <c r="C2156" s="83"/>
      <c r="D2156" s="98"/>
    </row>
    <row r="2157" spans="1:4" ht="12.75">
      <c r="A2157" s="83"/>
      <c r="B2157" s="83"/>
      <c r="C2157" s="83"/>
      <c r="D2157" s="98"/>
    </row>
    <row r="2158" spans="1:4" ht="12.75">
      <c r="A2158" s="83"/>
      <c r="B2158" s="83"/>
      <c r="C2158" s="83"/>
      <c r="D2158" s="98"/>
    </row>
    <row r="2159" spans="1:4" ht="12.75">
      <c r="A2159" s="83"/>
      <c r="B2159" s="83"/>
      <c r="C2159" s="83"/>
      <c r="D2159" s="98"/>
    </row>
    <row r="2160" spans="1:4" ht="12.75">
      <c r="A2160" s="83"/>
      <c r="B2160" s="83"/>
      <c r="C2160" s="83"/>
      <c r="D2160" s="98"/>
    </row>
    <row r="2161" spans="1:4" ht="12.75">
      <c r="A2161" s="83"/>
      <c r="B2161" s="83"/>
      <c r="C2161" s="83"/>
      <c r="D2161" s="98"/>
    </row>
    <row r="2162" spans="1:4" ht="12.75">
      <c r="A2162" s="83"/>
      <c r="B2162" s="83"/>
      <c r="C2162" s="83"/>
      <c r="D2162" s="98"/>
    </row>
    <row r="2163" spans="1:4" ht="12.75">
      <c r="A2163" s="83"/>
      <c r="B2163" s="83"/>
      <c r="C2163" s="83"/>
      <c r="D2163" s="98"/>
    </row>
    <row r="2164" spans="1:4" ht="12.75">
      <c r="A2164" s="83"/>
      <c r="B2164" s="83"/>
      <c r="C2164" s="83"/>
      <c r="D2164" s="98"/>
    </row>
    <row r="2165" spans="1:4" ht="12.75">
      <c r="A2165" s="83"/>
      <c r="B2165" s="83"/>
      <c r="C2165" s="83"/>
      <c r="D2165" s="98"/>
    </row>
    <row r="2166" spans="1:4" ht="12.75">
      <c r="A2166" s="83"/>
      <c r="B2166" s="83"/>
      <c r="C2166" s="83"/>
      <c r="D2166" s="98"/>
    </row>
    <row r="2167" spans="1:4" ht="12.75">
      <c r="A2167" s="83"/>
      <c r="B2167" s="83"/>
      <c r="C2167" s="83"/>
      <c r="D2167" s="98"/>
    </row>
    <row r="2168" spans="1:4" ht="12.75">
      <c r="A2168" s="83"/>
      <c r="B2168" s="83"/>
      <c r="C2168" s="83"/>
      <c r="D2168" s="98"/>
    </row>
    <row r="2169" spans="1:4" ht="12.75">
      <c r="A2169" s="83"/>
      <c r="B2169" s="83"/>
      <c r="C2169" s="83"/>
      <c r="D2169" s="98"/>
    </row>
    <row r="2170" spans="1:4" ht="12.75">
      <c r="A2170" s="83"/>
      <c r="B2170" s="83"/>
      <c r="C2170" s="83"/>
      <c r="D2170" s="98"/>
    </row>
    <row r="2171" spans="1:4" ht="12.75">
      <c r="A2171" s="83"/>
      <c r="B2171" s="83"/>
      <c r="C2171" s="83"/>
      <c r="D2171" s="98"/>
    </row>
    <row r="2172" spans="1:4" ht="12.75">
      <c r="A2172" s="83"/>
      <c r="B2172" s="83"/>
      <c r="C2172" s="83"/>
      <c r="D2172" s="98"/>
    </row>
    <row r="2173" spans="1:4" ht="12.75">
      <c r="A2173" s="83"/>
      <c r="B2173" s="83"/>
      <c r="C2173" s="83"/>
      <c r="D2173" s="98"/>
    </row>
    <row r="2174" spans="1:4" ht="12.75">
      <c r="A2174" s="83"/>
      <c r="B2174" s="83"/>
      <c r="C2174" s="83"/>
      <c r="D2174" s="98"/>
    </row>
    <row r="2175" spans="1:4" ht="12.75">
      <c r="A2175" s="83"/>
      <c r="B2175" s="83"/>
      <c r="C2175" s="83"/>
      <c r="D2175" s="98"/>
    </row>
    <row r="2176" spans="1:4" ht="12.75">
      <c r="A2176" s="83"/>
      <c r="B2176" s="83"/>
      <c r="C2176" s="83"/>
      <c r="D2176" s="98"/>
    </row>
    <row r="2177" spans="1:4" ht="12.75">
      <c r="A2177" s="83"/>
      <c r="B2177" s="83"/>
      <c r="C2177" s="83"/>
      <c r="D2177" s="98"/>
    </row>
    <row r="2178" spans="1:4" ht="12.75">
      <c r="A2178" s="83"/>
      <c r="B2178" s="83"/>
      <c r="C2178" s="83"/>
      <c r="D2178" s="98"/>
    </row>
    <row r="2179" spans="1:4" ht="12.75">
      <c r="A2179" s="83"/>
      <c r="B2179" s="83"/>
      <c r="C2179" s="83"/>
      <c r="D2179" s="98"/>
    </row>
    <row r="2180" spans="1:4" ht="12.75">
      <c r="A2180" s="83"/>
      <c r="B2180" s="83"/>
      <c r="C2180" s="83"/>
      <c r="D2180" s="98"/>
    </row>
    <row r="2181" spans="1:4" ht="12.75">
      <c r="A2181" s="83"/>
      <c r="B2181" s="83"/>
      <c r="C2181" s="83"/>
      <c r="D2181" s="98"/>
    </row>
    <row r="2182" spans="1:4" ht="12.75">
      <c r="A2182" s="83"/>
      <c r="B2182" s="83"/>
      <c r="C2182" s="83"/>
      <c r="D2182" s="98"/>
    </row>
    <row r="2183" spans="1:4" ht="12.75">
      <c r="A2183" s="83"/>
      <c r="B2183" s="83"/>
      <c r="C2183" s="83"/>
      <c r="D2183" s="98"/>
    </row>
    <row r="2184" spans="1:4" ht="12.75">
      <c r="A2184" s="83"/>
      <c r="B2184" s="83"/>
      <c r="C2184" s="83"/>
      <c r="D2184" s="98"/>
    </row>
    <row r="2185" spans="1:4" ht="12.75">
      <c r="A2185" s="83"/>
      <c r="B2185" s="83"/>
      <c r="C2185" s="83"/>
      <c r="D2185" s="98"/>
    </row>
    <row r="2186" spans="1:4" ht="12.75">
      <c r="A2186" s="83"/>
      <c r="B2186" s="83"/>
      <c r="C2186" s="83"/>
      <c r="D2186" s="98"/>
    </row>
    <row r="2187" spans="1:4" ht="12.75">
      <c r="A2187" s="83"/>
      <c r="B2187" s="83"/>
      <c r="C2187" s="83"/>
      <c r="D2187" s="98"/>
    </row>
    <row r="2188" spans="1:4" ht="12.75">
      <c r="A2188" s="83"/>
      <c r="B2188" s="83"/>
      <c r="C2188" s="83"/>
      <c r="D2188" s="98"/>
    </row>
    <row r="2189" spans="1:4" ht="12.75">
      <c r="A2189" s="83"/>
      <c r="B2189" s="83"/>
      <c r="C2189" s="83"/>
      <c r="D2189" s="98"/>
    </row>
    <row r="2190" spans="1:4" ht="12.75">
      <c r="A2190" s="83"/>
      <c r="B2190" s="83"/>
      <c r="C2190" s="83"/>
      <c r="D2190" s="98"/>
    </row>
    <row r="2191" spans="1:4" ht="12.75">
      <c r="A2191" s="83"/>
      <c r="B2191" s="83"/>
      <c r="C2191" s="83"/>
      <c r="D2191" s="98"/>
    </row>
    <row r="2192" spans="1:4" ht="12.75">
      <c r="A2192" s="83"/>
      <c r="B2192" s="83"/>
      <c r="C2192" s="83"/>
      <c r="D2192" s="98"/>
    </row>
    <row r="2193" spans="1:4" ht="12.75">
      <c r="A2193" s="83"/>
      <c r="B2193" s="83"/>
      <c r="C2193" s="83"/>
      <c r="D2193" s="98"/>
    </row>
    <row r="2194" spans="1:4" ht="12.75">
      <c r="A2194" s="83"/>
      <c r="B2194" s="83"/>
      <c r="C2194" s="83"/>
      <c r="D2194" s="98"/>
    </row>
    <row r="2195" spans="1:4" ht="12.75">
      <c r="A2195" s="83"/>
      <c r="B2195" s="83"/>
      <c r="C2195" s="83"/>
      <c r="D2195" s="98"/>
    </row>
    <row r="2196" spans="1:4" ht="12.75">
      <c r="A2196" s="83"/>
      <c r="B2196" s="83"/>
      <c r="C2196" s="83"/>
      <c r="D2196" s="98"/>
    </row>
    <row r="2197" spans="1:4" ht="12.75">
      <c r="A2197" s="83"/>
      <c r="B2197" s="83"/>
      <c r="C2197" s="83"/>
      <c r="D2197" s="98"/>
    </row>
    <row r="2198" spans="1:4" ht="12.75">
      <c r="A2198" s="83"/>
      <c r="B2198" s="83"/>
      <c r="C2198" s="83"/>
      <c r="D2198" s="98"/>
    </row>
    <row r="2199" spans="1:4" ht="12.75">
      <c r="A2199" s="83"/>
      <c r="B2199" s="83"/>
      <c r="C2199" s="83"/>
      <c r="D2199" s="98"/>
    </row>
    <row r="2200" spans="1:4" ht="12.75">
      <c r="A2200" s="83"/>
      <c r="B2200" s="83"/>
      <c r="C2200" s="83"/>
      <c r="D2200" s="98"/>
    </row>
    <row r="2201" spans="1:4" ht="12.75">
      <c r="A2201" s="83"/>
      <c r="B2201" s="83"/>
      <c r="C2201" s="83"/>
      <c r="D2201" s="98"/>
    </row>
    <row r="2202" spans="1:4" ht="12.75">
      <c r="A2202" s="83"/>
      <c r="B2202" s="83"/>
      <c r="C2202" s="83"/>
      <c r="D2202" s="98"/>
    </row>
    <row r="2203" spans="1:4" ht="12.75">
      <c r="A2203" s="83"/>
      <c r="B2203" s="83"/>
      <c r="C2203" s="83"/>
      <c r="D2203" s="98"/>
    </row>
    <row r="2204" spans="1:4" ht="12.75">
      <c r="A2204" s="83"/>
      <c r="B2204" s="83"/>
      <c r="C2204" s="83"/>
      <c r="D2204" s="98"/>
    </row>
    <row r="2205" spans="1:4" ht="12.75">
      <c r="A2205" s="83"/>
      <c r="B2205" s="83"/>
      <c r="C2205" s="83"/>
      <c r="D2205" s="98"/>
    </row>
    <row r="2206" spans="1:4" ht="12.75">
      <c r="A2206" s="83"/>
      <c r="B2206" s="83"/>
      <c r="C2206" s="83"/>
      <c r="D2206" s="98"/>
    </row>
    <row r="2207" spans="1:4" ht="12.75">
      <c r="A2207" s="83"/>
      <c r="B2207" s="83"/>
      <c r="C2207" s="83"/>
      <c r="D2207" s="98"/>
    </row>
    <row r="2208" spans="1:4" ht="12.75">
      <c r="A2208" s="83"/>
      <c r="B2208" s="83"/>
      <c r="C2208" s="83"/>
      <c r="D2208" s="98"/>
    </row>
    <row r="2209" spans="1:4" ht="12.75">
      <c r="A2209" s="83"/>
      <c r="B2209" s="83"/>
      <c r="C2209" s="83"/>
      <c r="D2209" s="98"/>
    </row>
    <row r="2210" spans="1:4" ht="12.75">
      <c r="A2210" s="83"/>
      <c r="B2210" s="83"/>
      <c r="C2210" s="83"/>
      <c r="D2210" s="98"/>
    </row>
    <row r="2211" spans="1:4" ht="12.75">
      <c r="A2211" s="83"/>
      <c r="B2211" s="83"/>
      <c r="C2211" s="83"/>
      <c r="D2211" s="98"/>
    </row>
    <row r="2212" spans="1:4" ht="12.75">
      <c r="A2212" s="83"/>
      <c r="B2212" s="83"/>
      <c r="C2212" s="83"/>
      <c r="D2212" s="98"/>
    </row>
    <row r="2213" spans="1:4" ht="12.75">
      <c r="A2213" s="83"/>
      <c r="B2213" s="83"/>
      <c r="C2213" s="83"/>
      <c r="D2213" s="98"/>
    </row>
    <row r="2214" spans="1:4" ht="12.75">
      <c r="A2214" s="83"/>
      <c r="B2214" s="83"/>
      <c r="C2214" s="83"/>
      <c r="D2214" s="98"/>
    </row>
    <row r="2215" spans="1:4" ht="12.75">
      <c r="A2215" s="83"/>
      <c r="B2215" s="83"/>
      <c r="C2215" s="83"/>
      <c r="D2215" s="98"/>
    </row>
    <row r="2216" spans="1:4" ht="12.75">
      <c r="A2216" s="83"/>
      <c r="B2216" s="83"/>
      <c r="C2216" s="83"/>
      <c r="D2216" s="98"/>
    </row>
    <row r="2217" spans="1:4" ht="12.75">
      <c r="A2217" s="83"/>
      <c r="B2217" s="83"/>
      <c r="C2217" s="83"/>
      <c r="D2217" s="98"/>
    </row>
    <row r="2218" spans="1:4" ht="12.75">
      <c r="A2218" s="83"/>
      <c r="B2218" s="83"/>
      <c r="C2218" s="83"/>
      <c r="D2218" s="98"/>
    </row>
    <row r="2219" spans="1:4" ht="12.75">
      <c r="A2219" s="83"/>
      <c r="B2219" s="83"/>
      <c r="C2219" s="83"/>
      <c r="D2219" s="98"/>
    </row>
    <row r="2220" spans="1:4" ht="12.75">
      <c r="A2220" s="83"/>
      <c r="B2220" s="83"/>
      <c r="C2220" s="83"/>
      <c r="D2220" s="98"/>
    </row>
    <row r="2221" spans="1:4" ht="12.75">
      <c r="A2221" s="83"/>
      <c r="B2221" s="83"/>
      <c r="C2221" s="83"/>
      <c r="D2221" s="98"/>
    </row>
    <row r="2222" spans="1:4" ht="12.75">
      <c r="A2222" s="83"/>
      <c r="B2222" s="83"/>
      <c r="C2222" s="83"/>
      <c r="D2222" s="98"/>
    </row>
    <row r="2223" spans="1:4" ht="12.75">
      <c r="A2223" s="83"/>
      <c r="B2223" s="83"/>
      <c r="C2223" s="83"/>
      <c r="D2223" s="98"/>
    </row>
    <row r="2224" spans="1:4" ht="12.75">
      <c r="A2224" s="83"/>
      <c r="B2224" s="83"/>
      <c r="C2224" s="83"/>
      <c r="D2224" s="98"/>
    </row>
    <row r="2225" spans="1:4" ht="12.75">
      <c r="A2225" s="83"/>
      <c r="B2225" s="83"/>
      <c r="C2225" s="83"/>
      <c r="D2225" s="98"/>
    </row>
    <row r="2226" spans="1:4" ht="12.75">
      <c r="A2226" s="83"/>
      <c r="B2226" s="83"/>
      <c r="C2226" s="83"/>
      <c r="D2226" s="98"/>
    </row>
    <row r="2227" spans="1:4" ht="12.75">
      <c r="A2227" s="83"/>
      <c r="B2227" s="83"/>
      <c r="C2227" s="83"/>
      <c r="D2227" s="98"/>
    </row>
    <row r="2228" spans="1:4" ht="12.75">
      <c r="A2228" s="83"/>
      <c r="B2228" s="83"/>
      <c r="C2228" s="83"/>
      <c r="D2228" s="98"/>
    </row>
    <row r="2229" spans="1:4" ht="12.75">
      <c r="A2229" s="83"/>
      <c r="B2229" s="83"/>
      <c r="C2229" s="83"/>
      <c r="D2229" s="98"/>
    </row>
    <row r="2230" spans="1:4" ht="12.75">
      <c r="A2230" s="83"/>
      <c r="B2230" s="83"/>
      <c r="C2230" s="83"/>
      <c r="D2230" s="98"/>
    </row>
    <row r="2231" spans="1:4" ht="12.75">
      <c r="A2231" s="83"/>
      <c r="B2231" s="83"/>
      <c r="C2231" s="83"/>
      <c r="D2231" s="98"/>
    </row>
    <row r="2232" spans="1:4" ht="12.75">
      <c r="A2232" s="83"/>
      <c r="B2232" s="83"/>
      <c r="C2232" s="83"/>
      <c r="D2232" s="98"/>
    </row>
    <row r="2233" spans="1:4" ht="12.75">
      <c r="A2233" s="83"/>
      <c r="B2233" s="83"/>
      <c r="C2233" s="83"/>
      <c r="D2233" s="98"/>
    </row>
    <row r="2234" spans="1:4" ht="12.75">
      <c r="A2234" s="83"/>
      <c r="B2234" s="83"/>
      <c r="C2234" s="83"/>
      <c r="D2234" s="98"/>
    </row>
    <row r="2235" spans="1:4" ht="12.75">
      <c r="A2235" s="83"/>
      <c r="B2235" s="83"/>
      <c r="C2235" s="83"/>
      <c r="D2235" s="98"/>
    </row>
    <row r="2236" spans="1:4" ht="12.75">
      <c r="A2236" s="83"/>
      <c r="B2236" s="83"/>
      <c r="C2236" s="83"/>
      <c r="D2236" s="98"/>
    </row>
    <row r="2237" spans="1:4" ht="12.75">
      <c r="A2237" s="83"/>
      <c r="B2237" s="83"/>
      <c r="C2237" s="83"/>
      <c r="D2237" s="98"/>
    </row>
    <row r="2238" spans="1:4" ht="12.75">
      <c r="A2238" s="83"/>
      <c r="B2238" s="83"/>
      <c r="C2238" s="83"/>
      <c r="D2238" s="98"/>
    </row>
    <row r="2239" spans="1:4" ht="12.75">
      <c r="A2239" s="83"/>
      <c r="B2239" s="83"/>
      <c r="C2239" s="83"/>
      <c r="D2239" s="98"/>
    </row>
    <row r="2240" spans="1:4" ht="12.75">
      <c r="A2240" s="83"/>
      <c r="B2240" s="83"/>
      <c r="C2240" s="83"/>
      <c r="D2240" s="98"/>
    </row>
    <row r="2241" spans="1:4" ht="12.75">
      <c r="A2241" s="83"/>
      <c r="B2241" s="83"/>
      <c r="C2241" s="83"/>
      <c r="D2241" s="98"/>
    </row>
    <row r="2242" spans="1:4" ht="12.75">
      <c r="A2242" s="83"/>
      <c r="B2242" s="83"/>
      <c r="C2242" s="83"/>
      <c r="D2242" s="98"/>
    </row>
    <row r="2243" spans="1:4" ht="12.75">
      <c r="A2243" s="83"/>
      <c r="B2243" s="83"/>
      <c r="C2243" s="83"/>
      <c r="D2243" s="98"/>
    </row>
    <row r="2244" spans="1:4" ht="12.75">
      <c r="A2244" s="83"/>
      <c r="B2244" s="83"/>
      <c r="C2244" s="83"/>
      <c r="D2244" s="98"/>
    </row>
    <row r="2245" spans="1:4" ht="12.75">
      <c r="A2245" s="83"/>
      <c r="B2245" s="83"/>
      <c r="C2245" s="83"/>
      <c r="D2245" s="98"/>
    </row>
    <row r="2246" spans="1:4" ht="12.75">
      <c r="A2246" s="83"/>
      <c r="B2246" s="83"/>
      <c r="C2246" s="83"/>
      <c r="D2246" s="98"/>
    </row>
    <row r="2247" spans="1:4" ht="12.75">
      <c r="A2247" s="83"/>
      <c r="B2247" s="83"/>
      <c r="C2247" s="83"/>
      <c r="D2247" s="98"/>
    </row>
    <row r="2248" spans="1:4" ht="12.75">
      <c r="A2248" s="83"/>
      <c r="B2248" s="83"/>
      <c r="C2248" s="83"/>
      <c r="D2248" s="98"/>
    </row>
    <row r="2249" spans="1:4" ht="12.75">
      <c r="A2249" s="83"/>
      <c r="B2249" s="83"/>
      <c r="C2249" s="83"/>
      <c r="D2249" s="98"/>
    </row>
    <row r="2250" spans="1:4" ht="12.75">
      <c r="A2250" s="83"/>
      <c r="B2250" s="83"/>
      <c r="C2250" s="83"/>
      <c r="D2250" s="98"/>
    </row>
    <row r="2251" spans="1:4" ht="12.75">
      <c r="A2251" s="83"/>
      <c r="B2251" s="83"/>
      <c r="C2251" s="83"/>
      <c r="D2251" s="98"/>
    </row>
    <row r="2252" spans="1:4" ht="12.75">
      <c r="A2252" s="83"/>
      <c r="B2252" s="83"/>
      <c r="C2252" s="83"/>
      <c r="D2252" s="98"/>
    </row>
    <row r="2253" spans="1:4" ht="12.75">
      <c r="A2253" s="83"/>
      <c r="B2253" s="83"/>
      <c r="C2253" s="83"/>
      <c r="D2253" s="98"/>
    </row>
    <row r="2254" spans="1:4" ht="12.75">
      <c r="A2254" s="83"/>
      <c r="B2254" s="83"/>
      <c r="C2254" s="83"/>
      <c r="D2254" s="98"/>
    </row>
    <row r="2255" spans="1:4" ht="12.75">
      <c r="A2255" s="83"/>
      <c r="B2255" s="83"/>
      <c r="C2255" s="83"/>
      <c r="D2255" s="98"/>
    </row>
    <row r="2256" spans="1:4" ht="12.75">
      <c r="A2256" s="83"/>
      <c r="B2256" s="83"/>
      <c r="C2256" s="83"/>
      <c r="D2256" s="98"/>
    </row>
    <row r="2257" spans="1:4" ht="12.75">
      <c r="A2257" s="83"/>
      <c r="B2257" s="83"/>
      <c r="C2257" s="83"/>
      <c r="D2257" s="98"/>
    </row>
    <row r="2258" spans="1:4" ht="12.75">
      <c r="A2258" s="83"/>
      <c r="B2258" s="83"/>
      <c r="C2258" s="83"/>
      <c r="D2258" s="98"/>
    </row>
    <row r="2259" spans="1:4" ht="12.75">
      <c r="A2259" s="83"/>
      <c r="B2259" s="83"/>
      <c r="C2259" s="83"/>
      <c r="D2259" s="98"/>
    </row>
    <row r="2260" spans="1:4" ht="12.75">
      <c r="A2260" s="83"/>
      <c r="B2260" s="83"/>
      <c r="C2260" s="83"/>
      <c r="D2260" s="98"/>
    </row>
    <row r="2261" spans="1:4" ht="12.75">
      <c r="A2261" s="83"/>
      <c r="B2261" s="83"/>
      <c r="C2261" s="83"/>
      <c r="D2261" s="98"/>
    </row>
    <row r="2262" spans="1:4" ht="12.75">
      <c r="A2262" s="83"/>
      <c r="B2262" s="83"/>
      <c r="C2262" s="83"/>
      <c r="D2262" s="98"/>
    </row>
    <row r="2263" spans="1:4" ht="12.75">
      <c r="A2263" s="83"/>
      <c r="B2263" s="83"/>
      <c r="C2263" s="83"/>
      <c r="D2263" s="98"/>
    </row>
    <row r="2264" spans="1:4" ht="12.75">
      <c r="A2264" s="83"/>
      <c r="B2264" s="83"/>
      <c r="C2264" s="83"/>
      <c r="D2264" s="98"/>
    </row>
    <row r="2265" spans="1:4" ht="12.75">
      <c r="A2265" s="83"/>
      <c r="B2265" s="83"/>
      <c r="C2265" s="83"/>
      <c r="D2265" s="98"/>
    </row>
    <row r="2266" spans="1:4" ht="12.75">
      <c r="A2266" s="83"/>
      <c r="B2266" s="83"/>
      <c r="C2266" s="83"/>
      <c r="D2266" s="98"/>
    </row>
    <row r="2267" spans="1:4" ht="12.75">
      <c r="A2267" s="83"/>
      <c r="B2267" s="83"/>
      <c r="C2267" s="83"/>
      <c r="D2267" s="98"/>
    </row>
    <row r="2268" spans="1:4" ht="12.75">
      <c r="A2268" s="83"/>
      <c r="B2268" s="83"/>
      <c r="C2268" s="83"/>
      <c r="D2268" s="98"/>
    </row>
    <row r="2269" spans="1:4" ht="12.75">
      <c r="A2269" s="83"/>
      <c r="B2269" s="83"/>
      <c r="C2269" s="83"/>
      <c r="D2269" s="98"/>
    </row>
    <row r="2270" spans="1:4" ht="12.75">
      <c r="A2270" s="83"/>
      <c r="B2270" s="83"/>
      <c r="C2270" s="83"/>
      <c r="D2270" s="98"/>
    </row>
    <row r="2271" spans="1:4" ht="12.75">
      <c r="A2271" s="83"/>
      <c r="B2271" s="83"/>
      <c r="C2271" s="83"/>
      <c r="D2271" s="98"/>
    </row>
    <row r="2272" spans="1:4" ht="12.75">
      <c r="A2272" s="83"/>
      <c r="B2272" s="83"/>
      <c r="C2272" s="83"/>
      <c r="D2272" s="98"/>
    </row>
    <row r="2273" spans="1:4" ht="12.75">
      <c r="A2273" s="83"/>
      <c r="B2273" s="83"/>
      <c r="C2273" s="83"/>
      <c r="D2273" s="98"/>
    </row>
    <row r="2274" spans="1:4" ht="12.75">
      <c r="A2274" s="83"/>
      <c r="B2274" s="83"/>
      <c r="C2274" s="83"/>
      <c r="D2274" s="98"/>
    </row>
    <row r="2275" spans="1:4" ht="12.75">
      <c r="A2275" s="83"/>
      <c r="B2275" s="83"/>
      <c r="C2275" s="83"/>
      <c r="D2275" s="98"/>
    </row>
    <row r="2276" spans="1:4" ht="12.75">
      <c r="A2276" s="83"/>
      <c r="B2276" s="83"/>
      <c r="C2276" s="83"/>
      <c r="D2276" s="98"/>
    </row>
    <row r="2277" spans="1:4" ht="12.75">
      <c r="A2277" s="83"/>
      <c r="B2277" s="83"/>
      <c r="C2277" s="83"/>
      <c r="D2277" s="98"/>
    </row>
    <row r="2278" spans="1:4" ht="12.75">
      <c r="A2278" s="83"/>
      <c r="B2278" s="83"/>
      <c r="C2278" s="83"/>
      <c r="D2278" s="98"/>
    </row>
    <row r="2279" spans="1:4" ht="12.75">
      <c r="A2279" s="83"/>
      <c r="B2279" s="83"/>
      <c r="C2279" s="83"/>
      <c r="D2279" s="98"/>
    </row>
    <row r="2280" spans="1:4" ht="12.75">
      <c r="A2280" s="83"/>
      <c r="B2280" s="83"/>
      <c r="C2280" s="83"/>
      <c r="D2280" s="98"/>
    </row>
    <row r="2281" spans="1:4" ht="12.75">
      <c r="A2281" s="83"/>
      <c r="B2281" s="83"/>
      <c r="C2281" s="83"/>
      <c r="D2281" s="98"/>
    </row>
    <row r="2282" spans="1:4" ht="12.75">
      <c r="A2282" s="83"/>
      <c r="B2282" s="83"/>
      <c r="C2282" s="83"/>
      <c r="D2282" s="98"/>
    </row>
    <row r="2283" spans="1:4" ht="12.75">
      <c r="A2283" s="83"/>
      <c r="B2283" s="83"/>
      <c r="C2283" s="83"/>
      <c r="D2283" s="98"/>
    </row>
    <row r="2284" spans="1:4" ht="12.75">
      <c r="A2284" s="83"/>
      <c r="B2284" s="83"/>
      <c r="C2284" s="83"/>
      <c r="D2284" s="98"/>
    </row>
    <row r="2285" spans="1:4" ht="12.75">
      <c r="A2285" s="83"/>
      <c r="B2285" s="83"/>
      <c r="C2285" s="83"/>
      <c r="D2285" s="98"/>
    </row>
    <row r="2286" spans="1:4" ht="12.75">
      <c r="A2286" s="83"/>
      <c r="B2286" s="83"/>
      <c r="C2286" s="83"/>
      <c r="D2286" s="98"/>
    </row>
    <row r="2287" spans="1:4" ht="12.75">
      <c r="A2287" s="83"/>
      <c r="B2287" s="83"/>
      <c r="C2287" s="83"/>
      <c r="D2287" s="98"/>
    </row>
    <row r="2288" spans="1:4" ht="12.75">
      <c r="A2288" s="83"/>
      <c r="B2288" s="83"/>
      <c r="C2288" s="83"/>
      <c r="D2288" s="98"/>
    </row>
    <row r="2289" spans="1:4" ht="12.75">
      <c r="A2289" s="83"/>
      <c r="B2289" s="83"/>
      <c r="C2289" s="83"/>
      <c r="D2289" s="98"/>
    </row>
    <row r="2290" spans="1:4" ht="12.75">
      <c r="A2290" s="83"/>
      <c r="B2290" s="83"/>
      <c r="C2290" s="83"/>
      <c r="D2290" s="98"/>
    </row>
    <row r="2291" spans="1:4" ht="12.75">
      <c r="A2291" s="83"/>
      <c r="B2291" s="83"/>
      <c r="C2291" s="83"/>
      <c r="D2291" s="98"/>
    </row>
    <row r="2292" spans="1:4" ht="12.75">
      <c r="A2292" s="83"/>
      <c r="B2292" s="83"/>
      <c r="C2292" s="83"/>
      <c r="D2292" s="98"/>
    </row>
    <row r="2293" spans="1:4" ht="12.75">
      <c r="A2293" s="83"/>
      <c r="B2293" s="83"/>
      <c r="C2293" s="83"/>
      <c r="D2293" s="98"/>
    </row>
    <row r="2294" spans="1:4" ht="12.75">
      <c r="A2294" s="83"/>
      <c r="B2294" s="83"/>
      <c r="C2294" s="83"/>
      <c r="D2294" s="98"/>
    </row>
    <row r="2295" spans="1:4" ht="12.75">
      <c r="A2295" s="83"/>
      <c r="B2295" s="83"/>
      <c r="C2295" s="83"/>
      <c r="D2295" s="98"/>
    </row>
    <row r="2296" spans="1:4" ht="12.75">
      <c r="A2296" s="83"/>
      <c r="B2296" s="83"/>
      <c r="C2296" s="83"/>
      <c r="D2296" s="98"/>
    </row>
    <row r="2297" spans="1:4" ht="12.75">
      <c r="A2297" s="83"/>
      <c r="B2297" s="83"/>
      <c r="C2297" s="83"/>
      <c r="D2297" s="98"/>
    </row>
    <row r="2298" spans="1:4" ht="12.75">
      <c r="A2298" s="83"/>
      <c r="B2298" s="83"/>
      <c r="C2298" s="83"/>
      <c r="D2298" s="98"/>
    </row>
    <row r="2299" spans="1:4" ht="12.75">
      <c r="A2299" s="83"/>
      <c r="B2299" s="83"/>
      <c r="C2299" s="83"/>
      <c r="D2299" s="98"/>
    </row>
    <row r="2300" spans="1:4" ht="12.75">
      <c r="A2300" s="83"/>
      <c r="B2300" s="83"/>
      <c r="C2300" s="83"/>
      <c r="D2300" s="98"/>
    </row>
    <row r="2301" spans="1:4" ht="12.75">
      <c r="A2301" s="83"/>
      <c r="B2301" s="83"/>
      <c r="C2301" s="83"/>
      <c r="D2301" s="98"/>
    </row>
    <row r="2302" spans="1:4" ht="12.75">
      <c r="A2302" s="83"/>
      <c r="B2302" s="83"/>
      <c r="C2302" s="83"/>
      <c r="D2302" s="98"/>
    </row>
    <row r="2303" spans="1:4" ht="12.75">
      <c r="A2303" s="83"/>
      <c r="B2303" s="83"/>
      <c r="C2303" s="83"/>
      <c r="D2303" s="98"/>
    </row>
    <row r="2304" spans="1:4" ht="12.75">
      <c r="A2304" s="83"/>
      <c r="B2304" s="83"/>
      <c r="C2304" s="83"/>
      <c r="D2304" s="98"/>
    </row>
    <row r="2305" spans="1:4" ht="12.75">
      <c r="A2305" s="83"/>
      <c r="B2305" s="83"/>
      <c r="C2305" s="83"/>
      <c r="D2305" s="98"/>
    </row>
    <row r="2306" spans="1:4" ht="12.75">
      <c r="A2306" s="83"/>
      <c r="B2306" s="83"/>
      <c r="C2306" s="83"/>
      <c r="D2306" s="98"/>
    </row>
    <row r="2307" spans="1:4" ht="12.75">
      <c r="A2307" s="83"/>
      <c r="B2307" s="83"/>
      <c r="C2307" s="83"/>
      <c r="D2307" s="98"/>
    </row>
    <row r="2308" spans="1:4" ht="12.75">
      <c r="A2308" s="83"/>
      <c r="B2308" s="83"/>
      <c r="C2308" s="83"/>
      <c r="D2308" s="98"/>
    </row>
    <row r="2309" spans="1:4" ht="12.75">
      <c r="A2309" s="83"/>
      <c r="B2309" s="83"/>
      <c r="C2309" s="83"/>
      <c r="D2309" s="98"/>
    </row>
    <row r="2310" spans="1:4" ht="12.75">
      <c r="A2310" s="83"/>
      <c r="B2310" s="83"/>
      <c r="C2310" s="83"/>
      <c r="D2310" s="98"/>
    </row>
    <row r="2311" spans="1:4" ht="12.75">
      <c r="A2311" s="83"/>
      <c r="B2311" s="83"/>
      <c r="C2311" s="83"/>
      <c r="D2311" s="98"/>
    </row>
    <row r="2312" spans="1:4" ht="12.75">
      <c r="A2312" s="83"/>
      <c r="B2312" s="83"/>
      <c r="C2312" s="83"/>
      <c r="D2312" s="98"/>
    </row>
    <row r="2313" spans="1:4" ht="12.75">
      <c r="A2313" s="83"/>
      <c r="B2313" s="83"/>
      <c r="C2313" s="83"/>
      <c r="D2313" s="98"/>
    </row>
    <row r="2314" spans="1:4" ht="12.75">
      <c r="A2314" s="83"/>
      <c r="B2314" s="83"/>
      <c r="C2314" s="83"/>
      <c r="D2314" s="98"/>
    </row>
    <row r="2315" spans="1:4" ht="12.75">
      <c r="A2315" s="83"/>
      <c r="B2315" s="83"/>
      <c r="C2315" s="83"/>
      <c r="D2315" s="98"/>
    </row>
    <row r="2316" spans="1:4" ht="12.75">
      <c r="A2316" s="83"/>
      <c r="B2316" s="83"/>
      <c r="C2316" s="83"/>
      <c r="D2316" s="98"/>
    </row>
    <row r="2317" spans="1:4" ht="12.75">
      <c r="A2317" s="83"/>
      <c r="B2317" s="83"/>
      <c r="C2317" s="83"/>
      <c r="D2317" s="98"/>
    </row>
    <row r="2318" spans="1:4" ht="12.75">
      <c r="A2318" s="83"/>
      <c r="B2318" s="83"/>
      <c r="C2318" s="83"/>
      <c r="D2318" s="98"/>
    </row>
    <row r="2319" spans="1:4" ht="12.75">
      <c r="A2319" s="83"/>
      <c r="B2319" s="83"/>
      <c r="C2319" s="83"/>
      <c r="D2319" s="98"/>
    </row>
    <row r="2320" spans="1:4" ht="12.75">
      <c r="A2320" s="83"/>
      <c r="B2320" s="83"/>
      <c r="C2320" s="83"/>
      <c r="D2320" s="98"/>
    </row>
    <row r="2321" spans="1:4" ht="12.75">
      <c r="A2321" s="83"/>
      <c r="B2321" s="83"/>
      <c r="C2321" s="83"/>
      <c r="D2321" s="98"/>
    </row>
    <row r="2322" spans="1:4" ht="12.75">
      <c r="A2322" s="83"/>
      <c r="B2322" s="83"/>
      <c r="C2322" s="83"/>
      <c r="D2322" s="98"/>
    </row>
    <row r="2323" spans="1:4" ht="12.75">
      <c r="A2323" s="83"/>
      <c r="B2323" s="83"/>
      <c r="C2323" s="83"/>
      <c r="D2323" s="98"/>
    </row>
    <row r="2324" spans="1:4" ht="12.75">
      <c r="A2324" s="83"/>
      <c r="B2324" s="83"/>
      <c r="C2324" s="83"/>
      <c r="D2324" s="98"/>
    </row>
    <row r="2325" spans="1:4" ht="12.75">
      <c r="A2325" s="83"/>
      <c r="B2325" s="83"/>
      <c r="C2325" s="83"/>
      <c r="D2325" s="98"/>
    </row>
    <row r="2326" spans="1:4" ht="12.75">
      <c r="A2326" s="83"/>
      <c r="B2326" s="83"/>
      <c r="C2326" s="83"/>
      <c r="D2326" s="98"/>
    </row>
    <row r="2327" spans="1:4" ht="12.75">
      <c r="A2327" s="83"/>
      <c r="B2327" s="83"/>
      <c r="C2327" s="83"/>
      <c r="D2327" s="98"/>
    </row>
    <row r="2328" spans="1:4" ht="12.75">
      <c r="A2328" s="83"/>
      <c r="B2328" s="83"/>
      <c r="C2328" s="83"/>
      <c r="D2328" s="98"/>
    </row>
    <row r="2329" spans="1:4" ht="12.75">
      <c r="A2329" s="83"/>
      <c r="B2329" s="83"/>
      <c r="C2329" s="83"/>
      <c r="D2329" s="98"/>
    </row>
    <row r="2330" spans="1:4" ht="12.75">
      <c r="A2330" s="83"/>
      <c r="B2330" s="83"/>
      <c r="C2330" s="83"/>
      <c r="D2330" s="98"/>
    </row>
    <row r="2331" spans="1:4" ht="12.75">
      <c r="A2331" s="83"/>
      <c r="B2331" s="83"/>
      <c r="C2331" s="83"/>
      <c r="D2331" s="98"/>
    </row>
    <row r="2332" spans="1:4" ht="12.75">
      <c r="A2332" s="83"/>
      <c r="B2332" s="83"/>
      <c r="C2332" s="83"/>
      <c r="D2332" s="98"/>
    </row>
    <row r="2333" spans="1:4" ht="12.75">
      <c r="A2333" s="83"/>
      <c r="B2333" s="83"/>
      <c r="C2333" s="83"/>
      <c r="D2333" s="98"/>
    </row>
    <row r="2334" spans="1:4" ht="12.75">
      <c r="A2334" s="83"/>
      <c r="B2334" s="83"/>
      <c r="C2334" s="83"/>
      <c r="D2334" s="98"/>
    </row>
    <row r="2335" spans="1:4" ht="12.75">
      <c r="A2335" s="83"/>
      <c r="B2335" s="83"/>
      <c r="C2335" s="83"/>
      <c r="D2335" s="98"/>
    </row>
    <row r="2336" spans="1:4" ht="12.75">
      <c r="A2336" s="83"/>
      <c r="B2336" s="83"/>
      <c r="C2336" s="83"/>
      <c r="D2336" s="98"/>
    </row>
    <row r="2337" spans="1:4" ht="12.75">
      <c r="A2337" s="83"/>
      <c r="B2337" s="83"/>
      <c r="C2337" s="83"/>
      <c r="D2337" s="98"/>
    </row>
    <row r="2338" spans="1:4" ht="12.75">
      <c r="A2338" s="83"/>
      <c r="B2338" s="83"/>
      <c r="C2338" s="83"/>
      <c r="D2338" s="98"/>
    </row>
    <row r="2339" spans="1:4" ht="12.75">
      <c r="A2339" s="83"/>
      <c r="B2339" s="83"/>
      <c r="C2339" s="83"/>
      <c r="D2339" s="98"/>
    </row>
    <row r="2340" spans="1:4" ht="12.75">
      <c r="A2340" s="83"/>
      <c r="B2340" s="83"/>
      <c r="C2340" s="83"/>
      <c r="D2340" s="98"/>
    </row>
    <row r="2341" spans="1:4" ht="12.75">
      <c r="A2341" s="83"/>
      <c r="B2341" s="83"/>
      <c r="C2341" s="83"/>
      <c r="D2341" s="98"/>
    </row>
    <row r="2342" spans="1:4" ht="12.75">
      <c r="A2342" s="83"/>
      <c r="B2342" s="83"/>
      <c r="C2342" s="83"/>
      <c r="D2342" s="98"/>
    </row>
    <row r="2343" spans="1:4" ht="12.75">
      <c r="A2343" s="83"/>
      <c r="B2343" s="83"/>
      <c r="C2343" s="83"/>
      <c r="D2343" s="98"/>
    </row>
    <row r="2344" spans="1:4" ht="12.75">
      <c r="A2344" s="83"/>
      <c r="B2344" s="83"/>
      <c r="C2344" s="83"/>
      <c r="D2344" s="98"/>
    </row>
    <row r="2345" spans="1:4" ht="12.75">
      <c r="A2345" s="83"/>
      <c r="B2345" s="83"/>
      <c r="C2345" s="83"/>
      <c r="D2345" s="98"/>
    </row>
    <row r="2346" spans="1:4" ht="12.75">
      <c r="A2346" s="83"/>
      <c r="B2346" s="83"/>
      <c r="C2346" s="83"/>
      <c r="D2346" s="98"/>
    </row>
    <row r="2347" spans="1:4" ht="12.75">
      <c r="A2347" s="83"/>
      <c r="B2347" s="83"/>
      <c r="C2347" s="83"/>
      <c r="D2347" s="98"/>
    </row>
    <row r="2348" spans="1:4" ht="12.75">
      <c r="A2348" s="83"/>
      <c r="B2348" s="83"/>
      <c r="C2348" s="83"/>
      <c r="D2348" s="98"/>
    </row>
    <row r="2349" spans="1:4" ht="12.75">
      <c r="A2349" s="83"/>
      <c r="B2349" s="83"/>
      <c r="C2349" s="83"/>
      <c r="D2349" s="98"/>
    </row>
    <row r="2350" spans="1:4" ht="12.75">
      <c r="A2350" s="83"/>
      <c r="B2350" s="83"/>
      <c r="C2350" s="83"/>
      <c r="D2350" s="98"/>
    </row>
    <row r="2351" spans="1:4" ht="12.75">
      <c r="A2351" s="83"/>
      <c r="B2351" s="83"/>
      <c r="C2351" s="83"/>
      <c r="D2351" s="98"/>
    </row>
    <row r="2352" spans="1:4" ht="12.75">
      <c r="A2352" s="83"/>
      <c r="B2352" s="83"/>
      <c r="C2352" s="83"/>
      <c r="D2352" s="98"/>
    </row>
    <row r="2353" spans="1:4" ht="12.75">
      <c r="A2353" s="83"/>
      <c r="B2353" s="83"/>
      <c r="C2353" s="83"/>
      <c r="D2353" s="98"/>
    </row>
    <row r="2354" spans="1:4" ht="12.75">
      <c r="A2354" s="83"/>
      <c r="B2354" s="83"/>
      <c r="C2354" s="83"/>
      <c r="D2354" s="98"/>
    </row>
    <row r="2355" spans="1:4" ht="12.75">
      <c r="A2355" s="83"/>
      <c r="B2355" s="83"/>
      <c r="C2355" s="83"/>
      <c r="D2355" s="98"/>
    </row>
    <row r="2356" spans="1:4" ht="12.75">
      <c r="A2356" s="83"/>
      <c r="B2356" s="83"/>
      <c r="C2356" s="83"/>
      <c r="D2356" s="98"/>
    </row>
    <row r="2357" spans="1:4" ht="12.75">
      <c r="A2357" s="83"/>
      <c r="B2357" s="83"/>
      <c r="C2357" s="83"/>
      <c r="D2357" s="98"/>
    </row>
    <row r="2358" spans="1:4" ht="12.75">
      <c r="A2358" s="83"/>
      <c r="B2358" s="83"/>
      <c r="C2358" s="83"/>
      <c r="D2358" s="98"/>
    </row>
    <row r="2359" spans="1:4" ht="12.75">
      <c r="A2359" s="83"/>
      <c r="B2359" s="83"/>
      <c r="C2359" s="83"/>
      <c r="D2359" s="98"/>
    </row>
    <row r="2360" spans="1:4" ht="12.75">
      <c r="A2360" s="83"/>
      <c r="B2360" s="83"/>
      <c r="C2360" s="83"/>
      <c r="D2360" s="98"/>
    </row>
    <row r="2361" spans="1:4" ht="12.75">
      <c r="A2361" s="83"/>
      <c r="B2361" s="83"/>
      <c r="C2361" s="83"/>
      <c r="D2361" s="98"/>
    </row>
    <row r="2362" spans="1:4" ht="12.75">
      <c r="A2362" s="83"/>
      <c r="B2362" s="83"/>
      <c r="C2362" s="83"/>
      <c r="D2362" s="98"/>
    </row>
    <row r="2363" spans="1:4" ht="12.75">
      <c r="A2363" s="83"/>
      <c r="B2363" s="83"/>
      <c r="C2363" s="83"/>
      <c r="D2363" s="98"/>
    </row>
    <row r="2364" spans="1:4" ht="12.75">
      <c r="A2364" s="83"/>
      <c r="B2364" s="83"/>
      <c r="C2364" s="83"/>
      <c r="D2364" s="98"/>
    </row>
    <row r="2365" spans="1:4" ht="12.75">
      <c r="A2365" s="83"/>
      <c r="B2365" s="83"/>
      <c r="C2365" s="83"/>
      <c r="D2365" s="98"/>
    </row>
    <row r="2366" spans="1:4" ht="12.75">
      <c r="A2366" s="83"/>
      <c r="B2366" s="83"/>
      <c r="C2366" s="83"/>
      <c r="D2366" s="98"/>
    </row>
    <row r="2367" spans="1:4" ht="12.75">
      <c r="A2367" s="83"/>
      <c r="B2367" s="83"/>
      <c r="C2367" s="83"/>
      <c r="D2367" s="98"/>
    </row>
    <row r="2368" spans="1:4" ht="12.75">
      <c r="A2368" s="83"/>
      <c r="B2368" s="83"/>
      <c r="C2368" s="83"/>
      <c r="D2368" s="98"/>
    </row>
    <row r="2369" spans="1:4" ht="12.75">
      <c r="A2369" s="83"/>
      <c r="B2369" s="83"/>
      <c r="C2369" s="83"/>
      <c r="D2369" s="98"/>
    </row>
    <row r="2370" spans="1:4" ht="12.75">
      <c r="A2370" s="83"/>
      <c r="B2370" s="83"/>
      <c r="C2370" s="83"/>
      <c r="D2370" s="98"/>
    </row>
    <row r="2371" spans="1:4" ht="12.75">
      <c r="A2371" s="83"/>
      <c r="B2371" s="83"/>
      <c r="C2371" s="83"/>
      <c r="D2371" s="98"/>
    </row>
    <row r="2372" spans="1:4" ht="12.75">
      <c r="A2372" s="83"/>
      <c r="B2372" s="83"/>
      <c r="C2372" s="83"/>
      <c r="D2372" s="98"/>
    </row>
    <row r="2373" spans="1:4" ht="12.75">
      <c r="A2373" s="83"/>
      <c r="B2373" s="83"/>
      <c r="C2373" s="83"/>
      <c r="D2373" s="98"/>
    </row>
    <row r="2374" spans="1:4" ht="12.75">
      <c r="A2374" s="83"/>
      <c r="B2374" s="83"/>
      <c r="C2374" s="83"/>
      <c r="D2374" s="98"/>
    </row>
    <row r="2375" spans="1:4" ht="12.75">
      <c r="A2375" s="83"/>
      <c r="B2375" s="83"/>
      <c r="C2375" s="83"/>
      <c r="D2375" s="98"/>
    </row>
    <row r="2376" spans="1:4" ht="12.75">
      <c r="A2376" s="83"/>
      <c r="B2376" s="83"/>
      <c r="C2376" s="83"/>
      <c r="D2376" s="98"/>
    </row>
    <row r="2377" spans="1:4" ht="12.75">
      <c r="A2377" s="83"/>
      <c r="B2377" s="83"/>
      <c r="C2377" s="83"/>
      <c r="D2377" s="98"/>
    </row>
    <row r="2378" spans="1:4" ht="12.75">
      <c r="A2378" s="83"/>
      <c r="B2378" s="83"/>
      <c r="C2378" s="83"/>
      <c r="D2378" s="98"/>
    </row>
    <row r="2379" spans="1:4" ht="12.75">
      <c r="A2379" s="83"/>
      <c r="B2379" s="83"/>
      <c r="C2379" s="83"/>
      <c r="D2379" s="98"/>
    </row>
    <row r="2380" spans="1:4" ht="12.75">
      <c r="A2380" s="83"/>
      <c r="B2380" s="83"/>
      <c r="C2380" s="83"/>
      <c r="D2380" s="98"/>
    </row>
    <row r="2381" spans="1:4" ht="12.75">
      <c r="A2381" s="83"/>
      <c r="B2381" s="83"/>
      <c r="C2381" s="83"/>
      <c r="D2381" s="98"/>
    </row>
    <row r="2382" spans="1:4" ht="12.75">
      <c r="A2382" s="83"/>
      <c r="B2382" s="83"/>
      <c r="C2382" s="83"/>
      <c r="D2382" s="98"/>
    </row>
    <row r="2383" spans="1:4" ht="12.75">
      <c r="A2383" s="83"/>
      <c r="B2383" s="83"/>
      <c r="C2383" s="83"/>
      <c r="D2383" s="98"/>
    </row>
    <row r="2384" spans="1:4" ht="12.75">
      <c r="A2384" s="83"/>
      <c r="B2384" s="83"/>
      <c r="C2384" s="83"/>
      <c r="D2384" s="98"/>
    </row>
    <row r="2385" spans="1:4" ht="12.75">
      <c r="A2385" s="83"/>
      <c r="B2385" s="83"/>
      <c r="C2385" s="83"/>
      <c r="D2385" s="98"/>
    </row>
    <row r="2386" spans="1:4" ht="12.75">
      <c r="A2386" s="83"/>
      <c r="B2386" s="83"/>
      <c r="C2386" s="83"/>
      <c r="D2386" s="98"/>
    </row>
    <row r="2387" spans="1:4" ht="12.75">
      <c r="A2387" s="83"/>
      <c r="B2387" s="83"/>
      <c r="C2387" s="83"/>
      <c r="D2387" s="98"/>
    </row>
    <row r="2388" spans="1:4" ht="12.75">
      <c r="A2388" s="83"/>
      <c r="B2388" s="83"/>
      <c r="C2388" s="83"/>
      <c r="D2388" s="98"/>
    </row>
    <row r="2389" spans="1:4" ht="12.75">
      <c r="A2389" s="83"/>
      <c r="B2389" s="83"/>
      <c r="C2389" s="83"/>
      <c r="D2389" s="98"/>
    </row>
    <row r="2390" spans="1:4" ht="12.75">
      <c r="A2390" s="83"/>
      <c r="B2390" s="83"/>
      <c r="C2390" s="83"/>
      <c r="D2390" s="98"/>
    </row>
    <row r="2391" spans="1:4" ht="12.75">
      <c r="A2391" s="83"/>
      <c r="B2391" s="83"/>
      <c r="C2391" s="83"/>
      <c r="D2391" s="98"/>
    </row>
    <row r="2392" spans="1:4" ht="12.75">
      <c r="A2392" s="83"/>
      <c r="B2392" s="83"/>
      <c r="C2392" s="83"/>
      <c r="D2392" s="98"/>
    </row>
    <row r="2393" spans="1:4" ht="12.75">
      <c r="A2393" s="83"/>
      <c r="B2393" s="83"/>
      <c r="C2393" s="83"/>
      <c r="D2393" s="98"/>
    </row>
    <row r="2394" spans="1:4" ht="12.75">
      <c r="A2394" s="83"/>
      <c r="B2394" s="83"/>
      <c r="C2394" s="83"/>
      <c r="D2394" s="98"/>
    </row>
    <row r="2395" spans="1:4" ht="12.75">
      <c r="A2395" s="83"/>
      <c r="B2395" s="83"/>
      <c r="C2395" s="83"/>
      <c r="D2395" s="98"/>
    </row>
    <row r="2396" spans="1:4" ht="12.75">
      <c r="A2396" s="83"/>
      <c r="B2396" s="83"/>
      <c r="C2396" s="83"/>
      <c r="D2396" s="98"/>
    </row>
    <row r="2397" spans="1:4" ht="12.75">
      <c r="A2397" s="83"/>
      <c r="B2397" s="83"/>
      <c r="C2397" s="83"/>
      <c r="D2397" s="98"/>
    </row>
    <row r="2398" spans="1:4" ht="12.75">
      <c r="A2398" s="83"/>
      <c r="B2398" s="83"/>
      <c r="C2398" s="83"/>
      <c r="D2398" s="98"/>
    </row>
    <row r="2399" spans="1:4" ht="12.75">
      <c r="A2399" s="83"/>
      <c r="B2399" s="83"/>
      <c r="C2399" s="83"/>
      <c r="D2399" s="98"/>
    </row>
    <row r="2400" spans="1:4" ht="12.75">
      <c r="A2400" s="83"/>
      <c r="B2400" s="83"/>
      <c r="C2400" s="83"/>
      <c r="D2400" s="98"/>
    </row>
    <row r="2401" spans="1:4" ht="12.75">
      <c r="A2401" s="83"/>
      <c r="B2401" s="83"/>
      <c r="C2401" s="83"/>
      <c r="D2401" s="98"/>
    </row>
    <row r="2402" spans="1:4" ht="12.75">
      <c r="A2402" s="83"/>
      <c r="B2402" s="83"/>
      <c r="C2402" s="83"/>
      <c r="D2402" s="98"/>
    </row>
    <row r="2403" spans="1:4" ht="12.75">
      <c r="A2403" s="83"/>
      <c r="B2403" s="83"/>
      <c r="C2403" s="83"/>
      <c r="D2403" s="98"/>
    </row>
    <row r="2404" spans="1:4" ht="12.75">
      <c r="A2404" s="83"/>
      <c r="B2404" s="83"/>
      <c r="C2404" s="83"/>
      <c r="D2404" s="98"/>
    </row>
    <row r="2405" spans="1:4" ht="12.75">
      <c r="A2405" s="83"/>
      <c r="B2405" s="83"/>
      <c r="C2405" s="83"/>
      <c r="D2405" s="98"/>
    </row>
    <row r="2406" spans="1:4" ht="12.75">
      <c r="A2406" s="83"/>
      <c r="B2406" s="83"/>
      <c r="C2406" s="83"/>
      <c r="D2406" s="98"/>
    </row>
    <row r="2407" spans="1:4" ht="12.75">
      <c r="A2407" s="83"/>
      <c r="B2407" s="83"/>
      <c r="C2407" s="83"/>
      <c r="D2407" s="98"/>
    </row>
    <row r="2408" spans="1:4" ht="12.75">
      <c r="A2408" s="83"/>
      <c r="B2408" s="83"/>
      <c r="C2408" s="83"/>
      <c r="D2408" s="98"/>
    </row>
    <row r="2409" spans="1:4" ht="12.75">
      <c r="A2409" s="83"/>
      <c r="B2409" s="83"/>
      <c r="C2409" s="83"/>
      <c r="D2409" s="98"/>
    </row>
    <row r="2410" spans="1:4" ht="12.75">
      <c r="A2410" s="83"/>
      <c r="B2410" s="83"/>
      <c r="C2410" s="83"/>
      <c r="D2410" s="98"/>
    </row>
    <row r="2411" spans="1:4" ht="12.75">
      <c r="A2411" s="83"/>
      <c r="B2411" s="83"/>
      <c r="C2411" s="83"/>
      <c r="D2411" s="98"/>
    </row>
    <row r="2412" spans="1:4" ht="12.75">
      <c r="A2412" s="83"/>
      <c r="B2412" s="83"/>
      <c r="C2412" s="83"/>
      <c r="D2412" s="98"/>
    </row>
    <row r="2413" spans="1:4" ht="12.75">
      <c r="A2413" s="83"/>
      <c r="B2413" s="83"/>
      <c r="C2413" s="83"/>
      <c r="D2413" s="98"/>
    </row>
    <row r="2414" spans="1:4" ht="12.75">
      <c r="A2414" s="83"/>
      <c r="B2414" s="83"/>
      <c r="C2414" s="83"/>
      <c r="D2414" s="98"/>
    </row>
    <row r="2415" spans="1:4" ht="12.75">
      <c r="A2415" s="83"/>
      <c r="B2415" s="83"/>
      <c r="C2415" s="83"/>
      <c r="D2415" s="98"/>
    </row>
    <row r="2416" spans="1:4" ht="12.75">
      <c r="A2416" s="83"/>
      <c r="B2416" s="83"/>
      <c r="C2416" s="83"/>
      <c r="D2416" s="98"/>
    </row>
    <row r="2417" spans="1:4" ht="12.75">
      <c r="A2417" s="83"/>
      <c r="B2417" s="83"/>
      <c r="C2417" s="83"/>
      <c r="D2417" s="98"/>
    </row>
    <row r="2418" spans="1:4" ht="12.75">
      <c r="A2418" s="83"/>
      <c r="B2418" s="83"/>
      <c r="C2418" s="83"/>
      <c r="D2418" s="98"/>
    </row>
    <row r="2419" spans="1:4" ht="12.75">
      <c r="A2419" s="83"/>
      <c r="B2419" s="83"/>
      <c r="C2419" s="83"/>
      <c r="D2419" s="98"/>
    </row>
    <row r="2420" spans="1:4" ht="12.75">
      <c r="A2420" s="83"/>
      <c r="B2420" s="83"/>
      <c r="C2420" s="83"/>
      <c r="D2420" s="98"/>
    </row>
    <row r="2421" spans="1:4" ht="12.75">
      <c r="A2421" s="83"/>
      <c r="B2421" s="83"/>
      <c r="C2421" s="83"/>
      <c r="D2421" s="98"/>
    </row>
    <row r="2422" spans="1:4" ht="12.75">
      <c r="A2422" s="83"/>
      <c r="B2422" s="83"/>
      <c r="C2422" s="83"/>
      <c r="D2422" s="98"/>
    </row>
    <row r="2423" spans="1:4" ht="12.75">
      <c r="A2423" s="83"/>
      <c r="B2423" s="83"/>
      <c r="C2423" s="83"/>
      <c r="D2423" s="98"/>
    </row>
    <row r="2424" spans="1:4" ht="12.75">
      <c r="A2424" s="83"/>
      <c r="B2424" s="83"/>
      <c r="C2424" s="83"/>
      <c r="D2424" s="98"/>
    </row>
    <row r="2425" spans="1:4" ht="12.75">
      <c r="A2425" s="83"/>
      <c r="B2425" s="83"/>
      <c r="C2425" s="83"/>
      <c r="D2425" s="98"/>
    </row>
    <row r="2426" spans="1:4" ht="12.75">
      <c r="A2426" s="83"/>
      <c r="B2426" s="83"/>
      <c r="C2426" s="83"/>
      <c r="D2426" s="98"/>
    </row>
    <row r="2427" spans="1:4" ht="12.75">
      <c r="A2427" s="83"/>
      <c r="B2427" s="83"/>
      <c r="C2427" s="83"/>
      <c r="D2427" s="98"/>
    </row>
    <row r="2428" spans="1:4" ht="12.75">
      <c r="A2428" s="83"/>
      <c r="B2428" s="83"/>
      <c r="C2428" s="83"/>
      <c r="D2428" s="98"/>
    </row>
    <row r="2429" spans="1:4" ht="12.75">
      <c r="A2429" s="83"/>
      <c r="B2429" s="83"/>
      <c r="C2429" s="83"/>
      <c r="D2429" s="98"/>
    </row>
    <row r="2430" spans="1:4" ht="12.75">
      <c r="A2430" s="83"/>
      <c r="B2430" s="83"/>
      <c r="C2430" s="83"/>
      <c r="D2430" s="98"/>
    </row>
    <row r="2431" spans="1:4" ht="12.75">
      <c r="A2431" s="83"/>
      <c r="B2431" s="83"/>
      <c r="C2431" s="83"/>
      <c r="D2431" s="98"/>
    </row>
    <row r="2432" spans="1:4" ht="12.75">
      <c r="A2432" s="83"/>
      <c r="B2432" s="83"/>
      <c r="C2432" s="83"/>
      <c r="D2432" s="98"/>
    </row>
    <row r="2433" spans="1:4" ht="12.75">
      <c r="A2433" s="83"/>
      <c r="B2433" s="83"/>
      <c r="C2433" s="83"/>
      <c r="D2433" s="98"/>
    </row>
    <row r="2434" spans="1:4" ht="12.75">
      <c r="A2434" s="83"/>
      <c r="B2434" s="83"/>
      <c r="C2434" s="83"/>
      <c r="D2434" s="98"/>
    </row>
    <row r="2435" spans="1:4" ht="12.75">
      <c r="A2435" s="83"/>
      <c r="B2435" s="83"/>
      <c r="C2435" s="83"/>
      <c r="D2435" s="98"/>
    </row>
    <row r="2436" spans="1:4" ht="12.75">
      <c r="A2436" s="83"/>
      <c r="B2436" s="83"/>
      <c r="C2436" s="83"/>
      <c r="D2436" s="98"/>
    </row>
    <row r="2437" spans="1:4" ht="12.75">
      <c r="A2437" s="83"/>
      <c r="B2437" s="83"/>
      <c r="C2437" s="83"/>
      <c r="D2437" s="98"/>
    </row>
    <row r="2438" spans="1:4" ht="12.75">
      <c r="A2438" s="83"/>
      <c r="B2438" s="83"/>
      <c r="C2438" s="83"/>
      <c r="D2438" s="98"/>
    </row>
    <row r="2439" spans="1:4" ht="12.75">
      <c r="A2439" s="83"/>
      <c r="B2439" s="83"/>
      <c r="C2439" s="83"/>
      <c r="D2439" s="98"/>
    </row>
    <row r="2440" spans="1:4" ht="12.75">
      <c r="A2440" s="83"/>
      <c r="B2440" s="83"/>
      <c r="C2440" s="83"/>
      <c r="D2440" s="98"/>
    </row>
    <row r="2441" spans="1:4" ht="12.75">
      <c r="A2441" s="83"/>
      <c r="B2441" s="83"/>
      <c r="C2441" s="83"/>
      <c r="D2441" s="98"/>
    </row>
    <row r="2442" spans="1:4" ht="12.75">
      <c r="A2442" s="83"/>
      <c r="B2442" s="83"/>
      <c r="C2442" s="83"/>
      <c r="D2442" s="98"/>
    </row>
    <row r="2443" spans="1:4" ht="12.75">
      <c r="A2443" s="83"/>
      <c r="B2443" s="83"/>
      <c r="C2443" s="83"/>
      <c r="D2443" s="98"/>
    </row>
    <row r="2444" spans="1:4" ht="12.75">
      <c r="A2444" s="83"/>
      <c r="B2444" s="83"/>
      <c r="C2444" s="83"/>
      <c r="D2444" s="98"/>
    </row>
    <row r="2445" spans="1:4" ht="12.75">
      <c r="A2445" s="83"/>
      <c r="B2445" s="83"/>
      <c r="C2445" s="83"/>
      <c r="D2445" s="98"/>
    </row>
    <row r="2446" spans="1:4" ht="12.75">
      <c r="A2446" s="83"/>
      <c r="B2446" s="83"/>
      <c r="C2446" s="83"/>
      <c r="D2446" s="98"/>
    </row>
    <row r="2447" spans="1:4" ht="12.75">
      <c r="A2447" s="83"/>
      <c r="B2447" s="83"/>
      <c r="C2447" s="83"/>
      <c r="D2447" s="98"/>
    </row>
    <row r="2448" spans="1:4" ht="12.75">
      <c r="A2448" s="83"/>
      <c r="B2448" s="83"/>
      <c r="C2448" s="83"/>
      <c r="D2448" s="98"/>
    </row>
    <row r="2449" spans="1:4" ht="12.75">
      <c r="A2449" s="83"/>
      <c r="B2449" s="83"/>
      <c r="C2449" s="83"/>
      <c r="D2449" s="98"/>
    </row>
    <row r="2450" spans="1:4" ht="12.75">
      <c r="A2450" s="83"/>
      <c r="B2450" s="83"/>
      <c r="C2450" s="83"/>
      <c r="D2450" s="98"/>
    </row>
    <row r="2451" spans="1:4" ht="12.75">
      <c r="A2451" s="83"/>
      <c r="B2451" s="83"/>
      <c r="C2451" s="83"/>
      <c r="D2451" s="98"/>
    </row>
    <row r="2452" spans="1:4" ht="12.75">
      <c r="A2452" s="83"/>
      <c r="B2452" s="83"/>
      <c r="C2452" s="83"/>
      <c r="D2452" s="98"/>
    </row>
    <row r="2453" spans="1:4" ht="12.75">
      <c r="A2453" s="83"/>
      <c r="B2453" s="83"/>
      <c r="C2453" s="83"/>
      <c r="D2453" s="98"/>
    </row>
    <row r="2454" spans="1:4" ht="12.75">
      <c r="A2454" s="83"/>
      <c r="B2454" s="83"/>
      <c r="C2454" s="83"/>
      <c r="D2454" s="98"/>
    </row>
    <row r="2455" spans="1:4" ht="12.75">
      <c r="A2455" s="83"/>
      <c r="B2455" s="83"/>
      <c r="C2455" s="83"/>
      <c r="D2455" s="98"/>
    </row>
    <row r="2456" spans="1:4" ht="12.75">
      <c r="A2456" s="83"/>
      <c r="B2456" s="83"/>
      <c r="C2456" s="83"/>
      <c r="D2456" s="98"/>
    </row>
    <row r="2457" spans="1:4" ht="12.75">
      <c r="A2457" s="83"/>
      <c r="B2457" s="83"/>
      <c r="C2457" s="83"/>
      <c r="D2457" s="98"/>
    </row>
    <row r="2458" spans="1:4" ht="12.75">
      <c r="A2458" s="83"/>
      <c r="B2458" s="83"/>
      <c r="C2458" s="83"/>
      <c r="D2458" s="98"/>
    </row>
    <row r="2459" spans="1:4" ht="12.75">
      <c r="A2459" s="83"/>
      <c r="B2459" s="83"/>
      <c r="C2459" s="83"/>
      <c r="D2459" s="98"/>
    </row>
    <row r="2460" spans="1:4" ht="12.75">
      <c r="A2460" s="83"/>
      <c r="B2460" s="83"/>
      <c r="C2460" s="83"/>
      <c r="D2460" s="98"/>
    </row>
    <row r="2461" spans="1:4" ht="12.75">
      <c r="A2461" s="83"/>
      <c r="B2461" s="83"/>
      <c r="C2461" s="83"/>
      <c r="D2461" s="98"/>
    </row>
    <row r="2462" spans="1:4" ht="12.75">
      <c r="A2462" s="83"/>
      <c r="B2462" s="83"/>
      <c r="C2462" s="83"/>
      <c r="D2462" s="98"/>
    </row>
    <row r="2463" spans="1:4" ht="12.75">
      <c r="A2463" s="83"/>
      <c r="B2463" s="83"/>
      <c r="C2463" s="83"/>
      <c r="D2463" s="98"/>
    </row>
    <row r="2464" spans="1:4" ht="12.75">
      <c r="A2464" s="83"/>
      <c r="B2464" s="83"/>
      <c r="C2464" s="83"/>
      <c r="D2464" s="98"/>
    </row>
    <row r="2465" spans="1:4" ht="12.75">
      <c r="A2465" s="83"/>
      <c r="B2465" s="83"/>
      <c r="C2465" s="83"/>
      <c r="D2465" s="98"/>
    </row>
    <row r="2466" spans="1:4" ht="12.75">
      <c r="A2466" s="83"/>
      <c r="B2466" s="83"/>
      <c r="C2466" s="83"/>
      <c r="D2466" s="98"/>
    </row>
    <row r="2467" spans="1:4" ht="12.75">
      <c r="A2467" s="83"/>
      <c r="B2467" s="83"/>
      <c r="C2467" s="83"/>
      <c r="D2467" s="98"/>
    </row>
    <row r="2468" spans="1:4" ht="12.75">
      <c r="A2468" s="83"/>
      <c r="B2468" s="83"/>
      <c r="C2468" s="83"/>
      <c r="D2468" s="98"/>
    </row>
    <row r="2469" spans="1:4" ht="12.75">
      <c r="A2469" s="83"/>
      <c r="B2469" s="83"/>
      <c r="C2469" s="83"/>
      <c r="D2469" s="98"/>
    </row>
    <row r="2470" spans="1:4" ht="12.75">
      <c r="A2470" s="83"/>
      <c r="B2470" s="83"/>
      <c r="C2470" s="83"/>
      <c r="D2470" s="98"/>
    </row>
    <row r="2471" spans="1:4" ht="12.75">
      <c r="A2471" s="83"/>
      <c r="B2471" s="83"/>
      <c r="C2471" s="83"/>
      <c r="D2471" s="98"/>
    </row>
    <row r="2472" spans="1:4" ht="12.75">
      <c r="A2472" s="83"/>
      <c r="B2472" s="83"/>
      <c r="C2472" s="83"/>
      <c r="D2472" s="98"/>
    </row>
    <row r="2473" spans="1:4" ht="12.75">
      <c r="A2473" s="83"/>
      <c r="B2473" s="83"/>
      <c r="C2473" s="83"/>
      <c r="D2473" s="98"/>
    </row>
    <row r="2474" spans="1:4" ht="12.75">
      <c r="A2474" s="83"/>
      <c r="B2474" s="83"/>
      <c r="C2474" s="83"/>
      <c r="D2474" s="98"/>
    </row>
    <row r="2475" spans="1:4" ht="12.75">
      <c r="A2475" s="83"/>
      <c r="B2475" s="83"/>
      <c r="C2475" s="83"/>
      <c r="D2475" s="98"/>
    </row>
    <row r="2476" spans="1:4" ht="12.75">
      <c r="A2476" s="83"/>
      <c r="B2476" s="83"/>
      <c r="C2476" s="83"/>
      <c r="D2476" s="98"/>
    </row>
    <row r="2477" spans="1:4" ht="12.75">
      <c r="A2477" s="83"/>
      <c r="B2477" s="83"/>
      <c r="C2477" s="83"/>
      <c r="D2477" s="98"/>
    </row>
    <row r="2478" spans="1:4" ht="12.75">
      <c r="A2478" s="83"/>
      <c r="B2478" s="83"/>
      <c r="C2478" s="83"/>
      <c r="D2478" s="98"/>
    </row>
    <row r="2479" spans="1:4" ht="12.75">
      <c r="A2479" s="83"/>
      <c r="B2479" s="83"/>
      <c r="C2479" s="83"/>
      <c r="D2479" s="98"/>
    </row>
    <row r="2480" spans="1:4" ht="12.75">
      <c r="A2480" s="83"/>
      <c r="B2480" s="83"/>
      <c r="C2480" s="83"/>
      <c r="D2480" s="98"/>
    </row>
    <row r="2481" spans="1:4" ht="12.75">
      <c r="A2481" s="83"/>
      <c r="B2481" s="83"/>
      <c r="C2481" s="83"/>
      <c r="D2481" s="98"/>
    </row>
    <row r="2482" spans="1:4" ht="12.75">
      <c r="A2482" s="83"/>
      <c r="B2482" s="83"/>
      <c r="C2482" s="83"/>
      <c r="D2482" s="98"/>
    </row>
    <row r="2483" spans="1:4" ht="12.75">
      <c r="A2483" s="83"/>
      <c r="B2483" s="83"/>
      <c r="C2483" s="83"/>
      <c r="D2483" s="98"/>
    </row>
    <row r="2484" spans="1:4" ht="12.75">
      <c r="A2484" s="83"/>
      <c r="B2484" s="83"/>
      <c r="C2484" s="83"/>
      <c r="D2484" s="98"/>
    </row>
    <row r="2485" spans="1:4" ht="12.75">
      <c r="A2485" s="83"/>
      <c r="B2485" s="83"/>
      <c r="C2485" s="83"/>
      <c r="D2485" s="98"/>
    </row>
    <row r="2486" spans="1:4" ht="12.75">
      <c r="A2486" s="83"/>
      <c r="B2486" s="83"/>
      <c r="C2486" s="83"/>
      <c r="D2486" s="98"/>
    </row>
    <row r="2487" spans="1:4" ht="12.75">
      <c r="A2487" s="83"/>
      <c r="B2487" s="83"/>
      <c r="C2487" s="83"/>
      <c r="D2487" s="98"/>
    </row>
    <row r="2488" spans="1:4" ht="12.75">
      <c r="A2488" s="83"/>
      <c r="B2488" s="83"/>
      <c r="C2488" s="83"/>
      <c r="D2488" s="98"/>
    </row>
    <row r="2489" spans="1:4" ht="12.75">
      <c r="A2489" s="83"/>
      <c r="B2489" s="83"/>
      <c r="C2489" s="83"/>
      <c r="D2489" s="98"/>
    </row>
    <row r="2490" spans="1:4" ht="12.75">
      <c r="A2490" s="83"/>
      <c r="B2490" s="83"/>
      <c r="C2490" s="83"/>
      <c r="D2490" s="98"/>
    </row>
    <row r="2491" spans="1:4" ht="12.75">
      <c r="A2491" s="83"/>
      <c r="B2491" s="83"/>
      <c r="C2491" s="83"/>
      <c r="D2491" s="98"/>
    </row>
    <row r="2492" spans="1:4" ht="12.75">
      <c r="A2492" s="83"/>
      <c r="B2492" s="83"/>
      <c r="C2492" s="83"/>
      <c r="D2492" s="98"/>
    </row>
    <row r="2493" spans="1:4" ht="12.75">
      <c r="A2493" s="83"/>
      <c r="B2493" s="83"/>
      <c r="C2493" s="83"/>
      <c r="D2493" s="98"/>
    </row>
    <row r="2494" spans="1:4" ht="12.75">
      <c r="A2494" s="83"/>
      <c r="B2494" s="83"/>
      <c r="C2494" s="83"/>
      <c r="D2494" s="98"/>
    </row>
    <row r="2495" spans="1:4" ht="12.75">
      <c r="A2495" s="83"/>
      <c r="B2495" s="83"/>
      <c r="C2495" s="83"/>
      <c r="D2495" s="98"/>
    </row>
    <row r="2496" spans="1:4" ht="12.75">
      <c r="A2496" s="83"/>
      <c r="B2496" s="83"/>
      <c r="C2496" s="83"/>
      <c r="D2496" s="98"/>
    </row>
    <row r="2497" spans="1:4" ht="12.75">
      <c r="A2497" s="83"/>
      <c r="B2497" s="83"/>
      <c r="C2497" s="83"/>
      <c r="D2497" s="98"/>
    </row>
    <row r="2498" spans="1:4" ht="12.75">
      <c r="A2498" s="83"/>
      <c r="B2498" s="83"/>
      <c r="C2498" s="83"/>
      <c r="D2498" s="98"/>
    </row>
    <row r="2499" spans="1:4" ht="12.75">
      <c r="A2499" s="83"/>
      <c r="B2499" s="83"/>
      <c r="C2499" s="83"/>
      <c r="D2499" s="98"/>
    </row>
    <row r="2500" spans="1:4" ht="12.75">
      <c r="A2500" s="83"/>
      <c r="B2500" s="83"/>
      <c r="C2500" s="83"/>
      <c r="D2500" s="98"/>
    </row>
    <row r="2501" spans="1:4" ht="12.75">
      <c r="A2501" s="83"/>
      <c r="B2501" s="83"/>
      <c r="C2501" s="83"/>
      <c r="D2501" s="98"/>
    </row>
    <row r="2502" spans="1:4" ht="12.75">
      <c r="A2502" s="83"/>
      <c r="B2502" s="83"/>
      <c r="C2502" s="83"/>
      <c r="D2502" s="98"/>
    </row>
    <row r="2503" spans="1:4" ht="12.75">
      <c r="A2503" s="83"/>
      <c r="B2503" s="83"/>
      <c r="C2503" s="83"/>
      <c r="D2503" s="98"/>
    </row>
    <row r="2504" spans="1:4" ht="12.75">
      <c r="A2504" s="83"/>
      <c r="B2504" s="83"/>
      <c r="C2504" s="83"/>
      <c r="D2504" s="98"/>
    </row>
    <row r="2505" spans="1:4" ht="12.75">
      <c r="A2505" s="83"/>
      <c r="B2505" s="83"/>
      <c r="C2505" s="83"/>
      <c r="D2505" s="98"/>
    </row>
    <row r="2506" spans="1:4" ht="12.75">
      <c r="A2506" s="83"/>
      <c r="B2506" s="83"/>
      <c r="C2506" s="83"/>
      <c r="D2506" s="98"/>
    </row>
    <row r="2507" spans="1:4" ht="12.75">
      <c r="A2507" s="83"/>
      <c r="B2507" s="83"/>
      <c r="C2507" s="83"/>
      <c r="D2507" s="98"/>
    </row>
    <row r="2508" spans="1:4" ht="12.75">
      <c r="A2508" s="83"/>
      <c r="B2508" s="83"/>
      <c r="C2508" s="83"/>
      <c r="D2508" s="98"/>
    </row>
    <row r="2509" spans="1:4" ht="12.75">
      <c r="A2509" s="83"/>
      <c r="B2509" s="83"/>
      <c r="C2509" s="83"/>
      <c r="D2509" s="98"/>
    </row>
    <row r="2510" spans="1:4" ht="12.75">
      <c r="A2510" s="83"/>
      <c r="B2510" s="83"/>
      <c r="C2510" s="83"/>
      <c r="D2510" s="98"/>
    </row>
    <row r="2511" spans="1:4" ht="12.75">
      <c r="A2511" s="83"/>
      <c r="B2511" s="83"/>
      <c r="C2511" s="83"/>
      <c r="D2511" s="98"/>
    </row>
    <row r="2512" spans="1:4" ht="12.75">
      <c r="A2512" s="83"/>
      <c r="B2512" s="83"/>
      <c r="C2512" s="83"/>
      <c r="D2512" s="98"/>
    </row>
    <row r="2513" spans="1:4" ht="12.75">
      <c r="A2513" s="83"/>
      <c r="B2513" s="83"/>
      <c r="C2513" s="83"/>
      <c r="D2513" s="98"/>
    </row>
    <row r="2514" spans="1:4" ht="12.75">
      <c r="A2514" s="83"/>
      <c r="B2514" s="83"/>
      <c r="C2514" s="83"/>
      <c r="D2514" s="98"/>
    </row>
    <row r="2515" spans="1:4" ht="12.75">
      <c r="A2515" s="83"/>
      <c r="B2515" s="83"/>
      <c r="C2515" s="83"/>
      <c r="D2515" s="98"/>
    </row>
    <row r="2516" spans="1:4" ht="12.75">
      <c r="A2516" s="83"/>
      <c r="B2516" s="83"/>
      <c r="C2516" s="83"/>
      <c r="D2516" s="98"/>
    </row>
    <row r="2517" spans="1:4" ht="12.75">
      <c r="A2517" s="83"/>
      <c r="B2517" s="83"/>
      <c r="C2517" s="83"/>
      <c r="D2517" s="98"/>
    </row>
    <row r="2518" spans="1:4" ht="12.75">
      <c r="A2518" s="83"/>
      <c r="B2518" s="83"/>
      <c r="C2518" s="83"/>
      <c r="D2518" s="98"/>
    </row>
    <row r="2519" spans="1:4" ht="12.75">
      <c r="A2519" s="83"/>
      <c r="B2519" s="83"/>
      <c r="C2519" s="83"/>
      <c r="D2519" s="98"/>
    </row>
    <row r="2520" spans="1:4" ht="12.75">
      <c r="A2520" s="83"/>
      <c r="B2520" s="83"/>
      <c r="C2520" s="83"/>
      <c r="D2520" s="98"/>
    </row>
    <row r="2521" spans="1:4" ht="12.75">
      <c r="A2521" s="83"/>
      <c r="B2521" s="83"/>
      <c r="C2521" s="83"/>
      <c r="D2521" s="98"/>
    </row>
    <row r="2522" spans="1:4" ht="12.75">
      <c r="A2522" s="83"/>
      <c r="B2522" s="83"/>
      <c r="C2522" s="83"/>
      <c r="D2522" s="98"/>
    </row>
    <row r="2523" spans="1:4" ht="12.75">
      <c r="A2523" s="83"/>
      <c r="B2523" s="83"/>
      <c r="C2523" s="83"/>
      <c r="D2523" s="98"/>
    </row>
    <row r="2524" spans="1:4" ht="12.75">
      <c r="A2524" s="83"/>
      <c r="B2524" s="83"/>
      <c r="C2524" s="83"/>
      <c r="D2524" s="98"/>
    </row>
    <row r="2525" spans="1:4" ht="12.75">
      <c r="A2525" s="83"/>
      <c r="B2525" s="83"/>
      <c r="C2525" s="83"/>
      <c r="D2525" s="98"/>
    </row>
    <row r="2526" spans="1:4" ht="12.75">
      <c r="A2526" s="83"/>
      <c r="B2526" s="83"/>
      <c r="C2526" s="83"/>
      <c r="D2526" s="98"/>
    </row>
    <row r="2527" spans="1:4" ht="12.75">
      <c r="A2527" s="83"/>
      <c r="B2527" s="83"/>
      <c r="C2527" s="83"/>
      <c r="D2527" s="98"/>
    </row>
    <row r="2528" spans="1:4" ht="12.75">
      <c r="A2528" s="83"/>
      <c r="B2528" s="83"/>
      <c r="C2528" s="83"/>
      <c r="D2528" s="98"/>
    </row>
    <row r="2529" spans="1:4" ht="12.75">
      <c r="A2529" s="83"/>
      <c r="B2529" s="83"/>
      <c r="C2529" s="83"/>
      <c r="D2529" s="98"/>
    </row>
    <row r="2530" spans="1:4" ht="12.75">
      <c r="A2530" s="83"/>
      <c r="B2530" s="83"/>
      <c r="C2530" s="83"/>
      <c r="D2530" s="98"/>
    </row>
    <row r="2531" spans="1:4" ht="12.75">
      <c r="A2531" s="83"/>
      <c r="B2531" s="83"/>
      <c r="C2531" s="83"/>
      <c r="D2531" s="98"/>
    </row>
    <row r="2532" spans="1:4" ht="12.75">
      <c r="A2532" s="83"/>
      <c r="B2532" s="83"/>
      <c r="C2532" s="83"/>
      <c r="D2532" s="98"/>
    </row>
    <row r="2533" spans="1:4" ht="12.75">
      <c r="A2533" s="83"/>
      <c r="B2533" s="83"/>
      <c r="C2533" s="83"/>
      <c r="D2533" s="98"/>
    </row>
    <row r="2534" spans="1:4" ht="12.75">
      <c r="A2534" s="83"/>
      <c r="B2534" s="83"/>
      <c r="C2534" s="83"/>
      <c r="D2534" s="98"/>
    </row>
    <row r="2535" spans="1:4" ht="12.75">
      <c r="A2535" s="83"/>
      <c r="B2535" s="83"/>
      <c r="C2535" s="83"/>
      <c r="D2535" s="98"/>
    </row>
    <row r="2536" spans="1:4" ht="12.75">
      <c r="A2536" s="83"/>
      <c r="B2536" s="83"/>
      <c r="C2536" s="83"/>
      <c r="D2536" s="98"/>
    </row>
    <row r="2537" spans="1:4" ht="12.75">
      <c r="A2537" s="83"/>
      <c r="B2537" s="83"/>
      <c r="C2537" s="83"/>
      <c r="D2537" s="98"/>
    </row>
    <row r="2538" spans="1:4" ht="12.75">
      <c r="A2538" s="83"/>
      <c r="B2538" s="83"/>
      <c r="C2538" s="83"/>
      <c r="D2538" s="98"/>
    </row>
    <row r="2539" spans="1:4" ht="12.75">
      <c r="A2539" s="83"/>
      <c r="B2539" s="83"/>
      <c r="C2539" s="83"/>
      <c r="D2539" s="98"/>
    </row>
    <row r="2540" spans="1:4" ht="12.75">
      <c r="A2540" s="83"/>
      <c r="B2540" s="83"/>
      <c r="C2540" s="83"/>
      <c r="D2540" s="98"/>
    </row>
    <row r="2541" spans="1:4" ht="12.75">
      <c r="A2541" s="83"/>
      <c r="B2541" s="83"/>
      <c r="C2541" s="83"/>
      <c r="D2541" s="98"/>
    </row>
    <row r="2542" spans="1:4" ht="12.75">
      <c r="A2542" s="83"/>
      <c r="B2542" s="83"/>
      <c r="C2542" s="83"/>
      <c r="D2542" s="98"/>
    </row>
    <row r="2543" spans="1:4" ht="12.75">
      <c r="A2543" s="83"/>
      <c r="B2543" s="83"/>
      <c r="C2543" s="83"/>
      <c r="D2543" s="98"/>
    </row>
    <row r="2544" spans="1:4" ht="12.75">
      <c r="A2544" s="83"/>
      <c r="B2544" s="83"/>
      <c r="C2544" s="83"/>
      <c r="D2544" s="98"/>
    </row>
    <row r="2545" spans="1:4" ht="12.75">
      <c r="A2545" s="83"/>
      <c r="B2545" s="83"/>
      <c r="C2545" s="83"/>
      <c r="D2545" s="98"/>
    </row>
    <row r="2546" spans="1:4" ht="12.75">
      <c r="A2546" s="83"/>
      <c r="B2546" s="83"/>
      <c r="C2546" s="83"/>
      <c r="D2546" s="98"/>
    </row>
    <row r="2547" spans="1:4" ht="12.75">
      <c r="A2547" s="83"/>
      <c r="B2547" s="83"/>
      <c r="C2547" s="83"/>
      <c r="D2547" s="98"/>
    </row>
    <row r="2548" spans="1:4" ht="12.75">
      <c r="A2548" s="83"/>
      <c r="B2548" s="83"/>
      <c r="C2548" s="83"/>
      <c r="D2548" s="98"/>
    </row>
    <row r="2549" spans="1:4" ht="12.75">
      <c r="A2549" s="83"/>
      <c r="B2549" s="83"/>
      <c r="C2549" s="83"/>
      <c r="D2549" s="98"/>
    </row>
    <row r="2550" spans="1:4" ht="12.75">
      <c r="A2550" s="83"/>
      <c r="B2550" s="83"/>
      <c r="C2550" s="83"/>
      <c r="D2550" s="98"/>
    </row>
    <row r="2551" spans="1:4" ht="12.75">
      <c r="A2551" s="83"/>
      <c r="B2551" s="83"/>
      <c r="C2551" s="83"/>
      <c r="D2551" s="98"/>
    </row>
    <row r="2552" spans="1:4" ht="12.75">
      <c r="A2552" s="83"/>
      <c r="B2552" s="83"/>
      <c r="C2552" s="83"/>
      <c r="D2552" s="98"/>
    </row>
    <row r="2553" spans="1:4" ht="12.75">
      <c r="A2553" s="83"/>
      <c r="B2553" s="83"/>
      <c r="C2553" s="83"/>
      <c r="D2553" s="98"/>
    </row>
    <row r="2554" spans="1:4" ht="12.75">
      <c r="A2554" s="83"/>
      <c r="B2554" s="83"/>
      <c r="C2554" s="83"/>
      <c r="D2554" s="98"/>
    </row>
    <row r="2555" spans="1:4" ht="12.75">
      <c r="A2555" s="83"/>
      <c r="B2555" s="83"/>
      <c r="C2555" s="83"/>
      <c r="D2555" s="98"/>
    </row>
    <row r="2556" spans="1:4" ht="12.75">
      <c r="A2556" s="83"/>
      <c r="B2556" s="83"/>
      <c r="C2556" s="83"/>
      <c r="D2556" s="98"/>
    </row>
    <row r="2557" spans="1:4" ht="12.75">
      <c r="A2557" s="83"/>
      <c r="B2557" s="83"/>
      <c r="C2557" s="83"/>
      <c r="D2557" s="98"/>
    </row>
    <row r="2558" spans="1:4" ht="12.75">
      <c r="A2558" s="83"/>
      <c r="B2558" s="83"/>
      <c r="C2558" s="83"/>
      <c r="D2558" s="98"/>
    </row>
    <row r="2559" spans="1:4" ht="12.75">
      <c r="A2559" s="83"/>
      <c r="B2559" s="83"/>
      <c r="C2559" s="83"/>
      <c r="D2559" s="98"/>
    </row>
    <row r="2560" spans="1:4" ht="12.75">
      <c r="A2560" s="83"/>
      <c r="B2560" s="83"/>
      <c r="C2560" s="83"/>
      <c r="D2560" s="98"/>
    </row>
    <row r="2561" spans="1:4" ht="12.75">
      <c r="A2561" s="83"/>
      <c r="B2561" s="83"/>
      <c r="C2561" s="83"/>
      <c r="D2561" s="98"/>
    </row>
    <row r="2562" spans="1:4" ht="12.75">
      <c r="A2562" s="83"/>
      <c r="B2562" s="83"/>
      <c r="C2562" s="83"/>
      <c r="D2562" s="98"/>
    </row>
    <row r="2563" spans="1:4" ht="12.75">
      <c r="A2563" s="83"/>
      <c r="B2563" s="83"/>
      <c r="C2563" s="83"/>
      <c r="D2563" s="98"/>
    </row>
    <row r="2564" spans="1:4" ht="12.75">
      <c r="A2564" s="83"/>
      <c r="B2564" s="83"/>
      <c r="C2564" s="83"/>
      <c r="D2564" s="98"/>
    </row>
    <row r="2565" spans="1:4" ht="12.75">
      <c r="A2565" s="83"/>
      <c r="B2565" s="83"/>
      <c r="C2565" s="83"/>
      <c r="D2565" s="98"/>
    </row>
    <row r="2566" spans="1:4" ht="12.75">
      <c r="A2566" s="83"/>
      <c r="B2566" s="83"/>
      <c r="C2566" s="83"/>
      <c r="D2566" s="98"/>
    </row>
    <row r="2567" spans="1:4" ht="12.75">
      <c r="A2567" s="83"/>
      <c r="B2567" s="83"/>
      <c r="C2567" s="83"/>
      <c r="D2567" s="98"/>
    </row>
    <row r="2568" spans="1:4" ht="12.75">
      <c r="A2568" s="83"/>
      <c r="B2568" s="83"/>
      <c r="C2568" s="83"/>
      <c r="D2568" s="98"/>
    </row>
    <row r="2569" spans="1:4" ht="12.75">
      <c r="A2569" s="83"/>
      <c r="B2569" s="83"/>
      <c r="C2569" s="83"/>
      <c r="D2569" s="98"/>
    </row>
    <row r="2570" spans="1:4" ht="12.75">
      <c r="A2570" s="83"/>
      <c r="B2570" s="83"/>
      <c r="C2570" s="83"/>
      <c r="D2570" s="98"/>
    </row>
    <row r="2571" spans="1:4" ht="12.75">
      <c r="A2571" s="83"/>
      <c r="B2571" s="83"/>
      <c r="C2571" s="83"/>
      <c r="D2571" s="98"/>
    </row>
    <row r="2572" spans="1:4" ht="12.75">
      <c r="A2572" s="83"/>
      <c r="B2572" s="83"/>
      <c r="C2572" s="83"/>
      <c r="D2572" s="98"/>
    </row>
    <row r="2573" spans="1:4" ht="12.75">
      <c r="A2573" s="83"/>
      <c r="B2573" s="83"/>
      <c r="C2573" s="83"/>
      <c r="D2573" s="98"/>
    </row>
    <row r="2574" spans="1:4" ht="12.75">
      <c r="A2574" s="83"/>
      <c r="B2574" s="83"/>
      <c r="C2574" s="83"/>
      <c r="D2574" s="98"/>
    </row>
    <row r="2575" spans="1:4" ht="12.75">
      <c r="A2575" s="83"/>
      <c r="B2575" s="83"/>
      <c r="C2575" s="83"/>
      <c r="D2575" s="98"/>
    </row>
    <row r="2576" spans="1:4" ht="12.75">
      <c r="A2576" s="83"/>
      <c r="B2576" s="83"/>
      <c r="C2576" s="83"/>
      <c r="D2576" s="98"/>
    </row>
    <row r="2577" spans="1:4" ht="12.75">
      <c r="A2577" s="83"/>
      <c r="B2577" s="83"/>
      <c r="C2577" s="83"/>
      <c r="D2577" s="98"/>
    </row>
    <row r="2578" spans="1:4" ht="12.75">
      <c r="A2578" s="83"/>
      <c r="B2578" s="83"/>
      <c r="C2578" s="83"/>
      <c r="D2578" s="98"/>
    </row>
    <row r="2579" spans="1:4" ht="12.75">
      <c r="A2579" s="83"/>
      <c r="B2579" s="83"/>
      <c r="C2579" s="83"/>
      <c r="D2579" s="98"/>
    </row>
    <row r="2580" spans="1:4" ht="12.75">
      <c r="A2580" s="83"/>
      <c r="B2580" s="83"/>
      <c r="C2580" s="83"/>
      <c r="D2580" s="98"/>
    </row>
    <row r="2581" spans="1:4" ht="12.75">
      <c r="A2581" s="83"/>
      <c r="B2581" s="83"/>
      <c r="C2581" s="83"/>
      <c r="D2581" s="98"/>
    </row>
    <row r="2582" spans="1:4" ht="12.75">
      <c r="A2582" s="83"/>
      <c r="B2582" s="83"/>
      <c r="C2582" s="83"/>
      <c r="D2582" s="98"/>
    </row>
    <row r="2583" spans="1:4" ht="12.75">
      <c r="A2583" s="83"/>
      <c r="B2583" s="83"/>
      <c r="C2583" s="83"/>
      <c r="D2583" s="98"/>
    </row>
    <row r="2584" spans="1:4" ht="12.75">
      <c r="A2584" s="83"/>
      <c r="B2584" s="83"/>
      <c r="C2584" s="83"/>
      <c r="D2584" s="98"/>
    </row>
    <row r="2585" spans="1:4" ht="12.75">
      <c r="A2585" s="83"/>
      <c r="B2585" s="83"/>
      <c r="C2585" s="83"/>
      <c r="D2585" s="98"/>
    </row>
    <row r="2586" spans="1:4" ht="12.75">
      <c r="A2586" s="83"/>
      <c r="B2586" s="83"/>
      <c r="C2586" s="83"/>
      <c r="D2586" s="98"/>
    </row>
    <row r="2587" spans="1:4" ht="12.75">
      <c r="A2587" s="83"/>
      <c r="B2587" s="83"/>
      <c r="C2587" s="83"/>
      <c r="D2587" s="98"/>
    </row>
    <row r="2588" spans="1:4" ht="12.75">
      <c r="A2588" s="83"/>
      <c r="B2588" s="83"/>
      <c r="C2588" s="83"/>
      <c r="D2588" s="98"/>
    </row>
    <row r="2589" spans="1:4" ht="12.75">
      <c r="A2589" s="83"/>
      <c r="B2589" s="83"/>
      <c r="C2589" s="83"/>
      <c r="D2589" s="98"/>
    </row>
    <row r="2590" spans="1:4" ht="12.75">
      <c r="A2590" s="83"/>
      <c r="B2590" s="83"/>
      <c r="C2590" s="83"/>
      <c r="D2590" s="98"/>
    </row>
    <row r="2591" spans="1:4" ht="12.75">
      <c r="A2591" s="83"/>
      <c r="B2591" s="83"/>
      <c r="C2591" s="83"/>
      <c r="D2591" s="98"/>
    </row>
    <row r="2592" spans="1:4" ht="12.75">
      <c r="A2592" s="83"/>
      <c r="B2592" s="83"/>
      <c r="C2592" s="83"/>
      <c r="D2592" s="98"/>
    </row>
    <row r="2593" spans="1:4" ht="12.75">
      <c r="A2593" s="83"/>
      <c r="B2593" s="83"/>
      <c r="C2593" s="83"/>
      <c r="D2593" s="98"/>
    </row>
    <row r="2594" spans="1:4" ht="12.75">
      <c r="A2594" s="83"/>
      <c r="B2594" s="83"/>
      <c r="C2594" s="83"/>
      <c r="D2594" s="98"/>
    </row>
    <row r="2595" spans="1:4" ht="12.75">
      <c r="A2595" s="83"/>
      <c r="B2595" s="83"/>
      <c r="C2595" s="83"/>
      <c r="D2595" s="98"/>
    </row>
    <row r="2596" spans="1:4" ht="12.75">
      <c r="A2596" s="83"/>
      <c r="B2596" s="83"/>
      <c r="C2596" s="83"/>
      <c r="D2596" s="98"/>
    </row>
    <row r="2597" spans="1:4" ht="12.75">
      <c r="A2597" s="83"/>
      <c r="B2597" s="83"/>
      <c r="C2597" s="83"/>
      <c r="D2597" s="98"/>
    </row>
    <row r="2598" spans="1:4" ht="12.75">
      <c r="A2598" s="83"/>
      <c r="B2598" s="83"/>
      <c r="C2598" s="83"/>
      <c r="D2598" s="98"/>
    </row>
    <row r="2599" spans="1:4" ht="12.75">
      <c r="A2599" s="83"/>
      <c r="B2599" s="83"/>
      <c r="C2599" s="83"/>
      <c r="D2599" s="98"/>
    </row>
    <row r="2600" spans="1:4" ht="12.75">
      <c r="A2600" s="83"/>
      <c r="B2600" s="83"/>
      <c r="C2600" s="83"/>
      <c r="D2600" s="98"/>
    </row>
    <row r="2601" spans="1:4" ht="12.75">
      <c r="A2601" s="83"/>
      <c r="B2601" s="83"/>
      <c r="C2601" s="83"/>
      <c r="D2601" s="98"/>
    </row>
    <row r="2602" spans="1:4" ht="12.75">
      <c r="A2602" s="83"/>
      <c r="B2602" s="83"/>
      <c r="C2602" s="83"/>
      <c r="D2602" s="98"/>
    </row>
    <row r="2603" spans="1:4" ht="12.75">
      <c r="A2603" s="83"/>
      <c r="B2603" s="83"/>
      <c r="C2603" s="83"/>
      <c r="D2603" s="98"/>
    </row>
    <row r="2604" spans="1:4" ht="12.75">
      <c r="A2604" s="83"/>
      <c r="B2604" s="83"/>
      <c r="C2604" s="83"/>
      <c r="D2604" s="98"/>
    </row>
    <row r="2605" spans="1:4" ht="12.75">
      <c r="A2605" s="83"/>
      <c r="B2605" s="83"/>
      <c r="C2605" s="83"/>
      <c r="D2605" s="98"/>
    </row>
    <row r="2606" spans="1:4" ht="12.75">
      <c r="A2606" s="83"/>
      <c r="B2606" s="83"/>
      <c r="C2606" s="83"/>
      <c r="D2606" s="98"/>
    </row>
    <row r="2607" spans="1:4" ht="12.75">
      <c r="A2607" s="83"/>
      <c r="B2607" s="83"/>
      <c r="C2607" s="83"/>
      <c r="D2607" s="98"/>
    </row>
    <row r="2608" spans="1:4" ht="12.75">
      <c r="A2608" s="83"/>
      <c r="B2608" s="83"/>
      <c r="C2608" s="83"/>
      <c r="D2608" s="98"/>
    </row>
    <row r="2609" spans="1:4" ht="12.75">
      <c r="A2609" s="83"/>
      <c r="B2609" s="83"/>
      <c r="C2609" s="83"/>
      <c r="D2609" s="98"/>
    </row>
    <row r="2610" spans="1:4" ht="12.75">
      <c r="A2610" s="83"/>
      <c r="B2610" s="83"/>
      <c r="C2610" s="83"/>
      <c r="D2610" s="98"/>
    </row>
    <row r="2611" spans="1:4" ht="12.75">
      <c r="A2611" s="83"/>
      <c r="B2611" s="83"/>
      <c r="C2611" s="83"/>
      <c r="D2611" s="98"/>
    </row>
    <row r="2612" spans="1:4" ht="12.75">
      <c r="A2612" s="83"/>
      <c r="B2612" s="83"/>
      <c r="C2612" s="83"/>
      <c r="D2612" s="98"/>
    </row>
    <row r="2613" spans="1:4" ht="12.75">
      <c r="A2613" s="83"/>
      <c r="B2613" s="83"/>
      <c r="C2613" s="83"/>
      <c r="D2613" s="98"/>
    </row>
    <row r="2614" spans="1:4" ht="12.75">
      <c r="A2614" s="83"/>
      <c r="B2614" s="83"/>
      <c r="C2614" s="83"/>
      <c r="D2614" s="98"/>
    </row>
    <row r="2615" spans="1:4" ht="12.75">
      <c r="A2615" s="83"/>
      <c r="B2615" s="83"/>
      <c r="C2615" s="83"/>
      <c r="D2615" s="98"/>
    </row>
    <row r="2616" spans="1:4" ht="12.75">
      <c r="A2616" s="83"/>
      <c r="B2616" s="83"/>
      <c r="C2616" s="83"/>
      <c r="D2616" s="98"/>
    </row>
    <row r="2617" spans="1:4" ht="12.75">
      <c r="A2617" s="83"/>
      <c r="B2617" s="83"/>
      <c r="C2617" s="83"/>
      <c r="D2617" s="98"/>
    </row>
    <row r="2618" spans="1:4" ht="12.75">
      <c r="A2618" s="83"/>
      <c r="B2618" s="83"/>
      <c r="C2618" s="83"/>
      <c r="D2618" s="98"/>
    </row>
    <row r="2619" spans="1:4" ht="12.75">
      <c r="A2619" s="83"/>
      <c r="B2619" s="83"/>
      <c r="C2619" s="83"/>
      <c r="D2619" s="98"/>
    </row>
    <row r="2620" spans="1:4" ht="12.75">
      <c r="A2620" s="83"/>
      <c r="B2620" s="83"/>
      <c r="C2620" s="83"/>
      <c r="D2620" s="98"/>
    </row>
    <row r="2621" spans="1:4" ht="12.75">
      <c r="A2621" s="83"/>
      <c r="B2621" s="83"/>
      <c r="C2621" s="83"/>
      <c r="D2621" s="98"/>
    </row>
    <row r="2622" spans="1:4" ht="12.75">
      <c r="A2622" s="83"/>
      <c r="B2622" s="83"/>
      <c r="C2622" s="83"/>
      <c r="D2622" s="98"/>
    </row>
    <row r="2623" spans="1:4" ht="12.75">
      <c r="A2623" s="83"/>
      <c r="B2623" s="83"/>
      <c r="C2623" s="83"/>
      <c r="D2623" s="98"/>
    </row>
    <row r="2624" spans="1:4" ht="12.75">
      <c r="A2624" s="83"/>
      <c r="B2624" s="83"/>
      <c r="C2624" s="83"/>
      <c r="D2624" s="98"/>
    </row>
    <row r="2625" spans="1:4" ht="12.75">
      <c r="A2625" s="83"/>
      <c r="B2625" s="83"/>
      <c r="C2625" s="83"/>
      <c r="D2625" s="98"/>
    </row>
    <row r="2626" spans="1:4" ht="12.75">
      <c r="A2626" s="83"/>
      <c r="B2626" s="83"/>
      <c r="C2626" s="83"/>
      <c r="D2626" s="98"/>
    </row>
    <row r="2627" spans="1:4" ht="12.75">
      <c r="A2627" s="83"/>
      <c r="B2627" s="83"/>
      <c r="C2627" s="83"/>
      <c r="D2627" s="98"/>
    </row>
    <row r="2628" spans="1:4" ht="12.75">
      <c r="A2628" s="83"/>
      <c r="B2628" s="83"/>
      <c r="C2628" s="83"/>
      <c r="D2628" s="98"/>
    </row>
    <row r="2629" spans="1:4" ht="12.75">
      <c r="A2629" s="83"/>
      <c r="B2629" s="83"/>
      <c r="C2629" s="83"/>
      <c r="D2629" s="98"/>
    </row>
    <row r="2630" spans="1:4" ht="12.75">
      <c r="A2630" s="83"/>
      <c r="B2630" s="83"/>
      <c r="C2630" s="83"/>
      <c r="D2630" s="98"/>
    </row>
    <row r="2631" spans="1:4" ht="12.75">
      <c r="A2631" s="83"/>
      <c r="B2631" s="83"/>
      <c r="C2631" s="83"/>
      <c r="D2631" s="98"/>
    </row>
    <row r="2632" spans="1:4" ht="12.75">
      <c r="A2632" s="83"/>
      <c r="B2632" s="83"/>
      <c r="C2632" s="83"/>
      <c r="D2632" s="98"/>
    </row>
    <row r="2633" spans="1:4" ht="12.75">
      <c r="A2633" s="83"/>
      <c r="B2633" s="83"/>
      <c r="C2633" s="83"/>
      <c r="D2633" s="98"/>
    </row>
    <row r="2634" spans="1:4" ht="12.75">
      <c r="A2634" s="83"/>
      <c r="B2634" s="83"/>
      <c r="C2634" s="83"/>
      <c r="D2634" s="98"/>
    </row>
    <row r="2635" spans="1:4" ht="12.75">
      <c r="A2635" s="83"/>
      <c r="B2635" s="83"/>
      <c r="C2635" s="83"/>
      <c r="D2635" s="98"/>
    </row>
    <row r="2636" spans="1:4" ht="12.75">
      <c r="A2636" s="83"/>
      <c r="B2636" s="83"/>
      <c r="C2636" s="83"/>
      <c r="D2636" s="98"/>
    </row>
    <row r="2637" spans="1:4" ht="12.75">
      <c r="A2637" s="83"/>
      <c r="B2637" s="83"/>
      <c r="C2637" s="83"/>
      <c r="D2637" s="98"/>
    </row>
    <row r="2638" spans="1:4" ht="12.75">
      <c r="A2638" s="83"/>
      <c r="B2638" s="83"/>
      <c r="C2638" s="83"/>
      <c r="D2638" s="98"/>
    </row>
    <row r="2639" spans="1:4" ht="12.75">
      <c r="A2639" s="83"/>
      <c r="B2639" s="83"/>
      <c r="C2639" s="83"/>
      <c r="D2639" s="98"/>
    </row>
    <row r="2640" spans="1:4" ht="12.75">
      <c r="A2640" s="83"/>
      <c r="B2640" s="83"/>
      <c r="C2640" s="83"/>
      <c r="D2640" s="98"/>
    </row>
    <row r="2641" spans="1:4" ht="12.75">
      <c r="A2641" s="83"/>
      <c r="B2641" s="83"/>
      <c r="C2641" s="83"/>
      <c r="D2641" s="98"/>
    </row>
    <row r="2642" spans="1:4" ht="12.75">
      <c r="A2642" s="83"/>
      <c r="B2642" s="83"/>
      <c r="C2642" s="83"/>
      <c r="D2642" s="98"/>
    </row>
    <row r="2643" spans="1:4" ht="12.75">
      <c r="A2643" s="83"/>
      <c r="B2643" s="83"/>
      <c r="C2643" s="83"/>
      <c r="D2643" s="98"/>
    </row>
    <row r="2644" spans="1:4" ht="12.75">
      <c r="A2644" s="83"/>
      <c r="B2644" s="83"/>
      <c r="C2644" s="83"/>
      <c r="D2644" s="98"/>
    </row>
    <row r="2645" spans="1:4" ht="12.75">
      <c r="A2645" s="83"/>
      <c r="B2645" s="83"/>
      <c r="C2645" s="83"/>
      <c r="D2645" s="98"/>
    </row>
    <row r="2646" spans="1:4" ht="12.75">
      <c r="A2646" s="83"/>
      <c r="B2646" s="83"/>
      <c r="C2646" s="83"/>
      <c r="D2646" s="98"/>
    </row>
    <row r="2647" spans="1:4" ht="12.75">
      <c r="A2647" s="83"/>
      <c r="B2647" s="83"/>
      <c r="C2647" s="83"/>
      <c r="D2647" s="98"/>
    </row>
    <row r="2648" spans="1:4" ht="12.75">
      <c r="A2648" s="83"/>
      <c r="B2648" s="83"/>
      <c r="C2648" s="83"/>
      <c r="D2648" s="98"/>
    </row>
    <row r="2649" spans="1:4" ht="12.75">
      <c r="A2649" s="83"/>
      <c r="B2649" s="83"/>
      <c r="C2649" s="83"/>
      <c r="D2649" s="98"/>
    </row>
    <row r="2650" spans="1:4" ht="12.75">
      <c r="A2650" s="83"/>
      <c r="B2650" s="83"/>
      <c r="C2650" s="83"/>
      <c r="D2650" s="98"/>
    </row>
    <row r="2651" spans="1:4" ht="12.75">
      <c r="A2651" s="83"/>
      <c r="B2651" s="83"/>
      <c r="C2651" s="83"/>
      <c r="D2651" s="98"/>
    </row>
    <row r="2652" spans="1:4" ht="12.75">
      <c r="A2652" s="83"/>
      <c r="B2652" s="83"/>
      <c r="C2652" s="83"/>
      <c r="D2652" s="98"/>
    </row>
    <row r="2653" spans="1:4" ht="12.75">
      <c r="A2653" s="83"/>
      <c r="B2653" s="83"/>
      <c r="C2653" s="83"/>
      <c r="D2653" s="98"/>
    </row>
    <row r="2654" spans="1:4" ht="12.75">
      <c r="A2654" s="83"/>
      <c r="B2654" s="83"/>
      <c r="C2654" s="83"/>
      <c r="D2654" s="98"/>
    </row>
    <row r="2655" spans="1:4" ht="12.75">
      <c r="A2655" s="83"/>
      <c r="B2655" s="83"/>
      <c r="C2655" s="83"/>
      <c r="D2655" s="98"/>
    </row>
    <row r="2656" spans="1:4" ht="12.75">
      <c r="A2656" s="83"/>
      <c r="B2656" s="83"/>
      <c r="C2656" s="83"/>
      <c r="D2656" s="98"/>
    </row>
    <row r="2657" spans="1:4" ht="12.75">
      <c r="A2657" s="83"/>
      <c r="B2657" s="83"/>
      <c r="C2657" s="83"/>
      <c r="D2657" s="98"/>
    </row>
    <row r="2658" spans="1:4" ht="12.75">
      <c r="A2658" s="83"/>
      <c r="B2658" s="83"/>
      <c r="C2658" s="83"/>
      <c r="D2658" s="98"/>
    </row>
    <row r="2659" spans="1:4" ht="12.75">
      <c r="A2659" s="83"/>
      <c r="B2659" s="83"/>
      <c r="C2659" s="83"/>
      <c r="D2659" s="98"/>
    </row>
    <row r="2660" spans="1:4" ht="12.75">
      <c r="A2660" s="83"/>
      <c r="B2660" s="83"/>
      <c r="C2660" s="83"/>
      <c r="D2660" s="98"/>
    </row>
    <row r="2661" spans="1:4" ht="12.75">
      <c r="A2661" s="83"/>
      <c r="B2661" s="83"/>
      <c r="C2661" s="83"/>
      <c r="D2661" s="98"/>
    </row>
    <row r="2662" spans="1:4" ht="12.75">
      <c r="A2662" s="83"/>
      <c r="B2662" s="83"/>
      <c r="C2662" s="83"/>
      <c r="D2662" s="98"/>
    </row>
    <row r="2663" spans="1:4" ht="12.75">
      <c r="A2663" s="83"/>
      <c r="B2663" s="83"/>
      <c r="C2663" s="83"/>
      <c r="D2663" s="98"/>
    </row>
    <row r="2664" spans="1:4" ht="12.75">
      <c r="A2664" s="83"/>
      <c r="B2664" s="83"/>
      <c r="C2664" s="83"/>
      <c r="D2664" s="98"/>
    </row>
    <row r="2665" spans="1:4" ht="12.75">
      <c r="A2665" s="83"/>
      <c r="B2665" s="83"/>
      <c r="C2665" s="83"/>
      <c r="D2665" s="98"/>
    </row>
    <row r="2666" spans="1:4" ht="12.75">
      <c r="A2666" s="83"/>
      <c r="B2666" s="83"/>
      <c r="C2666" s="83"/>
      <c r="D2666" s="98"/>
    </row>
    <row r="2667" spans="1:4" ht="12.75">
      <c r="A2667" s="83"/>
      <c r="B2667" s="83"/>
      <c r="C2667" s="83"/>
      <c r="D2667" s="98"/>
    </row>
    <row r="2668" spans="1:4" ht="12.75">
      <c r="A2668" s="83"/>
      <c r="B2668" s="83"/>
      <c r="C2668" s="83"/>
      <c r="D2668" s="98"/>
    </row>
    <row r="2669" spans="1:4" ht="12.75">
      <c r="A2669" s="83"/>
      <c r="B2669" s="83"/>
      <c r="C2669" s="83"/>
      <c r="D2669" s="98"/>
    </row>
    <row r="2670" spans="1:4" ht="12.75">
      <c r="A2670" s="83"/>
      <c r="B2670" s="83"/>
      <c r="C2670" s="83"/>
      <c r="D2670" s="98"/>
    </row>
    <row r="2671" spans="1:4" ht="12.75">
      <c r="A2671" s="83"/>
      <c r="B2671" s="83"/>
      <c r="C2671" s="83"/>
      <c r="D2671" s="98"/>
    </row>
    <row r="2672" spans="1:4" ht="12.75">
      <c r="A2672" s="83"/>
      <c r="B2672" s="83"/>
      <c r="C2672" s="83"/>
      <c r="D2672" s="98"/>
    </row>
    <row r="2673" spans="1:4" ht="12.75">
      <c r="A2673" s="83"/>
      <c r="B2673" s="83"/>
      <c r="C2673" s="83"/>
      <c r="D2673" s="98"/>
    </row>
    <row r="2674" spans="1:4" ht="12.75">
      <c r="A2674" s="83"/>
      <c r="B2674" s="83"/>
      <c r="C2674" s="83"/>
      <c r="D2674" s="98"/>
    </row>
    <row r="2675" spans="1:4" ht="12.75">
      <c r="A2675" s="83"/>
      <c r="B2675" s="83"/>
      <c r="C2675" s="83"/>
      <c r="D2675" s="98"/>
    </row>
    <row r="2676" spans="1:4" ht="12.75">
      <c r="A2676" s="83"/>
      <c r="B2676" s="83"/>
      <c r="C2676" s="83"/>
      <c r="D2676" s="98"/>
    </row>
    <row r="2677" spans="1:4" ht="12.75">
      <c r="A2677" s="83"/>
      <c r="B2677" s="83"/>
      <c r="C2677" s="83"/>
      <c r="D2677" s="98"/>
    </row>
    <row r="2678" spans="1:4" ht="12.75">
      <c r="A2678" s="83"/>
      <c r="B2678" s="83"/>
      <c r="C2678" s="83"/>
      <c r="D2678" s="98"/>
    </row>
    <row r="2679" spans="1:4" ht="12.75">
      <c r="A2679" s="83"/>
      <c r="B2679" s="83"/>
      <c r="C2679" s="83"/>
      <c r="D2679" s="98"/>
    </row>
    <row r="2680" spans="1:4" ht="12.75">
      <c r="A2680" s="83"/>
      <c r="B2680" s="83"/>
      <c r="C2680" s="83"/>
      <c r="D2680" s="98"/>
    </row>
    <row r="2681" spans="1:4" ht="12.75">
      <c r="A2681" s="83"/>
      <c r="B2681" s="83"/>
      <c r="C2681" s="83"/>
      <c r="D2681" s="98"/>
    </row>
    <row r="2682" spans="1:4" ht="12.75">
      <c r="A2682" s="83"/>
      <c r="B2682" s="83"/>
      <c r="C2682" s="83"/>
      <c r="D2682" s="98"/>
    </row>
    <row r="2683" spans="1:4" ht="12.75">
      <c r="A2683" s="83"/>
      <c r="B2683" s="83"/>
      <c r="C2683" s="83"/>
      <c r="D2683" s="98"/>
    </row>
    <row r="2684" spans="1:4" ht="12.75">
      <c r="A2684" s="83"/>
      <c r="B2684" s="83"/>
      <c r="C2684" s="83"/>
      <c r="D2684" s="98"/>
    </row>
    <row r="2685" spans="1:4" ht="12.75">
      <c r="A2685" s="83"/>
      <c r="B2685" s="83"/>
      <c r="C2685" s="83"/>
      <c r="D2685" s="98"/>
    </row>
    <row r="2686" spans="1:4" ht="12.75">
      <c r="A2686" s="83"/>
      <c r="B2686" s="83"/>
      <c r="C2686" s="83"/>
      <c r="D2686" s="98"/>
    </row>
    <row r="2687" spans="1:4" ht="12.75">
      <c r="A2687" s="83"/>
      <c r="B2687" s="83"/>
      <c r="C2687" s="83"/>
      <c r="D2687" s="98"/>
    </row>
    <row r="2688" spans="1:4" ht="12.75">
      <c r="A2688" s="83"/>
      <c r="B2688" s="83"/>
      <c r="C2688" s="83"/>
      <c r="D2688" s="98"/>
    </row>
    <row r="2689" spans="1:4" ht="12.75">
      <c r="A2689" s="83"/>
      <c r="B2689" s="83"/>
      <c r="C2689" s="83"/>
      <c r="D2689" s="98"/>
    </row>
    <row r="2690" spans="1:4" ht="12.75">
      <c r="A2690" s="83"/>
      <c r="B2690" s="83"/>
      <c r="C2690" s="83"/>
      <c r="D2690" s="98"/>
    </row>
    <row r="2691" spans="1:4" ht="12.75">
      <c r="A2691" s="83"/>
      <c r="B2691" s="83"/>
      <c r="C2691" s="83"/>
      <c r="D2691" s="98"/>
    </row>
    <row r="2692" spans="1:4" ht="12.75">
      <c r="A2692" s="83"/>
      <c r="B2692" s="83"/>
      <c r="C2692" s="83"/>
      <c r="D2692" s="98"/>
    </row>
    <row r="2693" spans="1:4" ht="12.75">
      <c r="A2693" s="83"/>
      <c r="B2693" s="83"/>
      <c r="C2693" s="83"/>
      <c r="D2693" s="98"/>
    </row>
    <row r="2694" spans="1:4" ht="12.75">
      <c r="A2694" s="83"/>
      <c r="B2694" s="83"/>
      <c r="C2694" s="83"/>
      <c r="D2694" s="98"/>
    </row>
    <row r="2695" spans="1:4" ht="12.75">
      <c r="A2695" s="83"/>
      <c r="B2695" s="83"/>
      <c r="C2695" s="83"/>
      <c r="D2695" s="98"/>
    </row>
    <row r="2696" spans="1:4" ht="12.75">
      <c r="A2696" s="83"/>
      <c r="B2696" s="83"/>
      <c r="C2696" s="83"/>
      <c r="D2696" s="98"/>
    </row>
    <row r="2697" spans="1:4" ht="12.75">
      <c r="A2697" s="83"/>
      <c r="B2697" s="83"/>
      <c r="C2697" s="83"/>
      <c r="D2697" s="98"/>
    </row>
    <row r="2698" spans="1:4" ht="12.75">
      <c r="A2698" s="83"/>
      <c r="B2698" s="83"/>
      <c r="C2698" s="83"/>
      <c r="D2698" s="98"/>
    </row>
    <row r="2699" spans="1:4" ht="12.75">
      <c r="A2699" s="83"/>
      <c r="B2699" s="83"/>
      <c r="C2699" s="83"/>
      <c r="D2699" s="98"/>
    </row>
    <row r="2700" spans="1:4" ht="12.75">
      <c r="A2700" s="83"/>
      <c r="B2700" s="83"/>
      <c r="C2700" s="83"/>
      <c r="D2700" s="98"/>
    </row>
    <row r="2701" spans="1:4" ht="12.75">
      <c r="A2701" s="83"/>
      <c r="B2701" s="83"/>
      <c r="C2701" s="83"/>
      <c r="D2701" s="98"/>
    </row>
    <row r="2702" spans="1:4" ht="12.75">
      <c r="A2702" s="83"/>
      <c r="B2702" s="83"/>
      <c r="C2702" s="83"/>
      <c r="D2702" s="98"/>
    </row>
    <row r="2703" spans="1:4" ht="12.75">
      <c r="A2703" s="83"/>
      <c r="B2703" s="83"/>
      <c r="C2703" s="83"/>
      <c r="D2703" s="98"/>
    </row>
    <row r="2704" spans="1:4" ht="12.75">
      <c r="A2704" s="83"/>
      <c r="B2704" s="83"/>
      <c r="C2704" s="83"/>
      <c r="D2704" s="98"/>
    </row>
    <row r="2705" spans="1:4" ht="12.75">
      <c r="A2705" s="83"/>
      <c r="B2705" s="83"/>
      <c r="C2705" s="83"/>
      <c r="D2705" s="98"/>
    </row>
    <row r="2706" spans="1:4" ht="12.75">
      <c r="A2706" s="83"/>
      <c r="B2706" s="83"/>
      <c r="C2706" s="83"/>
      <c r="D2706" s="98"/>
    </row>
    <row r="2707" spans="1:4" ht="12.75">
      <c r="A2707" s="83"/>
      <c r="B2707" s="83"/>
      <c r="C2707" s="83"/>
      <c r="D2707" s="98"/>
    </row>
    <row r="2708" spans="1:4" ht="12.75">
      <c r="A2708" s="83"/>
      <c r="B2708" s="83"/>
      <c r="C2708" s="83"/>
      <c r="D2708" s="98"/>
    </row>
    <row r="2709" spans="1:4" ht="12.75">
      <c r="A2709" s="83"/>
      <c r="B2709" s="83"/>
      <c r="C2709" s="83"/>
      <c r="D2709" s="98"/>
    </row>
    <row r="2710" spans="1:4" ht="12.75">
      <c r="A2710" s="83"/>
      <c r="B2710" s="83"/>
      <c r="C2710" s="83"/>
      <c r="D2710" s="98"/>
    </row>
    <row r="2711" spans="1:4" ht="12.75">
      <c r="A2711" s="83"/>
      <c r="B2711" s="83"/>
      <c r="C2711" s="83"/>
      <c r="D2711" s="98"/>
    </row>
    <row r="2712" spans="1:4" ht="12.75">
      <c r="A2712" s="83"/>
      <c r="B2712" s="83"/>
      <c r="C2712" s="83"/>
      <c r="D2712" s="98"/>
    </row>
    <row r="2713" spans="1:4" ht="12.75">
      <c r="A2713" s="83"/>
      <c r="B2713" s="83"/>
      <c r="C2713" s="83"/>
      <c r="D2713" s="98"/>
    </row>
    <row r="2714" spans="1:4" ht="12.75">
      <c r="A2714" s="83"/>
      <c r="B2714" s="83"/>
      <c r="C2714" s="83"/>
      <c r="D2714" s="98"/>
    </row>
    <row r="2715" spans="1:4" ht="12.75">
      <c r="A2715" s="83"/>
      <c r="B2715" s="83"/>
      <c r="C2715" s="83"/>
      <c r="D2715" s="98"/>
    </row>
    <row r="2716" spans="1:4" ht="12.75">
      <c r="A2716" s="83"/>
      <c r="B2716" s="83"/>
      <c r="C2716" s="83"/>
      <c r="D2716" s="98"/>
    </row>
    <row r="2717" spans="1:4" ht="12.75">
      <c r="A2717" s="83"/>
      <c r="B2717" s="83"/>
      <c r="C2717" s="83"/>
      <c r="D2717" s="98"/>
    </row>
    <row r="2718" spans="1:4" ht="12.75">
      <c r="A2718" s="83"/>
      <c r="B2718" s="83"/>
      <c r="C2718" s="83"/>
      <c r="D2718" s="98"/>
    </row>
    <row r="2719" spans="1:4" ht="12.75">
      <c r="A2719" s="83"/>
      <c r="B2719" s="83"/>
      <c r="C2719" s="83"/>
      <c r="D2719" s="98"/>
    </row>
    <row r="2720" spans="1:4" ht="12.75">
      <c r="A2720" s="83"/>
      <c r="B2720" s="83"/>
      <c r="C2720" s="83"/>
      <c r="D2720" s="98"/>
    </row>
    <row r="2721" spans="1:4" ht="12.75">
      <c r="A2721" s="83"/>
      <c r="B2721" s="83"/>
      <c r="C2721" s="83"/>
      <c r="D2721" s="98"/>
    </row>
    <row r="2722" spans="1:4" ht="12.75">
      <c r="A2722" s="83"/>
      <c r="B2722" s="83"/>
      <c r="C2722" s="83"/>
      <c r="D2722" s="98"/>
    </row>
    <row r="2723" spans="1:4" ht="12.75">
      <c r="A2723" s="83"/>
      <c r="B2723" s="83"/>
      <c r="C2723" s="83"/>
      <c r="D2723" s="98"/>
    </row>
    <row r="2724" spans="1:4" ht="12.75">
      <c r="A2724" s="83"/>
      <c r="B2724" s="83"/>
      <c r="C2724" s="83"/>
      <c r="D2724" s="98"/>
    </row>
    <row r="2725" spans="1:4" ht="12.75">
      <c r="A2725" s="83"/>
      <c r="B2725" s="83"/>
      <c r="C2725" s="83"/>
      <c r="D2725" s="98"/>
    </row>
    <row r="2726" spans="1:4" ht="12.75">
      <c r="A2726" s="83"/>
      <c r="B2726" s="83"/>
      <c r="C2726" s="83"/>
      <c r="D2726" s="98"/>
    </row>
    <row r="2727" spans="1:4" ht="12.75">
      <c r="A2727" s="83"/>
      <c r="B2727" s="83"/>
      <c r="C2727" s="83"/>
      <c r="D2727" s="98"/>
    </row>
    <row r="2728" spans="1:4" ht="12.75">
      <c r="A2728" s="83"/>
      <c r="B2728" s="83"/>
      <c r="C2728" s="83"/>
      <c r="D2728" s="98"/>
    </row>
    <row r="2729" spans="1:4" ht="12.75">
      <c r="A2729" s="83"/>
      <c r="B2729" s="83"/>
      <c r="C2729" s="83"/>
      <c r="D2729" s="98"/>
    </row>
    <row r="2730" spans="1:4" ht="12.75">
      <c r="A2730" s="83"/>
      <c r="B2730" s="83"/>
      <c r="C2730" s="83"/>
      <c r="D2730" s="98"/>
    </row>
    <row r="2731" spans="1:4" ht="12.75">
      <c r="A2731" s="83"/>
      <c r="B2731" s="83"/>
      <c r="C2731" s="83"/>
      <c r="D2731" s="98"/>
    </row>
    <row r="2732" spans="1:4" ht="12.75">
      <c r="A2732" s="83"/>
      <c r="B2732" s="83"/>
      <c r="C2732" s="83"/>
      <c r="D2732" s="98"/>
    </row>
    <row r="2733" spans="1:4" ht="12.75">
      <c r="A2733" s="83"/>
      <c r="B2733" s="83"/>
      <c r="C2733" s="83"/>
      <c r="D2733" s="98"/>
    </row>
    <row r="2734" spans="1:4" ht="12.75">
      <c r="A2734" s="83"/>
      <c r="B2734" s="83"/>
      <c r="C2734" s="83"/>
      <c r="D2734" s="98"/>
    </row>
    <row r="2735" spans="1:4" ht="12.75">
      <c r="A2735" s="83"/>
      <c r="B2735" s="83"/>
      <c r="C2735" s="83"/>
      <c r="D2735" s="98"/>
    </row>
    <row r="2736" spans="1:4" ht="12.75">
      <c r="A2736" s="83"/>
      <c r="B2736" s="83"/>
      <c r="C2736" s="83"/>
      <c r="D2736" s="98"/>
    </row>
    <row r="2737" spans="1:4" ht="12.75">
      <c r="A2737" s="83"/>
      <c r="B2737" s="83"/>
      <c r="C2737" s="83"/>
      <c r="D2737" s="98"/>
    </row>
    <row r="2738" spans="1:4" ht="12.75">
      <c r="A2738" s="83"/>
      <c r="B2738" s="83"/>
      <c r="C2738" s="83"/>
      <c r="D2738" s="98"/>
    </row>
    <row r="2739" spans="1:4" ht="12.75">
      <c r="A2739" s="83"/>
      <c r="B2739" s="83"/>
      <c r="C2739" s="83"/>
      <c r="D2739" s="98"/>
    </row>
    <row r="2740" spans="1:4" ht="12.75">
      <c r="A2740" s="83"/>
      <c r="B2740" s="83"/>
      <c r="C2740" s="83"/>
      <c r="D2740" s="98"/>
    </row>
    <row r="2741" spans="1:4" ht="12.75">
      <c r="A2741" s="83"/>
      <c r="B2741" s="83"/>
      <c r="C2741" s="83"/>
      <c r="D2741" s="98"/>
    </row>
    <row r="2742" spans="1:4" ht="12.75">
      <c r="A2742" s="83"/>
      <c r="B2742" s="83"/>
      <c r="C2742" s="83"/>
      <c r="D2742" s="98"/>
    </row>
    <row r="2743" spans="1:4" ht="12.75">
      <c r="A2743" s="83"/>
      <c r="B2743" s="83"/>
      <c r="C2743" s="83"/>
      <c r="D2743" s="98"/>
    </row>
    <row r="2744" spans="1:4" ht="12.75">
      <c r="A2744" s="83"/>
      <c r="B2744" s="83"/>
      <c r="C2744" s="83"/>
      <c r="D2744" s="98"/>
    </row>
    <row r="2745" spans="1:4" ht="12.75">
      <c r="A2745" s="83"/>
      <c r="B2745" s="83"/>
      <c r="C2745" s="83"/>
      <c r="D2745" s="98"/>
    </row>
    <row r="2746" spans="1:4" ht="12.75">
      <c r="A2746" s="83"/>
      <c r="B2746" s="83"/>
      <c r="C2746" s="83"/>
      <c r="D2746" s="98"/>
    </row>
    <row r="2747" spans="1:4" ht="12.75">
      <c r="A2747" s="83"/>
      <c r="B2747" s="83"/>
      <c r="C2747" s="83"/>
      <c r="D2747" s="98"/>
    </row>
    <row r="2748" spans="1:4" ht="12.75">
      <c r="A2748" s="83"/>
      <c r="B2748" s="83"/>
      <c r="C2748" s="83"/>
      <c r="D2748" s="98"/>
    </row>
    <row r="2749" spans="1:4" ht="12.75">
      <c r="A2749" s="83"/>
      <c r="B2749" s="83"/>
      <c r="C2749" s="83"/>
      <c r="D2749" s="98"/>
    </row>
    <row r="2750" spans="1:4" ht="12.75">
      <c r="A2750" s="83"/>
      <c r="B2750" s="83"/>
      <c r="C2750" s="83"/>
      <c r="D2750" s="98"/>
    </row>
    <row r="2751" spans="1:4" ht="12.75">
      <c r="A2751" s="83"/>
      <c r="B2751" s="83"/>
      <c r="C2751" s="83"/>
      <c r="D2751" s="98"/>
    </row>
    <row r="2752" spans="1:4" ht="12.75">
      <c r="A2752" s="83"/>
      <c r="B2752" s="83"/>
      <c r="C2752" s="83"/>
      <c r="D2752" s="98"/>
    </row>
    <row r="2753" spans="1:4" ht="12.75">
      <c r="A2753" s="83"/>
      <c r="B2753" s="83"/>
      <c r="C2753" s="83"/>
      <c r="D2753" s="98"/>
    </row>
    <row r="2754" spans="1:4" ht="12.75">
      <c r="A2754" s="83"/>
      <c r="B2754" s="83"/>
      <c r="C2754" s="83"/>
      <c r="D2754" s="98"/>
    </row>
    <row r="2755" spans="1:4" ht="12.75">
      <c r="A2755" s="83"/>
      <c r="B2755" s="83"/>
      <c r="C2755" s="83"/>
      <c r="D2755" s="98"/>
    </row>
    <row r="2756" spans="1:4" ht="12.75">
      <c r="A2756" s="83"/>
      <c r="B2756" s="83"/>
      <c r="C2756" s="83"/>
      <c r="D2756" s="98"/>
    </row>
    <row r="2757" spans="1:4" ht="12.75">
      <c r="A2757" s="83"/>
      <c r="B2757" s="83"/>
      <c r="C2757" s="83"/>
      <c r="D2757" s="98"/>
    </row>
    <row r="2758" spans="1:4" ht="12.75">
      <c r="A2758" s="83"/>
      <c r="B2758" s="83"/>
      <c r="C2758" s="83"/>
      <c r="D2758" s="98"/>
    </row>
    <row r="2759" spans="1:4" ht="12.75">
      <c r="A2759" s="83"/>
      <c r="B2759" s="83"/>
      <c r="C2759" s="83"/>
      <c r="D2759" s="98"/>
    </row>
    <row r="2760" spans="1:4" ht="12.75">
      <c r="A2760" s="83"/>
      <c r="B2760" s="83"/>
      <c r="C2760" s="83"/>
      <c r="D2760" s="98"/>
    </row>
    <row r="2761" spans="1:4" ht="12.75">
      <c r="A2761" s="83"/>
      <c r="B2761" s="83"/>
      <c r="C2761" s="83"/>
      <c r="D2761" s="98"/>
    </row>
    <row r="2762" spans="1:4" ht="12.75">
      <c r="A2762" s="83"/>
      <c r="B2762" s="83"/>
      <c r="C2762" s="83"/>
      <c r="D2762" s="98"/>
    </row>
    <row r="2763" spans="1:4" ht="12.75">
      <c r="A2763" s="83"/>
      <c r="B2763" s="83"/>
      <c r="C2763" s="83"/>
      <c r="D2763" s="98"/>
    </row>
    <row r="2764" spans="1:4" ht="12.75">
      <c r="A2764" s="83"/>
      <c r="B2764" s="83"/>
      <c r="C2764" s="83"/>
      <c r="D2764" s="98"/>
    </row>
    <row r="2765" spans="1:4" ht="12.75">
      <c r="A2765" s="83"/>
      <c r="B2765" s="83"/>
      <c r="C2765" s="83"/>
      <c r="D2765" s="98"/>
    </row>
    <row r="2766" spans="1:4" ht="12.75">
      <c r="A2766" s="83"/>
      <c r="B2766" s="83"/>
      <c r="C2766" s="83"/>
      <c r="D2766" s="98"/>
    </row>
    <row r="2767" spans="1:4" ht="12.75">
      <c r="A2767" s="83"/>
      <c r="B2767" s="83"/>
      <c r="C2767" s="83"/>
      <c r="D2767" s="98"/>
    </row>
    <row r="2768" spans="1:4" ht="12.75">
      <c r="A2768" s="83"/>
      <c r="B2768" s="83"/>
      <c r="C2768" s="83"/>
      <c r="D2768" s="98"/>
    </row>
    <row r="2769" spans="1:4" ht="12.75">
      <c r="A2769" s="83"/>
      <c r="B2769" s="83"/>
      <c r="C2769" s="83"/>
      <c r="D2769" s="98"/>
    </row>
    <row r="2770" spans="1:4" ht="12.75">
      <c r="A2770" s="83"/>
      <c r="B2770" s="83"/>
      <c r="C2770" s="83"/>
      <c r="D2770" s="98"/>
    </row>
    <row r="2771" spans="1:4" ht="12.75">
      <c r="A2771" s="83"/>
      <c r="B2771" s="83"/>
      <c r="C2771" s="83"/>
      <c r="D2771" s="98"/>
    </row>
    <row r="2772" spans="1:4" ht="12.75">
      <c r="A2772" s="83"/>
      <c r="B2772" s="83"/>
      <c r="C2772" s="83"/>
      <c r="D2772" s="98"/>
    </row>
    <row r="2773" spans="1:4" ht="12.75">
      <c r="A2773" s="83"/>
      <c r="B2773" s="83"/>
      <c r="C2773" s="83"/>
      <c r="D2773" s="98"/>
    </row>
    <row r="2774" spans="1:4" ht="12.75">
      <c r="A2774" s="83"/>
      <c r="B2774" s="83"/>
      <c r="C2774" s="83"/>
      <c r="D2774" s="98"/>
    </row>
    <row r="2775" spans="1:4" ht="12.75">
      <c r="A2775" s="83"/>
      <c r="B2775" s="83"/>
      <c r="C2775" s="83"/>
      <c r="D2775" s="98"/>
    </row>
    <row r="2776" spans="1:4" ht="12.75">
      <c r="A2776" s="83"/>
      <c r="B2776" s="83"/>
      <c r="C2776" s="83"/>
      <c r="D2776" s="98"/>
    </row>
    <row r="2777" spans="1:4" ht="12.75">
      <c r="A2777" s="83"/>
      <c r="B2777" s="83"/>
      <c r="C2777" s="83"/>
      <c r="D2777" s="98"/>
    </row>
    <row r="2778" spans="1:4" ht="12.75">
      <c r="A2778" s="83"/>
      <c r="B2778" s="83"/>
      <c r="C2778" s="83"/>
      <c r="D2778" s="98"/>
    </row>
    <row r="2779" spans="1:4" ht="12.75">
      <c r="A2779" s="83"/>
      <c r="B2779" s="83"/>
      <c r="C2779" s="83"/>
      <c r="D2779" s="98"/>
    </row>
    <row r="2780" spans="1:4" ht="12.75">
      <c r="A2780" s="83"/>
      <c r="B2780" s="83"/>
      <c r="C2780" s="83"/>
      <c r="D2780" s="98"/>
    </row>
    <row r="2781" spans="1:4" ht="12.75">
      <c r="A2781" s="83"/>
      <c r="B2781" s="83"/>
      <c r="C2781" s="83"/>
      <c r="D2781" s="98"/>
    </row>
    <row r="2782" spans="1:4" ht="12.75">
      <c r="A2782" s="83"/>
      <c r="B2782" s="83"/>
      <c r="C2782" s="83"/>
      <c r="D2782" s="98"/>
    </row>
    <row r="2783" spans="1:4" ht="12.75">
      <c r="A2783" s="83"/>
      <c r="B2783" s="83"/>
      <c r="C2783" s="83"/>
      <c r="D2783" s="98"/>
    </row>
    <row r="2784" spans="1:4" ht="12.75">
      <c r="A2784" s="83"/>
      <c r="B2784" s="83"/>
      <c r="C2784" s="83"/>
      <c r="D2784" s="98"/>
    </row>
    <row r="2785" spans="1:4" ht="12.75">
      <c r="A2785" s="83"/>
      <c r="B2785" s="83"/>
      <c r="C2785" s="83"/>
      <c r="D2785" s="98"/>
    </row>
    <row r="2786" spans="1:4" ht="12.75">
      <c r="A2786" s="83"/>
      <c r="B2786" s="83"/>
      <c r="C2786" s="83"/>
      <c r="D2786" s="98"/>
    </row>
    <row r="2787" spans="1:4" ht="12.75">
      <c r="A2787" s="83"/>
      <c r="B2787" s="83"/>
      <c r="C2787" s="83"/>
      <c r="D2787" s="98"/>
    </row>
    <row r="2788" spans="1:4" ht="12.75">
      <c r="A2788" s="83"/>
      <c r="B2788" s="83"/>
      <c r="C2788" s="83"/>
      <c r="D2788" s="98"/>
    </row>
    <row r="2789" spans="1:4" ht="12.75">
      <c r="A2789" s="83"/>
      <c r="B2789" s="83"/>
      <c r="C2789" s="83"/>
      <c r="D2789" s="98"/>
    </row>
    <row r="2790" spans="1:4" ht="12.75">
      <c r="A2790" s="83"/>
      <c r="B2790" s="83"/>
      <c r="C2790" s="83"/>
      <c r="D2790" s="98"/>
    </row>
    <row r="2791" spans="1:4" ht="12.75">
      <c r="A2791" s="83"/>
      <c r="B2791" s="83"/>
      <c r="C2791" s="83"/>
      <c r="D2791" s="98"/>
    </row>
    <row r="2792" spans="1:4" ht="12.75">
      <c r="A2792" s="83"/>
      <c r="B2792" s="83"/>
      <c r="C2792" s="83"/>
      <c r="D2792" s="98"/>
    </row>
    <row r="2793" spans="1:4" ht="12.75">
      <c r="A2793" s="83"/>
      <c r="B2793" s="83"/>
      <c r="C2793" s="83"/>
      <c r="D2793" s="98"/>
    </row>
    <row r="2794" spans="1:4" ht="12.75">
      <c r="A2794" s="83"/>
      <c r="B2794" s="83"/>
      <c r="C2794" s="83"/>
      <c r="D2794" s="98"/>
    </row>
    <row r="2795" spans="1:4" ht="12.75">
      <c r="A2795" s="83"/>
      <c r="B2795" s="83"/>
      <c r="C2795" s="83"/>
      <c r="D2795" s="98"/>
    </row>
    <row r="2796" spans="1:4" ht="12.75">
      <c r="A2796" s="83"/>
      <c r="B2796" s="83"/>
      <c r="C2796" s="83"/>
      <c r="D2796" s="98"/>
    </row>
    <row r="2797" spans="1:4" ht="12.75">
      <c r="A2797" s="83"/>
      <c r="B2797" s="83"/>
      <c r="C2797" s="83"/>
      <c r="D2797" s="98"/>
    </row>
    <row r="2798" spans="1:4" ht="12.75">
      <c r="A2798" s="83"/>
      <c r="B2798" s="83"/>
      <c r="C2798" s="83"/>
      <c r="D2798" s="98"/>
    </row>
    <row r="2799" spans="1:4" ht="12.75">
      <c r="A2799" s="83"/>
      <c r="B2799" s="83"/>
      <c r="C2799" s="83"/>
      <c r="D2799" s="98"/>
    </row>
    <row r="2800" spans="1:4" ht="12.75">
      <c r="A2800" s="83"/>
      <c r="B2800" s="83"/>
      <c r="C2800" s="83"/>
      <c r="D2800" s="98"/>
    </row>
    <row r="2801" spans="1:4" ht="12.75">
      <c r="A2801" s="83"/>
      <c r="B2801" s="83"/>
      <c r="C2801" s="83"/>
      <c r="D2801" s="98"/>
    </row>
    <row r="2802" spans="1:4" ht="12.75">
      <c r="A2802" s="83"/>
      <c r="B2802" s="83"/>
      <c r="C2802" s="83"/>
      <c r="D2802" s="98"/>
    </row>
    <row r="2803" spans="1:4" ht="12.75">
      <c r="A2803" s="83"/>
      <c r="B2803" s="83"/>
      <c r="C2803" s="83"/>
      <c r="D2803" s="98"/>
    </row>
    <row r="2804" spans="1:4" ht="12.75">
      <c r="A2804" s="83"/>
      <c r="B2804" s="83"/>
      <c r="C2804" s="83"/>
      <c r="D2804" s="98"/>
    </row>
    <row r="2805" spans="1:4" ht="12.75">
      <c r="A2805" s="83"/>
      <c r="B2805" s="83"/>
      <c r="C2805" s="83"/>
      <c r="D2805" s="98"/>
    </row>
    <row r="2806" spans="1:4" ht="12.75">
      <c r="A2806" s="83"/>
      <c r="B2806" s="83"/>
      <c r="C2806" s="83"/>
      <c r="D2806" s="98"/>
    </row>
    <row r="2807" spans="1:4" ht="12.75">
      <c r="A2807" s="83"/>
      <c r="B2807" s="83"/>
      <c r="C2807" s="83"/>
      <c r="D2807" s="98"/>
    </row>
    <row r="2808" spans="1:4" ht="12.75">
      <c r="A2808" s="83"/>
      <c r="B2808" s="83"/>
      <c r="C2808" s="83"/>
      <c r="D2808" s="98"/>
    </row>
    <row r="2809" spans="1:4" ht="12.75">
      <c r="A2809" s="83"/>
      <c r="B2809" s="83"/>
      <c r="C2809" s="83"/>
      <c r="D2809" s="98"/>
    </row>
    <row r="2810" spans="1:4" ht="12.75">
      <c r="A2810" s="83"/>
      <c r="B2810" s="83"/>
      <c r="C2810" s="83"/>
      <c r="D2810" s="98"/>
    </row>
    <row r="2811" spans="1:4" ht="12.75">
      <c r="A2811" s="83"/>
      <c r="B2811" s="83"/>
      <c r="C2811" s="83"/>
      <c r="D2811" s="98"/>
    </row>
    <row r="2812" spans="1:4" ht="12.75">
      <c r="A2812" s="83"/>
      <c r="B2812" s="83"/>
      <c r="C2812" s="83"/>
      <c r="D2812" s="98"/>
    </row>
    <row r="2813" spans="1:4" ht="12.75">
      <c r="A2813" s="83"/>
      <c r="B2813" s="83"/>
      <c r="C2813" s="83"/>
      <c r="D2813" s="98"/>
    </row>
    <row r="2814" spans="1:4" ht="12.75">
      <c r="A2814" s="83"/>
      <c r="B2814" s="83"/>
      <c r="C2814" s="83"/>
      <c r="D2814" s="98"/>
    </row>
    <row r="2815" spans="1:4" ht="12.75">
      <c r="A2815" s="83"/>
      <c r="B2815" s="83"/>
      <c r="C2815" s="83"/>
      <c r="D2815" s="98"/>
    </row>
    <row r="2816" spans="1:4" ht="12.75">
      <c r="A2816" s="83"/>
      <c r="B2816" s="83"/>
      <c r="C2816" s="83"/>
      <c r="D2816" s="98"/>
    </row>
    <row r="2817" spans="1:4" ht="12.75">
      <c r="A2817" s="83"/>
      <c r="B2817" s="83"/>
      <c r="C2817" s="83"/>
      <c r="D2817" s="98"/>
    </row>
    <row r="2818" spans="1:4" ht="12.75">
      <c r="A2818" s="83"/>
      <c r="B2818" s="83"/>
      <c r="C2818" s="83"/>
      <c r="D2818" s="98"/>
    </row>
    <row r="2819" spans="1:4" ht="12.75">
      <c r="A2819" s="83"/>
      <c r="B2819" s="83"/>
      <c r="C2819" s="83"/>
      <c r="D2819" s="98"/>
    </row>
    <row r="2820" spans="1:4" ht="12.75">
      <c r="A2820" s="83"/>
      <c r="B2820" s="83"/>
      <c r="C2820" s="83"/>
      <c r="D2820" s="98"/>
    </row>
    <row r="2821" spans="1:4" ht="12.75">
      <c r="A2821" s="83"/>
      <c r="B2821" s="83"/>
      <c r="C2821" s="83"/>
      <c r="D2821" s="98"/>
    </row>
    <row r="2822" spans="1:4" ht="12.75">
      <c r="A2822" s="83"/>
      <c r="B2822" s="83"/>
      <c r="C2822" s="83"/>
      <c r="D2822" s="98"/>
    </row>
    <row r="2823" spans="1:4" ht="12.75">
      <c r="A2823" s="83"/>
      <c r="B2823" s="83"/>
      <c r="C2823" s="83"/>
      <c r="D2823" s="98"/>
    </row>
    <row r="2824" spans="1:4" ht="12.75">
      <c r="A2824" s="83"/>
      <c r="B2824" s="83"/>
      <c r="C2824" s="83"/>
      <c r="D2824" s="98"/>
    </row>
    <row r="2825" spans="1:4" ht="12.75">
      <c r="A2825" s="83"/>
      <c r="B2825" s="83"/>
      <c r="C2825" s="83"/>
      <c r="D2825" s="98"/>
    </row>
    <row r="2826" spans="1:4" ht="12.75">
      <c r="A2826" s="83"/>
      <c r="B2826" s="83"/>
      <c r="C2826" s="83"/>
      <c r="D2826" s="98"/>
    </row>
    <row r="2827" spans="1:4" ht="12.75">
      <c r="A2827" s="83"/>
      <c r="B2827" s="83"/>
      <c r="C2827" s="83"/>
      <c r="D2827" s="98"/>
    </row>
    <row r="2828" spans="1:4" ht="12.75">
      <c r="A2828" s="83"/>
      <c r="B2828" s="83"/>
      <c r="C2828" s="83"/>
      <c r="D2828" s="98"/>
    </row>
    <row r="2829" spans="1:4" ht="12.75">
      <c r="A2829" s="83"/>
      <c r="B2829" s="83"/>
      <c r="C2829" s="83"/>
      <c r="D2829" s="98"/>
    </row>
    <row r="2830" spans="1:4" ht="12.75">
      <c r="A2830" s="83"/>
      <c r="B2830" s="83"/>
      <c r="C2830" s="83"/>
      <c r="D2830" s="98"/>
    </row>
    <row r="2831" spans="1:4" ht="12.75">
      <c r="A2831" s="83"/>
      <c r="B2831" s="83"/>
      <c r="C2831" s="83"/>
      <c r="D2831" s="98"/>
    </row>
    <row r="2832" spans="1:4" ht="12.75">
      <c r="A2832" s="83"/>
      <c r="B2832" s="83"/>
      <c r="C2832" s="83"/>
      <c r="D2832" s="98"/>
    </row>
    <row r="2833" spans="1:4" ht="12.75">
      <c r="A2833" s="83"/>
      <c r="B2833" s="83"/>
      <c r="C2833" s="83"/>
      <c r="D2833" s="98"/>
    </row>
    <row r="2834" spans="1:4" ht="12.75">
      <c r="A2834" s="83"/>
      <c r="B2834" s="83"/>
      <c r="C2834" s="83"/>
      <c r="D2834" s="98"/>
    </row>
    <row r="2835" spans="1:4" ht="12.75">
      <c r="A2835" s="83"/>
      <c r="B2835" s="83"/>
      <c r="C2835" s="83"/>
      <c r="D2835" s="98"/>
    </row>
    <row r="2836" spans="1:4" ht="12.75">
      <c r="A2836" s="83"/>
      <c r="B2836" s="83"/>
      <c r="C2836" s="83"/>
      <c r="D2836" s="98"/>
    </row>
    <row r="2837" spans="1:4" ht="12.75">
      <c r="A2837" s="83"/>
      <c r="B2837" s="83"/>
      <c r="C2837" s="83"/>
      <c r="D2837" s="98"/>
    </row>
    <row r="2838" spans="1:4" ht="12.75">
      <c r="A2838" s="83"/>
      <c r="B2838" s="83"/>
      <c r="C2838" s="83"/>
      <c r="D2838" s="98"/>
    </row>
    <row r="2839" spans="1:4" ht="12.75">
      <c r="A2839" s="83"/>
      <c r="B2839" s="83"/>
      <c r="C2839" s="83"/>
      <c r="D2839" s="98"/>
    </row>
    <row r="2840" spans="1:4" ht="12.75">
      <c r="A2840" s="83"/>
      <c r="B2840" s="83"/>
      <c r="C2840" s="83"/>
      <c r="D2840" s="98"/>
    </row>
    <row r="2841" spans="1:4" ht="12.75">
      <c r="A2841" s="83"/>
      <c r="B2841" s="83"/>
      <c r="C2841" s="83"/>
      <c r="D2841" s="98"/>
    </row>
    <row r="2842" spans="1:4" ht="12.75">
      <c r="A2842" s="83"/>
      <c r="B2842" s="83"/>
      <c r="C2842" s="83"/>
      <c r="D2842" s="98"/>
    </row>
    <row r="2843" spans="1:4" ht="12.75">
      <c r="A2843" s="83"/>
      <c r="B2843" s="83"/>
      <c r="C2843" s="83"/>
      <c r="D2843" s="98"/>
    </row>
    <row r="2844" spans="1:4" ht="12.75">
      <c r="A2844" s="83"/>
      <c r="B2844" s="83"/>
      <c r="C2844" s="83"/>
      <c r="D2844" s="98"/>
    </row>
    <row r="2845" spans="1:4" ht="12.75">
      <c r="A2845" s="83"/>
      <c r="B2845" s="83"/>
      <c r="C2845" s="83"/>
      <c r="D2845" s="98"/>
    </row>
    <row r="2846" spans="1:4" ht="12.75">
      <c r="A2846" s="83"/>
      <c r="B2846" s="83"/>
      <c r="C2846" s="83"/>
      <c r="D2846" s="98"/>
    </row>
    <row r="2847" spans="1:4" ht="12.75">
      <c r="A2847" s="83"/>
      <c r="B2847" s="83"/>
      <c r="C2847" s="83"/>
      <c r="D2847" s="98"/>
    </row>
    <row r="2848" spans="1:4" ht="12.75">
      <c r="A2848" s="83"/>
      <c r="B2848" s="83"/>
      <c r="C2848" s="83"/>
      <c r="D2848" s="98"/>
    </row>
    <row r="2849" spans="1:4" ht="12.75">
      <c r="A2849" s="83"/>
      <c r="B2849" s="83"/>
      <c r="C2849" s="83"/>
      <c r="D2849" s="98"/>
    </row>
    <row r="2850" spans="1:4" ht="12.75">
      <c r="A2850" s="83"/>
      <c r="B2850" s="83"/>
      <c r="C2850" s="83"/>
      <c r="D2850" s="98"/>
    </row>
    <row r="2851" spans="1:4" ht="12.75">
      <c r="A2851" s="83"/>
      <c r="B2851" s="83"/>
      <c r="C2851" s="83"/>
      <c r="D2851" s="98"/>
    </row>
    <row r="2852" spans="1:4" ht="12.75">
      <c r="A2852" s="83"/>
      <c r="B2852" s="83"/>
      <c r="C2852" s="83"/>
      <c r="D2852" s="98"/>
    </row>
    <row r="2853" spans="1:4" ht="12.75">
      <c r="A2853" s="83"/>
      <c r="B2853" s="83"/>
      <c r="C2853" s="83"/>
      <c r="D2853" s="98"/>
    </row>
    <row r="2854" spans="1:4" ht="12.75">
      <c r="A2854" s="83"/>
      <c r="B2854" s="83"/>
      <c r="C2854" s="83"/>
      <c r="D2854" s="98"/>
    </row>
    <row r="2855" spans="1:4" ht="12.75">
      <c r="A2855" s="83"/>
      <c r="B2855" s="83"/>
      <c r="C2855" s="83"/>
      <c r="D2855" s="98"/>
    </row>
    <row r="2856" spans="1:4" ht="12.75">
      <c r="A2856" s="83"/>
      <c r="B2856" s="83"/>
      <c r="C2856" s="83"/>
      <c r="D2856" s="98"/>
    </row>
    <row r="2857" spans="1:4" ht="12.75">
      <c r="A2857" s="83"/>
      <c r="B2857" s="83"/>
      <c r="C2857" s="83"/>
      <c r="D2857" s="98"/>
    </row>
    <row r="2858" spans="1:4" ht="12.75">
      <c r="A2858" s="83"/>
      <c r="B2858" s="83"/>
      <c r="C2858" s="83"/>
      <c r="D2858" s="98"/>
    </row>
    <row r="2859" spans="1:4" ht="12.75">
      <c r="A2859" s="83"/>
      <c r="B2859" s="83"/>
      <c r="C2859" s="83"/>
      <c r="D2859" s="98"/>
    </row>
    <row r="2860" spans="1:4" ht="12.75">
      <c r="A2860" s="83"/>
      <c r="B2860" s="83"/>
      <c r="C2860" s="83"/>
      <c r="D2860" s="98"/>
    </row>
    <row r="2861" spans="1:4" ht="12.75">
      <c r="A2861" s="83"/>
      <c r="B2861" s="83"/>
      <c r="C2861" s="83"/>
      <c r="D2861" s="98"/>
    </row>
    <row r="2862" spans="1:4" ht="12.75">
      <c r="A2862" s="83"/>
      <c r="B2862" s="83"/>
      <c r="C2862" s="83"/>
      <c r="D2862" s="98"/>
    </row>
    <row r="2863" spans="1:4" ht="12.75">
      <c r="A2863" s="83"/>
      <c r="B2863" s="83"/>
      <c r="C2863" s="83"/>
      <c r="D2863" s="98"/>
    </row>
    <row r="2864" spans="1:4" ht="12.75">
      <c r="A2864" s="83"/>
      <c r="B2864" s="83"/>
      <c r="C2864" s="83"/>
      <c r="D2864" s="98"/>
    </row>
    <row r="2865" spans="1:4" ht="12.75">
      <c r="A2865" s="83"/>
      <c r="B2865" s="83"/>
      <c r="C2865" s="83"/>
      <c r="D2865" s="98"/>
    </row>
    <row r="2866" spans="1:4" ht="12.75">
      <c r="A2866" s="83"/>
      <c r="B2866" s="83"/>
      <c r="C2866" s="83"/>
      <c r="D2866" s="98"/>
    </row>
    <row r="2867" spans="1:4" ht="12.75">
      <c r="A2867" s="83"/>
      <c r="B2867" s="83"/>
      <c r="C2867" s="83"/>
      <c r="D2867" s="98"/>
    </row>
    <row r="2868" spans="1:4" ht="12.75">
      <c r="A2868" s="83"/>
      <c r="B2868" s="83"/>
      <c r="C2868" s="83"/>
      <c r="D2868" s="98"/>
    </row>
    <row r="2869" spans="1:4" ht="12.75">
      <c r="A2869" s="83"/>
      <c r="B2869" s="83"/>
      <c r="C2869" s="83"/>
      <c r="D2869" s="98"/>
    </row>
    <row r="2870" spans="1:4" ht="12.75">
      <c r="A2870" s="83"/>
      <c r="B2870" s="83"/>
      <c r="C2870" s="83"/>
      <c r="D2870" s="98"/>
    </row>
    <row r="2871" spans="1:4" ht="12.75">
      <c r="A2871" s="83"/>
      <c r="B2871" s="83"/>
      <c r="C2871" s="83"/>
      <c r="D2871" s="98"/>
    </row>
    <row r="2872" spans="1:4" ht="12.75">
      <c r="A2872" s="83"/>
      <c r="B2872" s="83"/>
      <c r="C2872" s="83"/>
      <c r="D2872" s="98"/>
    </row>
    <row r="2873" spans="1:4" ht="12.75">
      <c r="A2873" s="83"/>
      <c r="B2873" s="83"/>
      <c r="C2873" s="83"/>
      <c r="D2873" s="98"/>
    </row>
    <row r="2874" spans="1:4" ht="12.75">
      <c r="A2874" s="83"/>
      <c r="B2874" s="83"/>
      <c r="C2874" s="83"/>
      <c r="D2874" s="98"/>
    </row>
    <row r="2875" spans="1:4" ht="12.75">
      <c r="A2875" s="83"/>
      <c r="B2875" s="83"/>
      <c r="C2875" s="83"/>
      <c r="D2875" s="98"/>
    </row>
    <row r="2876" spans="1:4" ht="12.75">
      <c r="A2876" s="83"/>
      <c r="B2876" s="83"/>
      <c r="C2876" s="83"/>
      <c r="D2876" s="98"/>
    </row>
    <row r="2877" spans="1:4" ht="12.75">
      <c r="A2877" s="83"/>
      <c r="B2877" s="83"/>
      <c r="C2877" s="83"/>
      <c r="D2877" s="98"/>
    </row>
    <row r="2878" spans="1:4" ht="12.75">
      <c r="A2878" s="83"/>
      <c r="B2878" s="83"/>
      <c r="C2878" s="83"/>
      <c r="D2878" s="98"/>
    </row>
    <row r="2879" spans="1:4" ht="12.75">
      <c r="A2879" s="83"/>
      <c r="B2879" s="83"/>
      <c r="C2879" s="83"/>
      <c r="D2879" s="98"/>
    </row>
    <row r="2880" spans="1:4" ht="12.75">
      <c r="A2880" s="83"/>
      <c r="B2880" s="83"/>
      <c r="C2880" s="83"/>
      <c r="D2880" s="98"/>
    </row>
    <row r="2881" spans="1:4" ht="12.75">
      <c r="A2881" s="83"/>
      <c r="B2881" s="83"/>
      <c r="C2881" s="83"/>
      <c r="D2881" s="98"/>
    </row>
    <row r="2882" spans="1:4" ht="12.75">
      <c r="A2882" s="83"/>
      <c r="B2882" s="83"/>
      <c r="C2882" s="83"/>
      <c r="D2882" s="98"/>
    </row>
    <row r="2883" spans="1:4" ht="12.75">
      <c r="A2883" s="83"/>
      <c r="B2883" s="83"/>
      <c r="C2883" s="83"/>
      <c r="D2883" s="98"/>
    </row>
    <row r="2884" spans="1:4" ht="12.75">
      <c r="A2884" s="83"/>
      <c r="B2884" s="83"/>
      <c r="C2884" s="83"/>
      <c r="D2884" s="98"/>
    </row>
    <row r="2885" spans="1:4" ht="12.75">
      <c r="A2885" s="83"/>
      <c r="B2885" s="83"/>
      <c r="C2885" s="83"/>
      <c r="D2885" s="98"/>
    </row>
    <row r="2886" spans="1:4" ht="12.75">
      <c r="A2886" s="83"/>
      <c r="B2886" s="83"/>
      <c r="C2886" s="83"/>
      <c r="D2886" s="98"/>
    </row>
    <row r="2887" spans="1:4" ht="12.75">
      <c r="A2887" s="83"/>
      <c r="B2887" s="83"/>
      <c r="C2887" s="83"/>
      <c r="D2887" s="98"/>
    </row>
    <row r="2888" spans="1:4" ht="12.75">
      <c r="A2888" s="83"/>
      <c r="B2888" s="83"/>
      <c r="C2888" s="83"/>
      <c r="D2888" s="98"/>
    </row>
    <row r="2889" spans="1:4" ht="12.75">
      <c r="A2889" s="83"/>
      <c r="B2889" s="83"/>
      <c r="C2889" s="83"/>
      <c r="D2889" s="98"/>
    </row>
    <row r="2890" spans="1:4" ht="12.75">
      <c r="A2890" s="83"/>
      <c r="B2890" s="83"/>
      <c r="C2890" s="83"/>
      <c r="D2890" s="98"/>
    </row>
    <row r="2891" spans="1:4" ht="12.75">
      <c r="A2891" s="83"/>
      <c r="B2891" s="83"/>
      <c r="C2891" s="83"/>
      <c r="D2891" s="98"/>
    </row>
    <row r="2892" spans="1:4" ht="12.75">
      <c r="A2892" s="83"/>
      <c r="B2892" s="83"/>
      <c r="C2892" s="83"/>
      <c r="D2892" s="98"/>
    </row>
    <row r="2893" spans="1:4" ht="12.75">
      <c r="A2893" s="83"/>
      <c r="B2893" s="83"/>
      <c r="C2893" s="83"/>
      <c r="D2893" s="98"/>
    </row>
    <row r="2894" spans="1:4" ht="12.75">
      <c r="A2894" s="83"/>
      <c r="B2894" s="83"/>
      <c r="C2894" s="83"/>
      <c r="D2894" s="98"/>
    </row>
    <row r="2895" spans="1:4" ht="12.75">
      <c r="A2895" s="83"/>
      <c r="B2895" s="83"/>
      <c r="C2895" s="83"/>
      <c r="D2895" s="98"/>
    </row>
    <row r="2896" spans="1:4" ht="12.75">
      <c r="A2896" s="83"/>
      <c r="B2896" s="83"/>
      <c r="C2896" s="83"/>
      <c r="D2896" s="98"/>
    </row>
    <row r="2897" spans="1:4" ht="12.75">
      <c r="A2897" s="83"/>
      <c r="B2897" s="83"/>
      <c r="C2897" s="83"/>
      <c r="D2897" s="98"/>
    </row>
    <row r="2898" spans="1:4" ht="12.75">
      <c r="A2898" s="83"/>
      <c r="B2898" s="83"/>
      <c r="C2898" s="83"/>
      <c r="D2898" s="98"/>
    </row>
    <row r="2899" spans="1:4" ht="12.75">
      <c r="A2899" s="83"/>
      <c r="B2899" s="83"/>
      <c r="C2899" s="83"/>
      <c r="D2899" s="98"/>
    </row>
    <row r="2900" spans="1:4" ht="12.75">
      <c r="A2900" s="83"/>
      <c r="B2900" s="83"/>
      <c r="C2900" s="83"/>
      <c r="D2900" s="98"/>
    </row>
    <row r="2901" spans="1:4" ht="12.75">
      <c r="A2901" s="83"/>
      <c r="B2901" s="83"/>
      <c r="C2901" s="83"/>
      <c r="D2901" s="98"/>
    </row>
    <row r="2902" spans="1:4" ht="12.75">
      <c r="A2902" s="83"/>
      <c r="B2902" s="83"/>
      <c r="C2902" s="83"/>
      <c r="D2902" s="98"/>
    </row>
    <row r="2903" spans="1:4" ht="12.75">
      <c r="A2903" s="83"/>
      <c r="B2903" s="83"/>
      <c r="C2903" s="83"/>
      <c r="D2903" s="98"/>
    </row>
    <row r="2904" spans="1:4" ht="12.75">
      <c r="A2904" s="83"/>
      <c r="B2904" s="83"/>
      <c r="C2904" s="83"/>
      <c r="D2904" s="98"/>
    </row>
    <row r="2905" spans="1:4" ht="12.75">
      <c r="A2905" s="83"/>
      <c r="B2905" s="83"/>
      <c r="C2905" s="83"/>
      <c r="D2905" s="98"/>
    </row>
    <row r="2906" spans="1:4" ht="12.75">
      <c r="A2906" s="83"/>
      <c r="B2906" s="83"/>
      <c r="C2906" s="83"/>
      <c r="D2906" s="98"/>
    </row>
    <row r="2907" spans="1:4" ht="12.75">
      <c r="A2907" s="83"/>
      <c r="B2907" s="83"/>
      <c r="C2907" s="83"/>
      <c r="D2907" s="98"/>
    </row>
    <row r="2908" spans="1:4" ht="12.75">
      <c r="A2908" s="83"/>
      <c r="B2908" s="83"/>
      <c r="C2908" s="83"/>
      <c r="D2908" s="98"/>
    </row>
    <row r="2909" spans="1:4" ht="12.75">
      <c r="A2909" s="83"/>
      <c r="B2909" s="83"/>
      <c r="C2909" s="83"/>
      <c r="D2909" s="98"/>
    </row>
    <row r="2910" spans="1:4" ht="12.75">
      <c r="A2910" s="83"/>
      <c r="B2910" s="83"/>
      <c r="C2910" s="83"/>
      <c r="D2910" s="98"/>
    </row>
    <row r="2911" spans="1:4" ht="12.75">
      <c r="A2911" s="83"/>
      <c r="B2911" s="83"/>
      <c r="C2911" s="83"/>
      <c r="D2911" s="98"/>
    </row>
    <row r="2912" spans="1:4" ht="12.75">
      <c r="A2912" s="83"/>
      <c r="B2912" s="83"/>
      <c r="C2912" s="83"/>
      <c r="D2912" s="98"/>
    </row>
    <row r="2913" spans="1:4" ht="12.75">
      <c r="A2913" s="83"/>
      <c r="B2913" s="83"/>
      <c r="C2913" s="83"/>
      <c r="D2913" s="98"/>
    </row>
    <row r="2914" spans="1:4" ht="12.75">
      <c r="A2914" s="83"/>
      <c r="B2914" s="83"/>
      <c r="C2914" s="83"/>
      <c r="D2914" s="98"/>
    </row>
    <row r="2915" spans="1:4" ht="12.75">
      <c r="A2915" s="83"/>
      <c r="B2915" s="83"/>
      <c r="C2915" s="83"/>
      <c r="D2915" s="98"/>
    </row>
    <row r="2916" spans="1:4" ht="12.75">
      <c r="A2916" s="83"/>
      <c r="B2916" s="83"/>
      <c r="C2916" s="83"/>
      <c r="D2916" s="98"/>
    </row>
    <row r="2917" spans="1:4" ht="12.75">
      <c r="A2917" s="83"/>
      <c r="B2917" s="83"/>
      <c r="C2917" s="83"/>
      <c r="D2917" s="98"/>
    </row>
    <row r="2918" spans="1:4" ht="12.75">
      <c r="A2918" s="83"/>
      <c r="B2918" s="83"/>
      <c r="C2918" s="83"/>
      <c r="D2918" s="98"/>
    </row>
    <row r="2919" spans="1:4" ht="12.75">
      <c r="A2919" s="83"/>
      <c r="B2919" s="83"/>
      <c r="C2919" s="83"/>
      <c r="D2919" s="98"/>
    </row>
    <row r="2920" spans="1:4" ht="12.75">
      <c r="A2920" s="83"/>
      <c r="B2920" s="83"/>
      <c r="C2920" s="83"/>
      <c r="D2920" s="98"/>
    </row>
    <row r="2921" spans="1:4" ht="12.75">
      <c r="A2921" s="83"/>
      <c r="B2921" s="83"/>
      <c r="C2921" s="83"/>
      <c r="D2921" s="98"/>
    </row>
    <row r="2922" spans="1:4" ht="12.75">
      <c r="A2922" s="83"/>
      <c r="B2922" s="83"/>
      <c r="C2922" s="83"/>
      <c r="D2922" s="98"/>
    </row>
    <row r="2923" spans="1:4" ht="12.75">
      <c r="A2923" s="83"/>
      <c r="B2923" s="83"/>
      <c r="C2923" s="83"/>
      <c r="D2923" s="98"/>
    </row>
    <row r="2924" spans="1:4" ht="12.75">
      <c r="A2924" s="83"/>
      <c r="B2924" s="83"/>
      <c r="C2924" s="83"/>
      <c r="D2924" s="98"/>
    </row>
    <row r="2925" spans="1:4" ht="12.75">
      <c r="A2925" s="83"/>
      <c r="B2925" s="83"/>
      <c r="C2925" s="83"/>
      <c r="D2925" s="98"/>
    </row>
    <row r="2926" spans="1:4" ht="12.75">
      <c r="A2926" s="83"/>
      <c r="B2926" s="83"/>
      <c r="C2926" s="83"/>
      <c r="D2926" s="98"/>
    </row>
    <row r="2927" spans="1:4" ht="12.75">
      <c r="A2927" s="83"/>
      <c r="B2927" s="83"/>
      <c r="C2927" s="83"/>
      <c r="D2927" s="98"/>
    </row>
    <row r="2928" spans="1:4" ht="12.75">
      <c r="A2928" s="83"/>
      <c r="B2928" s="83"/>
      <c r="C2928" s="83"/>
      <c r="D2928" s="98"/>
    </row>
    <row r="2929" spans="1:4" ht="12.75">
      <c r="A2929" s="83"/>
      <c r="B2929" s="83"/>
      <c r="C2929" s="83"/>
      <c r="D2929" s="98"/>
    </row>
    <row r="2930" spans="1:4" ht="12.75">
      <c r="A2930" s="83"/>
      <c r="B2930" s="83"/>
      <c r="C2930" s="83"/>
      <c r="D2930" s="98"/>
    </row>
    <row r="2931" spans="1:4" ht="12.75">
      <c r="A2931" s="83"/>
      <c r="B2931" s="83"/>
      <c r="C2931" s="83"/>
      <c r="D2931" s="98"/>
    </row>
    <row r="2932" spans="1:4" ht="12.75">
      <c r="A2932" s="83"/>
      <c r="B2932" s="83"/>
      <c r="C2932" s="83"/>
      <c r="D2932" s="98"/>
    </row>
    <row r="2933" spans="1:4" ht="12.75">
      <c r="A2933" s="83"/>
      <c r="B2933" s="83"/>
      <c r="C2933" s="83"/>
      <c r="D2933" s="98"/>
    </row>
    <row r="2934" spans="1:4" ht="12.75">
      <c r="A2934" s="83"/>
      <c r="B2934" s="83"/>
      <c r="C2934" s="83"/>
      <c r="D2934" s="98"/>
    </row>
    <row r="2935" spans="1:4" ht="12.75">
      <c r="A2935" s="83"/>
      <c r="B2935" s="83"/>
      <c r="C2935" s="83"/>
      <c r="D2935" s="98"/>
    </row>
    <row r="2936" spans="1:4" ht="12.75">
      <c r="A2936" s="83"/>
      <c r="B2936" s="83"/>
      <c r="C2936" s="83"/>
      <c r="D2936" s="98"/>
    </row>
    <row r="2937" spans="1:4" ht="12.75">
      <c r="A2937" s="83"/>
      <c r="B2937" s="83"/>
      <c r="C2937" s="83"/>
      <c r="D2937" s="98"/>
    </row>
    <row r="2938" spans="1:4" ht="12.75">
      <c r="A2938" s="83"/>
      <c r="B2938" s="83"/>
      <c r="C2938" s="83"/>
      <c r="D2938" s="98"/>
    </row>
    <row r="2939" spans="1:4" ht="12.75">
      <c r="A2939" s="83"/>
      <c r="B2939" s="83"/>
      <c r="C2939" s="83"/>
      <c r="D2939" s="98"/>
    </row>
    <row r="2940" spans="1:4" ht="12.75">
      <c r="A2940" s="83"/>
      <c r="B2940" s="83"/>
      <c r="C2940" s="83"/>
      <c r="D2940" s="98"/>
    </row>
    <row r="2941" spans="1:4" ht="12.75">
      <c r="A2941" s="83"/>
      <c r="B2941" s="83"/>
      <c r="C2941" s="83"/>
      <c r="D2941" s="98"/>
    </row>
    <row r="2942" spans="1:4" ht="12.75">
      <c r="A2942" s="83"/>
      <c r="B2942" s="83"/>
      <c r="C2942" s="83"/>
      <c r="D2942" s="98"/>
    </row>
    <row r="2943" spans="1:4" ht="12.75">
      <c r="A2943" s="83"/>
      <c r="B2943" s="83"/>
      <c r="C2943" s="83"/>
      <c r="D2943" s="98"/>
    </row>
    <row r="2944" spans="1:4" ht="12.75">
      <c r="A2944" s="83"/>
      <c r="B2944" s="83"/>
      <c r="C2944" s="83"/>
      <c r="D2944" s="98"/>
    </row>
    <row r="2945" spans="1:4" ht="12.75">
      <c r="A2945" s="83"/>
      <c r="B2945" s="83"/>
      <c r="C2945" s="83"/>
      <c r="D2945" s="98"/>
    </row>
    <row r="2946" spans="1:4" ht="12.75">
      <c r="A2946" s="83"/>
      <c r="B2946" s="83"/>
      <c r="C2946" s="83"/>
      <c r="D2946" s="98"/>
    </row>
    <row r="2947" spans="1:4" ht="12.75">
      <c r="A2947" s="83"/>
      <c r="B2947" s="83"/>
      <c r="C2947" s="83"/>
      <c r="D2947" s="98"/>
    </row>
    <row r="2948" spans="1:4" ht="12.75">
      <c r="A2948" s="83"/>
      <c r="B2948" s="83"/>
      <c r="C2948" s="83"/>
      <c r="D2948" s="98"/>
    </row>
    <row r="2949" spans="1:4" ht="12.75">
      <c r="A2949" s="83"/>
      <c r="B2949" s="83"/>
      <c r="C2949" s="83"/>
      <c r="D2949" s="98"/>
    </row>
    <row r="2950" spans="1:4" ht="12.75">
      <c r="A2950" s="83"/>
      <c r="B2950" s="83"/>
      <c r="C2950" s="83"/>
      <c r="D2950" s="98"/>
    </row>
    <row r="2951" spans="1:4" ht="12.75">
      <c r="A2951" s="83"/>
      <c r="B2951" s="83"/>
      <c r="C2951" s="83"/>
      <c r="D2951" s="98"/>
    </row>
    <row r="2952" spans="1:4" ht="12.75">
      <c r="A2952" s="83"/>
      <c r="B2952" s="83"/>
      <c r="C2952" s="83"/>
      <c r="D2952" s="98"/>
    </row>
    <row r="2953" spans="1:4" ht="12.75">
      <c r="A2953" s="83"/>
      <c r="B2953" s="83"/>
      <c r="C2953" s="83"/>
      <c r="D2953" s="98"/>
    </row>
    <row r="2954" spans="1:4" ht="12.75">
      <c r="A2954" s="83"/>
      <c r="B2954" s="83"/>
      <c r="C2954" s="83"/>
      <c r="D2954" s="98"/>
    </row>
    <row r="2955" spans="1:4" ht="12.75">
      <c r="A2955" s="83"/>
      <c r="B2955" s="83"/>
      <c r="C2955" s="83"/>
      <c r="D2955" s="98"/>
    </row>
    <row r="2956" spans="1:4" ht="12.75">
      <c r="A2956" s="83"/>
      <c r="B2956" s="83"/>
      <c r="C2956" s="83"/>
      <c r="D2956" s="98"/>
    </row>
    <row r="2957" spans="1:4" ht="12.75">
      <c r="A2957" s="83"/>
      <c r="B2957" s="83"/>
      <c r="C2957" s="83"/>
      <c r="D2957" s="98"/>
    </row>
    <row r="2958" spans="1:4" ht="12.75">
      <c r="A2958" s="83"/>
      <c r="B2958" s="83"/>
      <c r="C2958" s="83"/>
      <c r="D2958" s="98"/>
    </row>
    <row r="2959" spans="1:4" ht="12.75">
      <c r="A2959" s="83"/>
      <c r="B2959" s="83"/>
      <c r="C2959" s="83"/>
      <c r="D2959" s="98"/>
    </row>
    <row r="2960" spans="1:4" ht="12.75">
      <c r="A2960" s="83"/>
      <c r="B2960" s="83"/>
      <c r="C2960" s="83"/>
      <c r="D2960" s="98"/>
    </row>
    <row r="2961" spans="1:4" ht="12.75">
      <c r="A2961" s="83"/>
      <c r="B2961" s="83"/>
      <c r="C2961" s="83"/>
      <c r="D2961" s="98"/>
    </row>
    <row r="2962" spans="1:4" ht="12.75">
      <c r="A2962" s="83"/>
      <c r="B2962" s="83"/>
      <c r="C2962" s="83"/>
      <c r="D2962" s="98"/>
    </row>
    <row r="2963" spans="1:4" ht="12.75">
      <c r="A2963" s="83"/>
      <c r="B2963" s="83"/>
      <c r="C2963" s="83"/>
      <c r="D2963" s="98"/>
    </row>
    <row r="2964" spans="1:4" ht="12.75">
      <c r="A2964" s="83"/>
      <c r="B2964" s="83"/>
      <c r="C2964" s="83"/>
      <c r="D2964" s="98"/>
    </row>
    <row r="2965" spans="1:4" ht="12.75">
      <c r="A2965" s="83"/>
      <c r="B2965" s="83"/>
      <c r="C2965" s="83"/>
      <c r="D2965" s="98"/>
    </row>
    <row r="2966" spans="1:4" ht="12.75">
      <c r="A2966" s="83"/>
      <c r="B2966" s="83"/>
      <c r="C2966" s="83"/>
      <c r="D2966" s="98"/>
    </row>
    <row r="2967" spans="1:4" ht="12.75">
      <c r="A2967" s="83"/>
      <c r="B2967" s="83"/>
      <c r="C2967" s="83"/>
      <c r="D2967" s="98"/>
    </row>
    <row r="2968" spans="1:4" ht="12.75">
      <c r="A2968" s="83"/>
      <c r="B2968" s="83"/>
      <c r="C2968" s="83"/>
      <c r="D2968" s="98"/>
    </row>
    <row r="2969" spans="1:4" ht="12.75">
      <c r="A2969" s="83"/>
      <c r="B2969" s="83"/>
      <c r="C2969" s="83"/>
      <c r="D2969" s="98"/>
    </row>
    <row r="2970" spans="1:4" ht="12.75">
      <c r="A2970" s="83"/>
      <c r="B2970" s="83"/>
      <c r="C2970" s="83"/>
      <c r="D2970" s="98"/>
    </row>
    <row r="2971" spans="1:4" ht="12.75">
      <c r="A2971" s="83"/>
      <c r="B2971" s="83"/>
      <c r="C2971" s="83"/>
      <c r="D2971" s="98"/>
    </row>
    <row r="2972" spans="1:4" ht="12.75">
      <c r="A2972" s="83"/>
      <c r="B2972" s="83"/>
      <c r="C2972" s="83"/>
      <c r="D2972" s="98"/>
    </row>
    <row r="2973" spans="1:4" ht="12.75">
      <c r="A2973" s="83"/>
      <c r="B2973" s="83"/>
      <c r="C2973" s="83"/>
      <c r="D2973" s="98"/>
    </row>
    <row r="2974" spans="1:4" ht="12.75">
      <c r="A2974" s="83"/>
      <c r="B2974" s="83"/>
      <c r="C2974" s="83"/>
      <c r="D2974" s="98"/>
    </row>
    <row r="2975" spans="1:4" ht="12.75">
      <c r="A2975" s="83"/>
      <c r="B2975" s="83"/>
      <c r="C2975" s="83"/>
      <c r="D2975" s="98"/>
    </row>
    <row r="2976" spans="1:4" ht="12.75">
      <c r="A2976" s="83"/>
      <c r="B2976" s="83"/>
      <c r="C2976" s="83"/>
      <c r="D2976" s="98"/>
    </row>
    <row r="2977" spans="1:4" ht="12.75">
      <c r="A2977" s="83"/>
      <c r="B2977" s="83"/>
      <c r="C2977" s="83"/>
      <c r="D2977" s="98"/>
    </row>
    <row r="2978" spans="1:4" ht="12.75">
      <c r="A2978" s="83"/>
      <c r="B2978" s="83"/>
      <c r="C2978" s="83"/>
      <c r="D2978" s="98"/>
    </row>
    <row r="2979" spans="1:4" ht="12.75">
      <c r="A2979" s="83"/>
      <c r="B2979" s="83"/>
      <c r="C2979" s="83"/>
      <c r="D2979" s="98"/>
    </row>
    <row r="2980" spans="1:4" ht="12.75">
      <c r="A2980" s="83"/>
      <c r="B2980" s="83"/>
      <c r="C2980" s="83"/>
      <c r="D2980" s="98"/>
    </row>
    <row r="2981" spans="1:4" ht="12.75">
      <c r="A2981" s="83"/>
      <c r="B2981" s="83"/>
      <c r="C2981" s="83"/>
      <c r="D2981" s="98"/>
    </row>
    <row r="2982" spans="1:4" ht="12.75">
      <c r="A2982" s="83"/>
      <c r="B2982" s="83"/>
      <c r="C2982" s="83"/>
      <c r="D2982" s="98"/>
    </row>
    <row r="2983" spans="1:4" ht="12.75">
      <c r="A2983" s="83"/>
      <c r="B2983" s="83"/>
      <c r="C2983" s="83"/>
      <c r="D2983" s="98"/>
    </row>
    <row r="2984" spans="1:4" ht="12.75">
      <c r="A2984" s="83"/>
      <c r="B2984" s="83"/>
      <c r="C2984" s="83"/>
      <c r="D2984" s="98"/>
    </row>
    <row r="2985" spans="1:4" ht="12.75">
      <c r="A2985" s="83"/>
      <c r="B2985" s="83"/>
      <c r="C2985" s="83"/>
      <c r="D2985" s="98"/>
    </row>
    <row r="2986" spans="1:4" ht="12.75">
      <c r="A2986" s="83"/>
      <c r="B2986" s="83"/>
      <c r="C2986" s="83"/>
      <c r="D2986" s="98"/>
    </row>
    <row r="2987" spans="1:4" ht="12.75">
      <c r="A2987" s="83"/>
      <c r="B2987" s="83"/>
      <c r="C2987" s="83"/>
      <c r="D2987" s="98"/>
    </row>
    <row r="2988" spans="1:4" ht="12.75">
      <c r="A2988" s="83"/>
      <c r="B2988" s="83"/>
      <c r="C2988" s="83"/>
      <c r="D2988" s="98"/>
    </row>
    <row r="2989" spans="1:4" ht="12.75">
      <c r="A2989" s="83"/>
      <c r="B2989" s="83"/>
      <c r="C2989" s="83"/>
      <c r="D2989" s="98"/>
    </row>
    <row r="2990" spans="1:4" ht="12.75">
      <c r="A2990" s="83"/>
      <c r="B2990" s="83"/>
      <c r="C2990" s="83"/>
      <c r="D2990" s="98"/>
    </row>
    <row r="2991" spans="1:4" ht="12.75">
      <c r="A2991" s="83"/>
      <c r="B2991" s="83"/>
      <c r="C2991" s="83"/>
      <c r="D2991" s="98"/>
    </row>
    <row r="2992" spans="1:4" ht="12.75">
      <c r="A2992" s="83"/>
      <c r="B2992" s="83"/>
      <c r="C2992" s="83"/>
      <c r="D2992" s="98"/>
    </row>
    <row r="2993" spans="1:4" ht="12.75">
      <c r="A2993" s="83"/>
      <c r="B2993" s="83"/>
      <c r="C2993" s="83"/>
      <c r="D2993" s="98"/>
    </row>
    <row r="2994" spans="1:4" ht="12.75">
      <c r="A2994" s="83"/>
      <c r="B2994" s="83"/>
      <c r="C2994" s="83"/>
      <c r="D2994" s="98"/>
    </row>
    <row r="2995" spans="1:4" ht="12.75">
      <c r="A2995" s="83"/>
      <c r="B2995" s="83"/>
      <c r="C2995" s="83"/>
      <c r="D2995" s="98"/>
    </row>
    <row r="2996" spans="1:4" ht="12.75">
      <c r="A2996" s="83"/>
      <c r="B2996" s="83"/>
      <c r="C2996" s="83"/>
      <c r="D2996" s="98"/>
    </row>
    <row r="2997" spans="1:4" ht="12.75">
      <c r="A2997" s="83"/>
      <c r="B2997" s="83"/>
      <c r="C2997" s="83"/>
      <c r="D2997" s="98"/>
    </row>
    <row r="2998" spans="1:4" ht="12.75">
      <c r="A2998" s="83"/>
      <c r="B2998" s="83"/>
      <c r="C2998" s="83"/>
      <c r="D2998" s="98"/>
    </row>
    <row r="2999" spans="1:4" ht="12.75">
      <c r="A2999" s="83"/>
      <c r="B2999" s="83"/>
      <c r="C2999" s="83"/>
      <c r="D2999" s="98"/>
    </row>
    <row r="3000" spans="1:4" ht="12.75">
      <c r="A3000" s="83"/>
      <c r="B3000" s="83"/>
      <c r="C3000" s="83"/>
      <c r="D3000" s="98"/>
    </row>
    <row r="3001" spans="1:4" ht="12.75">
      <c r="A3001" s="83"/>
      <c r="B3001" s="83"/>
      <c r="C3001" s="83"/>
      <c r="D3001" s="98"/>
    </row>
    <row r="3002" spans="1:4" ht="12.75">
      <c r="A3002" s="83"/>
      <c r="B3002" s="83"/>
      <c r="C3002" s="83"/>
      <c r="D3002" s="98"/>
    </row>
    <row r="3003" spans="1:4" ht="12.75">
      <c r="A3003" s="83"/>
      <c r="B3003" s="83"/>
      <c r="C3003" s="83"/>
      <c r="D3003" s="98"/>
    </row>
    <row r="3004" spans="1:4" ht="12.75">
      <c r="A3004" s="83"/>
      <c r="B3004" s="83"/>
      <c r="C3004" s="83"/>
      <c r="D3004" s="98"/>
    </row>
    <row r="3005" spans="1:4" ht="12.75">
      <c r="A3005" s="83"/>
      <c r="B3005" s="83"/>
      <c r="C3005" s="83"/>
      <c r="D3005" s="98"/>
    </row>
    <row r="3006" spans="1:4" ht="12.75">
      <c r="A3006" s="83"/>
      <c r="B3006" s="83"/>
      <c r="C3006" s="83"/>
      <c r="D3006" s="98"/>
    </row>
    <row r="3007" spans="1:4" ht="12.75">
      <c r="A3007" s="83"/>
      <c r="B3007" s="83"/>
      <c r="C3007" s="83"/>
      <c r="D3007" s="98"/>
    </row>
    <row r="3008" spans="1:4" ht="12.75">
      <c r="A3008" s="83"/>
      <c r="B3008" s="83"/>
      <c r="C3008" s="83"/>
      <c r="D3008" s="98"/>
    </row>
    <row r="3009" spans="1:4" ht="12.75">
      <c r="A3009" s="83"/>
      <c r="B3009" s="83"/>
      <c r="C3009" s="83"/>
      <c r="D3009" s="98"/>
    </row>
    <row r="3010" spans="1:4" ht="12.75">
      <c r="A3010" s="83"/>
      <c r="B3010" s="83"/>
      <c r="C3010" s="83"/>
      <c r="D3010" s="98"/>
    </row>
    <row r="3011" spans="1:4" ht="12.75">
      <c r="A3011" s="83"/>
      <c r="B3011" s="83"/>
      <c r="C3011" s="83"/>
      <c r="D3011" s="98"/>
    </row>
    <row r="3012" spans="1:4" ht="12.75">
      <c r="A3012" s="83"/>
      <c r="B3012" s="83"/>
      <c r="C3012" s="83"/>
      <c r="D3012" s="98"/>
    </row>
    <row r="3013" spans="1:4" ht="12.75">
      <c r="A3013" s="83"/>
      <c r="B3013" s="83"/>
      <c r="C3013" s="83"/>
      <c r="D3013" s="98"/>
    </row>
    <row r="3014" spans="1:4" ht="12.75">
      <c r="A3014" s="83"/>
      <c r="B3014" s="83"/>
      <c r="C3014" s="83"/>
      <c r="D3014" s="98"/>
    </row>
    <row r="3015" spans="1:4" ht="12.75">
      <c r="A3015" s="83"/>
      <c r="B3015" s="83"/>
      <c r="C3015" s="83"/>
      <c r="D3015" s="98"/>
    </row>
    <row r="3016" spans="1:4" ht="12.75">
      <c r="A3016" s="83"/>
      <c r="B3016" s="83"/>
      <c r="C3016" s="83"/>
      <c r="D3016" s="98"/>
    </row>
    <row r="3017" spans="1:4" ht="12.75">
      <c r="A3017" s="83"/>
      <c r="B3017" s="83"/>
      <c r="C3017" s="83"/>
      <c r="D3017" s="98"/>
    </row>
    <row r="3018" spans="1:4" ht="12.75">
      <c r="A3018" s="83"/>
      <c r="B3018" s="83"/>
      <c r="C3018" s="83"/>
      <c r="D3018" s="98"/>
    </row>
    <row r="3019" spans="1:4" ht="12.75">
      <c r="A3019" s="83"/>
      <c r="B3019" s="83"/>
      <c r="C3019" s="83"/>
      <c r="D3019" s="98"/>
    </row>
    <row r="3020" spans="1:4" ht="12.75">
      <c r="A3020" s="83"/>
      <c r="B3020" s="83"/>
      <c r="C3020" s="83"/>
      <c r="D3020" s="98"/>
    </row>
    <row r="3021" spans="1:4" ht="12.75">
      <c r="A3021" s="83"/>
      <c r="B3021" s="83"/>
      <c r="C3021" s="83"/>
      <c r="D3021" s="98"/>
    </row>
    <row r="3022" spans="1:4" ht="12.75">
      <c r="A3022" s="83"/>
      <c r="B3022" s="83"/>
      <c r="C3022" s="83"/>
      <c r="D3022" s="98"/>
    </row>
    <row r="3023" spans="1:4" ht="12.75">
      <c r="A3023" s="83"/>
      <c r="B3023" s="83"/>
      <c r="C3023" s="83"/>
      <c r="D3023" s="98"/>
    </row>
    <row r="3024" spans="1:4" ht="12.75">
      <c r="A3024" s="83"/>
      <c r="B3024" s="83"/>
      <c r="C3024" s="83"/>
      <c r="D3024" s="98"/>
    </row>
    <row r="3025" spans="1:4" ht="12.75">
      <c r="A3025" s="83"/>
      <c r="B3025" s="83"/>
      <c r="C3025" s="83"/>
      <c r="D3025" s="98"/>
    </row>
    <row r="3026" spans="1:4" ht="12.75">
      <c r="A3026" s="83"/>
      <c r="B3026" s="83"/>
      <c r="C3026" s="83"/>
      <c r="D3026" s="98"/>
    </row>
    <row r="3027" spans="1:4" ht="12.75">
      <c r="A3027" s="83"/>
      <c r="B3027" s="83"/>
      <c r="C3027" s="83"/>
      <c r="D3027" s="98"/>
    </row>
    <row r="3028" spans="1:4" ht="12.75">
      <c r="A3028" s="83"/>
      <c r="B3028" s="83"/>
      <c r="C3028" s="83"/>
      <c r="D3028" s="98"/>
    </row>
    <row r="3029" spans="1:4" ht="12.75">
      <c r="A3029" s="83"/>
      <c r="B3029" s="83"/>
      <c r="C3029" s="83"/>
      <c r="D3029" s="98"/>
    </row>
    <row r="3030" spans="1:4" ht="12.75">
      <c r="A3030" s="83"/>
      <c r="B3030" s="83"/>
      <c r="C3030" s="83"/>
      <c r="D3030" s="98"/>
    </row>
    <row r="3031" spans="1:4" ht="12.75">
      <c r="A3031" s="83"/>
      <c r="B3031" s="83"/>
      <c r="C3031" s="83"/>
      <c r="D3031" s="98"/>
    </row>
    <row r="3032" spans="1:4" ht="12.75">
      <c r="A3032" s="83"/>
      <c r="B3032" s="83"/>
      <c r="C3032" s="83"/>
      <c r="D3032" s="98"/>
    </row>
    <row r="3033" spans="1:4" ht="12.75">
      <c r="A3033" s="83"/>
      <c r="B3033" s="83"/>
      <c r="C3033" s="83"/>
      <c r="D3033" s="98"/>
    </row>
    <row r="3034" spans="1:4" ht="12.75">
      <c r="A3034" s="83"/>
      <c r="B3034" s="83"/>
      <c r="C3034" s="83"/>
      <c r="D3034" s="98"/>
    </row>
    <row r="3035" spans="1:4" ht="12.75">
      <c r="A3035" s="83"/>
      <c r="B3035" s="83"/>
      <c r="C3035" s="83"/>
      <c r="D3035" s="98"/>
    </row>
    <row r="3036" spans="1:4" ht="12.75">
      <c r="A3036" s="83"/>
      <c r="B3036" s="83"/>
      <c r="C3036" s="83"/>
      <c r="D3036" s="98"/>
    </row>
    <row r="3037" spans="1:4" ht="12.75">
      <c r="A3037" s="83"/>
      <c r="B3037" s="83"/>
      <c r="C3037" s="83"/>
      <c r="D3037" s="98"/>
    </row>
    <row r="3038" spans="1:4" ht="12.75">
      <c r="A3038" s="83"/>
      <c r="B3038" s="83"/>
      <c r="C3038" s="83"/>
      <c r="D3038" s="98"/>
    </row>
    <row r="3039" spans="1:4" ht="12.75">
      <c r="A3039" s="83"/>
      <c r="B3039" s="83"/>
      <c r="C3039" s="83"/>
      <c r="D3039" s="98"/>
    </row>
    <row r="3040" spans="1:4" ht="12.75">
      <c r="A3040" s="83"/>
      <c r="B3040" s="83"/>
      <c r="C3040" s="83"/>
      <c r="D3040" s="98"/>
    </row>
    <row r="3041" spans="1:4" ht="12.75">
      <c r="A3041" s="83"/>
      <c r="B3041" s="83"/>
      <c r="C3041" s="83"/>
      <c r="D3041" s="98"/>
    </row>
    <row r="3042" spans="1:4" ht="12.75">
      <c r="A3042" s="83"/>
      <c r="B3042" s="83"/>
      <c r="C3042" s="83"/>
      <c r="D3042" s="98"/>
    </row>
    <row r="3043" spans="1:4" ht="12.75">
      <c r="A3043" s="83"/>
      <c r="B3043" s="83"/>
      <c r="C3043" s="83"/>
      <c r="D3043" s="98"/>
    </row>
    <row r="3044" spans="1:4" ht="12.75">
      <c r="A3044" s="83"/>
      <c r="B3044" s="83"/>
      <c r="C3044" s="83"/>
      <c r="D3044" s="98"/>
    </row>
    <row r="3045" spans="1:4" ht="12.75">
      <c r="A3045" s="83"/>
      <c r="B3045" s="83"/>
      <c r="C3045" s="83"/>
      <c r="D3045" s="98"/>
    </row>
    <row r="3046" spans="1:4" ht="12.75">
      <c r="A3046" s="83"/>
      <c r="B3046" s="83"/>
      <c r="C3046" s="83"/>
      <c r="D3046" s="98"/>
    </row>
    <row r="3047" spans="1:4" ht="12.75">
      <c r="A3047" s="83"/>
      <c r="B3047" s="83"/>
      <c r="C3047" s="83"/>
      <c r="D3047" s="98"/>
    </row>
    <row r="3048" spans="1:4" ht="12.75">
      <c r="A3048" s="83"/>
      <c r="B3048" s="83"/>
      <c r="C3048" s="83"/>
      <c r="D3048" s="98"/>
    </row>
    <row r="3049" spans="1:4" ht="12.75">
      <c r="A3049" s="83"/>
      <c r="B3049" s="83"/>
      <c r="C3049" s="83"/>
      <c r="D3049" s="98"/>
    </row>
    <row r="3050" spans="1:4" ht="12.75">
      <c r="A3050" s="83"/>
      <c r="B3050" s="83"/>
      <c r="C3050" s="83"/>
      <c r="D3050" s="98"/>
    </row>
    <row r="3051" spans="1:4" ht="12.75">
      <c r="A3051" s="83"/>
      <c r="B3051" s="83"/>
      <c r="C3051" s="83"/>
      <c r="D3051" s="98"/>
    </row>
    <row r="3052" spans="1:4" ht="12.75">
      <c r="A3052" s="83"/>
      <c r="B3052" s="83"/>
      <c r="C3052" s="83"/>
      <c r="D3052" s="98"/>
    </row>
    <row r="3053" spans="1:4" ht="12.75">
      <c r="A3053" s="83"/>
      <c r="B3053" s="83"/>
      <c r="C3053" s="83"/>
      <c r="D3053" s="98"/>
    </row>
    <row r="3054" spans="1:4" ht="12.75">
      <c r="A3054" s="83"/>
      <c r="B3054" s="83"/>
      <c r="C3054" s="83"/>
      <c r="D3054" s="98"/>
    </row>
    <row r="3055" spans="1:4" ht="12.75">
      <c r="A3055" s="83"/>
      <c r="B3055" s="83"/>
      <c r="C3055" s="83"/>
      <c r="D3055" s="98"/>
    </row>
    <row r="3056" spans="1:4" ht="12.75">
      <c r="A3056" s="83"/>
      <c r="B3056" s="83"/>
      <c r="C3056" s="83"/>
      <c r="D3056" s="98"/>
    </row>
    <row r="3057" spans="1:4" ht="12.75">
      <c r="A3057" s="83"/>
      <c r="B3057" s="83"/>
      <c r="C3057" s="83"/>
      <c r="D3057" s="98"/>
    </row>
    <row r="3058" spans="1:4" ht="12.75">
      <c r="A3058" s="83"/>
      <c r="B3058" s="83"/>
      <c r="C3058" s="83"/>
      <c r="D3058" s="98"/>
    </row>
    <row r="3059" spans="1:4" ht="12.75">
      <c r="A3059" s="83"/>
      <c r="B3059" s="83"/>
      <c r="C3059" s="83"/>
      <c r="D3059" s="98"/>
    </row>
    <row r="3060" spans="1:4" ht="12.75">
      <c r="A3060" s="83"/>
      <c r="B3060" s="83"/>
      <c r="C3060" s="83"/>
      <c r="D3060" s="98"/>
    </row>
    <row r="3061" spans="1:4" ht="12.75">
      <c r="A3061" s="83"/>
      <c r="B3061" s="83"/>
      <c r="C3061" s="83"/>
      <c r="D3061" s="98"/>
    </row>
    <row r="3062" spans="1:4" ht="12.75">
      <c r="A3062" s="83"/>
      <c r="B3062" s="83"/>
      <c r="C3062" s="83"/>
      <c r="D3062" s="98"/>
    </row>
    <row r="3063" spans="1:4" ht="12.75">
      <c r="A3063" s="83"/>
      <c r="B3063" s="83"/>
      <c r="C3063" s="83"/>
      <c r="D3063" s="98"/>
    </row>
    <row r="3064" spans="1:4" ht="12.75">
      <c r="A3064" s="83"/>
      <c r="B3064" s="83"/>
      <c r="C3064" s="83"/>
      <c r="D3064" s="98"/>
    </row>
    <row r="3065" spans="1:4" ht="12.75">
      <c r="A3065" s="83"/>
      <c r="B3065" s="83"/>
      <c r="C3065" s="83"/>
      <c r="D3065" s="98"/>
    </row>
    <row r="3066" spans="1:4" ht="12.75">
      <c r="A3066" s="83"/>
      <c r="B3066" s="83"/>
      <c r="C3066" s="83"/>
      <c r="D3066" s="98"/>
    </row>
    <row r="3067" spans="1:4" ht="12.75">
      <c r="A3067" s="83"/>
      <c r="B3067" s="83"/>
      <c r="C3067" s="83"/>
      <c r="D3067" s="98"/>
    </row>
    <row r="3068" spans="1:4" ht="12.75">
      <c r="A3068" s="83"/>
      <c r="B3068" s="83"/>
      <c r="C3068" s="83"/>
      <c r="D3068" s="98"/>
    </row>
    <row r="3069" spans="1:4" ht="12.75">
      <c r="A3069" s="83"/>
      <c r="B3069" s="83"/>
      <c r="C3069" s="83"/>
      <c r="D3069" s="98"/>
    </row>
    <row r="3070" spans="1:4" ht="12.75">
      <c r="A3070" s="83"/>
      <c r="B3070" s="83"/>
      <c r="C3070" s="83"/>
      <c r="D3070" s="98"/>
    </row>
    <row r="3071" spans="1:4" ht="12.75">
      <c r="A3071" s="83"/>
      <c r="B3071" s="83"/>
      <c r="C3071" s="83"/>
      <c r="D3071" s="98"/>
    </row>
    <row r="3072" spans="1:4" ht="12.75">
      <c r="A3072" s="83"/>
      <c r="B3072" s="83"/>
      <c r="C3072" s="83"/>
      <c r="D3072" s="98"/>
    </row>
    <row r="3073" spans="1:4" ht="12.75">
      <c r="A3073" s="83"/>
      <c r="B3073" s="83"/>
      <c r="C3073" s="83"/>
      <c r="D3073" s="98"/>
    </row>
    <row r="3074" spans="1:4" ht="12.75">
      <c r="A3074" s="83"/>
      <c r="B3074" s="83"/>
      <c r="C3074" s="83"/>
      <c r="D3074" s="98"/>
    </row>
    <row r="3075" spans="1:4" ht="12.75">
      <c r="A3075" s="83"/>
      <c r="B3075" s="83"/>
      <c r="C3075" s="83"/>
      <c r="D3075" s="98"/>
    </row>
    <row r="3076" spans="1:4" ht="12.75">
      <c r="A3076" s="83"/>
      <c r="B3076" s="83"/>
      <c r="C3076" s="83"/>
      <c r="D3076" s="98"/>
    </row>
    <row r="3077" spans="1:4" ht="12.75">
      <c r="A3077" s="83"/>
      <c r="B3077" s="83"/>
      <c r="C3077" s="83"/>
      <c r="D3077" s="98"/>
    </row>
    <row r="3078" spans="1:4" ht="12.75">
      <c r="A3078" s="83"/>
      <c r="B3078" s="83"/>
      <c r="C3078" s="83"/>
      <c r="D3078" s="98"/>
    </row>
    <row r="3079" spans="1:4" ht="12.75">
      <c r="A3079" s="83"/>
      <c r="B3079" s="83"/>
      <c r="C3079" s="83"/>
      <c r="D3079" s="98"/>
    </row>
    <row r="3080" spans="1:4" ht="12.75">
      <c r="A3080" s="83"/>
      <c r="B3080" s="83"/>
      <c r="C3080" s="83"/>
      <c r="D3080" s="98"/>
    </row>
    <row r="3081" spans="1:4" ht="12.75">
      <c r="A3081" s="83"/>
      <c r="B3081" s="83"/>
      <c r="C3081" s="83"/>
      <c r="D3081" s="98"/>
    </row>
    <row r="3082" spans="1:4" ht="12.75">
      <c r="A3082" s="83"/>
      <c r="B3082" s="83"/>
      <c r="C3082" s="83"/>
      <c r="D3082" s="98"/>
    </row>
    <row r="3083" spans="1:4" ht="12.75">
      <c r="A3083" s="83"/>
      <c r="B3083" s="83"/>
      <c r="C3083" s="83"/>
      <c r="D3083" s="98"/>
    </row>
    <row r="3084" spans="1:4" ht="12.75">
      <c r="A3084" s="83"/>
      <c r="B3084" s="83"/>
      <c r="C3084" s="83"/>
      <c r="D3084" s="98"/>
    </row>
    <row r="3085" spans="1:4" ht="12.75">
      <c r="A3085" s="83"/>
      <c r="B3085" s="83"/>
      <c r="C3085" s="83"/>
      <c r="D3085" s="98"/>
    </row>
    <row r="3086" spans="1:4" ht="12.75">
      <c r="A3086" s="83"/>
      <c r="B3086" s="83"/>
      <c r="C3086" s="83"/>
      <c r="D3086" s="98"/>
    </row>
    <row r="3087" spans="1:4" ht="12.75">
      <c r="A3087" s="83"/>
      <c r="B3087" s="83"/>
      <c r="C3087" s="83"/>
      <c r="D3087" s="98"/>
    </row>
    <row r="3088" spans="1:4" ht="12.75">
      <c r="A3088" s="83"/>
      <c r="B3088" s="83"/>
      <c r="C3088" s="83"/>
      <c r="D3088" s="98"/>
    </row>
    <row r="3089" spans="1:4" ht="12.75">
      <c r="A3089" s="83"/>
      <c r="B3089" s="83"/>
      <c r="C3089" s="83"/>
      <c r="D3089" s="98"/>
    </row>
    <row r="3090" spans="1:4" ht="12.75">
      <c r="A3090" s="83"/>
      <c r="B3090" s="83"/>
      <c r="C3090" s="83"/>
      <c r="D3090" s="98"/>
    </row>
    <row r="3091" spans="1:4" ht="12.75">
      <c r="A3091" s="83"/>
      <c r="B3091" s="83"/>
      <c r="C3091" s="83"/>
      <c r="D3091" s="98"/>
    </row>
    <row r="3092" spans="1:4" ht="12.75">
      <c r="A3092" s="83"/>
      <c r="B3092" s="83"/>
      <c r="C3092" s="83"/>
      <c r="D3092" s="98"/>
    </row>
    <row r="3093" spans="1:4" ht="12.75">
      <c r="A3093" s="83"/>
      <c r="B3093" s="83"/>
      <c r="C3093" s="83"/>
      <c r="D3093" s="98"/>
    </row>
    <row r="3094" spans="1:4" ht="12.75">
      <c r="A3094" s="83"/>
      <c r="B3094" s="83"/>
      <c r="C3094" s="83"/>
      <c r="D3094" s="98"/>
    </row>
    <row r="3095" spans="1:4" ht="12.75">
      <c r="A3095" s="83"/>
      <c r="B3095" s="83"/>
      <c r="C3095" s="83"/>
      <c r="D3095" s="98"/>
    </row>
    <row r="3096" spans="1:4" ht="12.75">
      <c r="A3096" s="83"/>
      <c r="B3096" s="83"/>
      <c r="C3096" s="83"/>
      <c r="D3096" s="98"/>
    </row>
    <row r="3097" spans="1:4" ht="12.75">
      <c r="A3097" s="83"/>
      <c r="B3097" s="83"/>
      <c r="C3097" s="83"/>
      <c r="D3097" s="98"/>
    </row>
    <row r="3098" spans="1:4" ht="12.75">
      <c r="A3098" s="83"/>
      <c r="B3098" s="83"/>
      <c r="C3098" s="83"/>
      <c r="D3098" s="98"/>
    </row>
    <row r="3099" spans="1:4" ht="12.75">
      <c r="A3099" s="83"/>
      <c r="B3099" s="83"/>
      <c r="C3099" s="83"/>
      <c r="D3099" s="98"/>
    </row>
    <row r="3100" spans="1:4" ht="12.75">
      <c r="A3100" s="83"/>
      <c r="B3100" s="83"/>
      <c r="C3100" s="83"/>
      <c r="D3100" s="98"/>
    </row>
    <row r="3101" spans="1:4" ht="12.75">
      <c r="A3101" s="83"/>
      <c r="B3101" s="83"/>
      <c r="C3101" s="83"/>
      <c r="D3101" s="98"/>
    </row>
    <row r="3102" spans="1:4" ht="12.75">
      <c r="A3102" s="83"/>
      <c r="B3102" s="83"/>
      <c r="C3102" s="83"/>
      <c r="D3102" s="98"/>
    </row>
    <row r="3103" spans="1:4" ht="12.75">
      <c r="A3103" s="83"/>
      <c r="B3103" s="83"/>
      <c r="C3103" s="83"/>
      <c r="D3103" s="98"/>
    </row>
    <row r="3104" spans="1:4" ht="12.75">
      <c r="A3104" s="83"/>
      <c r="B3104" s="83"/>
      <c r="C3104" s="83"/>
      <c r="D3104" s="98"/>
    </row>
    <row r="3105" spans="1:4" ht="12.75">
      <c r="A3105" s="83"/>
      <c r="B3105" s="83"/>
      <c r="C3105" s="83"/>
      <c r="D3105" s="98"/>
    </row>
    <row r="3106" spans="1:4" ht="12.75">
      <c r="A3106" s="83"/>
      <c r="B3106" s="83"/>
      <c r="C3106" s="83"/>
      <c r="D3106" s="98"/>
    </row>
    <row r="3107" spans="1:4" ht="12.75">
      <c r="A3107" s="83"/>
      <c r="B3107" s="83"/>
      <c r="C3107" s="83"/>
      <c r="D3107" s="98"/>
    </row>
    <row r="3108" spans="1:4" ht="12.75">
      <c r="A3108" s="83"/>
      <c r="B3108" s="83"/>
      <c r="C3108" s="83"/>
      <c r="D3108" s="98"/>
    </row>
    <row r="3109" spans="1:4" ht="12.75">
      <c r="A3109" s="83"/>
      <c r="B3109" s="83"/>
      <c r="C3109" s="83"/>
      <c r="D3109" s="98"/>
    </row>
    <row r="3110" spans="1:4" ht="12.75">
      <c r="A3110" s="83"/>
      <c r="B3110" s="83"/>
      <c r="C3110" s="83"/>
      <c r="D3110" s="98"/>
    </row>
    <row r="3111" spans="1:4" ht="12.75">
      <c r="A3111" s="83"/>
      <c r="B3111" s="83"/>
      <c r="C3111" s="83"/>
      <c r="D3111" s="98"/>
    </row>
    <row r="3112" spans="1:4" ht="12.75">
      <c r="A3112" s="83"/>
      <c r="B3112" s="83"/>
      <c r="C3112" s="83"/>
      <c r="D3112" s="98"/>
    </row>
    <row r="3113" spans="1:4" ht="12.75">
      <c r="A3113" s="83"/>
      <c r="B3113" s="83"/>
      <c r="C3113" s="83"/>
      <c r="D3113" s="98"/>
    </row>
    <row r="3114" spans="1:4" ht="12.75">
      <c r="A3114" s="83"/>
      <c r="B3114" s="83"/>
      <c r="C3114" s="83"/>
      <c r="D3114" s="98"/>
    </row>
    <row r="3115" spans="1:4" ht="12.75">
      <c r="A3115" s="83"/>
      <c r="B3115" s="83"/>
      <c r="C3115" s="83"/>
      <c r="D3115" s="98"/>
    </row>
    <row r="3116" spans="1:4" ht="12.75">
      <c r="A3116" s="83"/>
      <c r="B3116" s="83"/>
      <c r="C3116" s="83"/>
      <c r="D3116" s="98"/>
    </row>
    <row r="3117" spans="1:4" ht="12.75">
      <c r="A3117" s="83"/>
      <c r="B3117" s="83"/>
      <c r="C3117" s="83"/>
      <c r="D3117" s="98"/>
    </row>
    <row r="3118" spans="1:4" ht="12.75">
      <c r="A3118" s="83"/>
      <c r="B3118" s="83"/>
      <c r="C3118" s="83"/>
      <c r="D3118" s="98"/>
    </row>
    <row r="3119" spans="1:4" ht="12.75">
      <c r="A3119" s="83"/>
      <c r="B3119" s="83"/>
      <c r="C3119" s="83"/>
      <c r="D3119" s="98"/>
    </row>
    <row r="3120" spans="1:4" ht="12.75">
      <c r="A3120" s="83"/>
      <c r="B3120" s="83"/>
      <c r="C3120" s="83"/>
      <c r="D3120" s="98"/>
    </row>
    <row r="3121" spans="1:4" ht="12.75">
      <c r="A3121" s="83"/>
      <c r="B3121" s="83"/>
      <c r="C3121" s="83"/>
      <c r="D3121" s="98"/>
    </row>
    <row r="3122" spans="1:4" ht="12.75">
      <c r="A3122" s="83"/>
      <c r="B3122" s="83"/>
      <c r="C3122" s="83"/>
      <c r="D3122" s="98"/>
    </row>
    <row r="3123" spans="1:4" ht="12.75">
      <c r="A3123" s="83"/>
      <c r="B3123" s="83"/>
      <c r="C3123" s="83"/>
      <c r="D3123" s="98"/>
    </row>
    <row r="3124" spans="1:4" ht="12.75">
      <c r="A3124" s="83"/>
      <c r="B3124" s="83"/>
      <c r="C3124" s="83"/>
      <c r="D3124" s="98"/>
    </row>
    <row r="3125" spans="1:4" ht="12.75">
      <c r="A3125" s="83"/>
      <c r="B3125" s="83"/>
      <c r="C3125" s="83"/>
      <c r="D3125" s="98"/>
    </row>
    <row r="3126" spans="1:4" ht="12.75">
      <c r="A3126" s="83"/>
      <c r="B3126" s="83"/>
      <c r="C3126" s="83"/>
      <c r="D3126" s="98"/>
    </row>
    <row r="3127" spans="1:4" ht="12.75">
      <c r="A3127" s="83"/>
      <c r="B3127" s="83"/>
      <c r="C3127" s="83"/>
      <c r="D3127" s="98"/>
    </row>
    <row r="3128" spans="1:4" ht="12.75">
      <c r="A3128" s="83"/>
      <c r="B3128" s="83"/>
      <c r="C3128" s="83"/>
      <c r="D3128" s="98"/>
    </row>
    <row r="3129" spans="1:4" ht="12.75">
      <c r="A3129" s="83"/>
      <c r="B3129" s="83"/>
      <c r="C3129" s="83"/>
      <c r="D3129" s="98"/>
    </row>
    <row r="3130" spans="1:4" ht="12.75">
      <c r="A3130" s="83"/>
      <c r="B3130" s="83"/>
      <c r="C3130" s="83"/>
      <c r="D3130" s="98"/>
    </row>
    <row r="3131" spans="1:4" ht="12.75">
      <c r="A3131" s="83"/>
      <c r="B3131" s="83"/>
      <c r="C3131" s="83"/>
      <c r="D3131" s="98"/>
    </row>
    <row r="3132" spans="1:4" ht="12.75">
      <c r="A3132" s="83"/>
      <c r="B3132" s="83"/>
      <c r="C3132" s="83"/>
      <c r="D3132" s="98"/>
    </row>
    <row r="3133" spans="1:4" ht="12.75">
      <c r="A3133" s="83"/>
      <c r="B3133" s="83"/>
      <c r="C3133" s="83"/>
      <c r="D3133" s="98"/>
    </row>
    <row r="3134" spans="1:4" ht="12.75">
      <c r="A3134" s="83"/>
      <c r="B3134" s="83"/>
      <c r="C3134" s="83"/>
      <c r="D3134" s="98"/>
    </row>
    <row r="3135" spans="1:4" ht="12.75">
      <c r="A3135" s="83"/>
      <c r="B3135" s="83"/>
      <c r="C3135" s="83"/>
      <c r="D3135" s="98"/>
    </row>
    <row r="3136" spans="1:4" ht="12.75">
      <c r="A3136" s="83"/>
      <c r="B3136" s="83"/>
      <c r="C3136" s="83"/>
      <c r="D3136" s="98"/>
    </row>
    <row r="3137" spans="1:4" ht="12.75">
      <c r="A3137" s="83"/>
      <c r="B3137" s="83"/>
      <c r="C3137" s="83"/>
      <c r="D3137" s="98"/>
    </row>
    <row r="3138" spans="1:4" ht="12.75">
      <c r="A3138" s="83"/>
      <c r="B3138" s="83"/>
      <c r="C3138" s="83"/>
      <c r="D3138" s="98"/>
    </row>
    <row r="3139" spans="1:4" ht="12.75">
      <c r="A3139" s="83"/>
      <c r="B3139" s="83"/>
      <c r="C3139" s="83"/>
      <c r="D3139" s="98"/>
    </row>
    <row r="3140" spans="1:4" ht="12.75">
      <c r="A3140" s="83"/>
      <c r="B3140" s="83"/>
      <c r="C3140" s="83"/>
      <c r="D3140" s="98"/>
    </row>
    <row r="3141" spans="1:4" ht="12.75">
      <c r="A3141" s="83"/>
      <c r="B3141" s="83"/>
      <c r="C3141" s="83"/>
      <c r="D3141" s="98"/>
    </row>
    <row r="3142" spans="1:4" ht="12.75">
      <c r="A3142" s="83"/>
      <c r="B3142" s="83"/>
      <c r="C3142" s="83"/>
      <c r="D3142" s="98"/>
    </row>
    <row r="3143" spans="1:4" ht="12.75">
      <c r="A3143" s="83"/>
      <c r="B3143" s="83"/>
      <c r="C3143" s="83"/>
      <c r="D3143" s="98"/>
    </row>
    <row r="3144" spans="1:4" ht="12.75">
      <c r="A3144" s="83"/>
      <c r="B3144" s="83"/>
      <c r="C3144" s="83"/>
      <c r="D3144" s="98"/>
    </row>
    <row r="3145" spans="1:4" ht="12.75">
      <c r="A3145" s="83"/>
      <c r="B3145" s="83"/>
      <c r="C3145" s="83"/>
      <c r="D3145" s="98"/>
    </row>
    <row r="3146" spans="1:4" ht="12.75">
      <c r="A3146" s="83"/>
      <c r="B3146" s="83"/>
      <c r="C3146" s="83"/>
      <c r="D3146" s="98"/>
    </row>
    <row r="3147" spans="1:4" ht="12.75">
      <c r="A3147" s="83"/>
      <c r="B3147" s="83"/>
      <c r="C3147" s="83"/>
      <c r="D3147" s="98"/>
    </row>
    <row r="3148" spans="1:4" ht="12.75">
      <c r="A3148" s="83"/>
      <c r="B3148" s="83"/>
      <c r="C3148" s="83"/>
      <c r="D3148" s="98"/>
    </row>
    <row r="3149" spans="1:4" ht="12.75">
      <c r="A3149" s="83"/>
      <c r="B3149" s="83"/>
      <c r="C3149" s="83"/>
      <c r="D3149" s="98"/>
    </row>
    <row r="3150" spans="1:4" ht="12.75">
      <c r="A3150" s="83"/>
      <c r="B3150" s="83"/>
      <c r="C3150" s="83"/>
      <c r="D3150" s="98"/>
    </row>
    <row r="3151" spans="1:4" ht="12.75">
      <c r="A3151" s="83"/>
      <c r="B3151" s="83"/>
      <c r="C3151" s="83"/>
      <c r="D3151" s="98"/>
    </row>
    <row r="3152" spans="1:4" ht="12.75">
      <c r="A3152" s="83"/>
      <c r="B3152" s="83"/>
      <c r="C3152" s="83"/>
      <c r="D3152" s="98"/>
    </row>
    <row r="3153" spans="1:4" ht="12.75">
      <c r="A3153" s="83"/>
      <c r="B3153" s="83"/>
      <c r="C3153" s="83"/>
      <c r="D3153" s="98"/>
    </row>
    <row r="3154" spans="1:4" ht="12.75">
      <c r="A3154" s="83"/>
      <c r="B3154" s="83"/>
      <c r="C3154" s="83"/>
      <c r="D3154" s="98"/>
    </row>
    <row r="3155" spans="1:4" ht="12.75">
      <c r="A3155" s="83"/>
      <c r="B3155" s="83"/>
      <c r="C3155" s="83"/>
      <c r="D3155" s="98"/>
    </row>
    <row r="3156" spans="1:4" ht="12.75">
      <c r="A3156" s="83"/>
      <c r="B3156" s="83"/>
      <c r="C3156" s="83"/>
      <c r="D3156" s="98"/>
    </row>
    <row r="3157" spans="1:4" ht="12.75">
      <c r="A3157" s="83"/>
      <c r="B3157" s="83"/>
      <c r="C3157" s="83"/>
      <c r="D3157" s="98"/>
    </row>
    <row r="3158" spans="1:4" ht="12.75">
      <c r="A3158" s="83"/>
      <c r="B3158" s="83"/>
      <c r="C3158" s="83"/>
      <c r="D3158" s="98"/>
    </row>
    <row r="3159" spans="1:4" ht="12.75">
      <c r="A3159" s="83"/>
      <c r="B3159" s="83"/>
      <c r="C3159" s="83"/>
      <c r="D3159" s="98"/>
    </row>
    <row r="3160" spans="1:4" ht="12.75">
      <c r="A3160" s="83"/>
      <c r="B3160" s="83"/>
      <c r="C3160" s="83"/>
      <c r="D3160" s="98"/>
    </row>
    <row r="3161" spans="1:4" ht="12.75">
      <c r="A3161" s="83"/>
      <c r="B3161" s="83"/>
      <c r="C3161" s="83"/>
      <c r="D3161" s="98"/>
    </row>
    <row r="3162" spans="1:4" ht="12.75">
      <c r="A3162" s="83"/>
      <c r="B3162" s="83"/>
      <c r="C3162" s="83"/>
      <c r="D3162" s="98"/>
    </row>
    <row r="3163" spans="1:4" ht="12.75">
      <c r="A3163" s="83"/>
      <c r="B3163" s="83"/>
      <c r="C3163" s="83"/>
      <c r="D3163" s="98"/>
    </row>
    <row r="3164" spans="1:4" ht="12.75">
      <c r="A3164" s="83"/>
      <c r="B3164" s="83"/>
      <c r="C3164" s="83"/>
      <c r="D3164" s="98"/>
    </row>
    <row r="3165" spans="1:4" ht="12.75">
      <c r="A3165" s="83"/>
      <c r="B3165" s="83"/>
      <c r="C3165" s="83"/>
      <c r="D3165" s="98"/>
    </row>
    <row r="3166" spans="1:4" ht="12.75">
      <c r="A3166" s="83"/>
      <c r="B3166" s="83"/>
      <c r="C3166" s="83"/>
      <c r="D3166" s="98"/>
    </row>
    <row r="3167" spans="1:4" ht="12.75">
      <c r="A3167" s="83"/>
      <c r="B3167" s="83"/>
      <c r="C3167" s="83"/>
      <c r="D3167" s="98"/>
    </row>
    <row r="3168" spans="1:4" ht="12.75">
      <c r="A3168" s="83"/>
      <c r="B3168" s="83"/>
      <c r="C3168" s="83"/>
      <c r="D3168" s="98"/>
    </row>
    <row r="3169" spans="1:4" ht="12.75">
      <c r="A3169" s="83"/>
      <c r="B3169" s="83"/>
      <c r="C3169" s="83"/>
      <c r="D3169" s="98"/>
    </row>
    <row r="3170" spans="1:4" ht="12.75">
      <c r="A3170" s="83"/>
      <c r="B3170" s="83"/>
      <c r="C3170" s="83"/>
      <c r="D3170" s="98"/>
    </row>
    <row r="3171" spans="1:4" ht="12.75">
      <c r="A3171" s="83"/>
      <c r="B3171" s="83"/>
      <c r="C3171" s="83"/>
      <c r="D3171" s="98"/>
    </row>
    <row r="3172" spans="1:4" ht="12.75">
      <c r="A3172" s="83"/>
      <c r="B3172" s="83"/>
      <c r="C3172" s="83"/>
      <c r="D3172" s="98"/>
    </row>
    <row r="3173" spans="1:4" ht="12.75">
      <c r="A3173" s="83"/>
      <c r="B3173" s="83"/>
      <c r="C3173" s="83"/>
      <c r="D3173" s="98"/>
    </row>
    <row r="3174" spans="1:4" ht="12.75">
      <c r="A3174" s="83"/>
      <c r="B3174" s="83"/>
      <c r="C3174" s="83"/>
      <c r="D3174" s="98"/>
    </row>
    <row r="3175" spans="1:4" ht="12.75">
      <c r="A3175" s="83"/>
      <c r="B3175" s="83"/>
      <c r="C3175" s="83"/>
      <c r="D3175" s="98"/>
    </row>
    <row r="3176" spans="1:4" ht="12.75">
      <c r="A3176" s="83"/>
      <c r="B3176" s="83"/>
      <c r="C3176" s="83"/>
      <c r="D3176" s="98"/>
    </row>
    <row r="3177" spans="1:4" ht="12.75">
      <c r="A3177" s="83"/>
      <c r="B3177" s="83"/>
      <c r="C3177" s="83"/>
      <c r="D3177" s="98"/>
    </row>
    <row r="3178" spans="1:4" ht="12.75">
      <c r="A3178" s="83"/>
      <c r="B3178" s="83"/>
      <c r="C3178" s="83"/>
      <c r="D3178" s="98"/>
    </row>
    <row r="3179" spans="1:4" ht="12.75">
      <c r="A3179" s="83"/>
      <c r="B3179" s="83"/>
      <c r="C3179" s="83"/>
      <c r="D3179" s="98"/>
    </row>
    <row r="3180" spans="1:4" ht="12.75">
      <c r="A3180" s="83"/>
      <c r="B3180" s="83"/>
      <c r="C3180" s="83"/>
      <c r="D3180" s="98"/>
    </row>
    <row r="3181" spans="1:4" ht="12.75">
      <c r="A3181" s="83"/>
      <c r="B3181" s="83"/>
      <c r="C3181" s="83"/>
      <c r="D3181" s="98"/>
    </row>
    <row r="3182" spans="1:4" ht="12.75">
      <c r="A3182" s="83"/>
      <c r="B3182" s="83"/>
      <c r="C3182" s="83"/>
      <c r="D3182" s="98"/>
    </row>
    <row r="3183" spans="1:4" ht="12.75">
      <c r="A3183" s="83"/>
      <c r="B3183" s="83"/>
      <c r="C3183" s="83"/>
      <c r="D3183" s="98"/>
    </row>
    <row r="3184" spans="1:4" ht="12.75">
      <c r="A3184" s="83"/>
      <c r="B3184" s="83"/>
      <c r="C3184" s="83"/>
      <c r="D3184" s="98"/>
    </row>
    <row r="3185" spans="1:4" ht="12.75">
      <c r="A3185" s="83"/>
      <c r="B3185" s="83"/>
      <c r="C3185" s="83"/>
      <c r="D3185" s="98"/>
    </row>
    <row r="3186" spans="1:4" ht="12.75">
      <c r="A3186" s="83"/>
      <c r="B3186" s="83"/>
      <c r="C3186" s="83"/>
      <c r="D3186" s="98"/>
    </row>
    <row r="3187" spans="1:4" ht="12.75">
      <c r="A3187" s="83"/>
      <c r="B3187" s="83"/>
      <c r="C3187" s="83"/>
      <c r="D3187" s="98"/>
    </row>
    <row r="3188" spans="1:4" ht="12.75">
      <c r="A3188" s="83"/>
      <c r="B3188" s="83"/>
      <c r="C3188" s="83"/>
      <c r="D3188" s="98"/>
    </row>
    <row r="3189" spans="1:4" ht="12.75">
      <c r="A3189" s="83"/>
      <c r="B3189" s="83"/>
      <c r="C3189" s="83"/>
      <c r="D3189" s="98"/>
    </row>
    <row r="3190" spans="1:4" ht="12.75">
      <c r="A3190" s="83"/>
      <c r="B3190" s="83"/>
      <c r="C3190" s="83"/>
      <c r="D3190" s="98"/>
    </row>
    <row r="3191" spans="1:4" ht="12.75">
      <c r="A3191" s="83"/>
      <c r="B3191" s="83"/>
      <c r="C3191" s="83"/>
      <c r="D3191" s="98"/>
    </row>
    <row r="3192" spans="1:4" ht="12.75">
      <c r="A3192" s="83"/>
      <c r="B3192" s="83"/>
      <c r="C3192" s="83"/>
      <c r="D3192" s="98"/>
    </row>
    <row r="3193" spans="1:4" ht="12.75">
      <c r="A3193" s="83"/>
      <c r="B3193" s="83"/>
      <c r="C3193" s="83"/>
      <c r="D3193" s="98"/>
    </row>
    <row r="3194" spans="1:4" ht="12.75">
      <c r="A3194" s="83"/>
      <c r="B3194" s="83"/>
      <c r="C3194" s="83"/>
      <c r="D3194" s="98"/>
    </row>
    <row r="3195" spans="1:4" ht="12.75">
      <c r="A3195" s="83"/>
      <c r="B3195" s="83"/>
      <c r="C3195" s="83"/>
      <c r="D3195" s="98"/>
    </row>
    <row r="3196" spans="1:4" ht="12.75">
      <c r="A3196" s="83"/>
      <c r="B3196" s="83"/>
      <c r="C3196" s="83"/>
      <c r="D3196" s="98"/>
    </row>
    <row r="3197" spans="1:4" ht="12.75">
      <c r="A3197" s="83"/>
      <c r="B3197" s="83"/>
      <c r="C3197" s="83"/>
      <c r="D3197" s="98"/>
    </row>
    <row r="3198" spans="1:4" ht="12.75">
      <c r="A3198" s="83"/>
      <c r="B3198" s="83"/>
      <c r="C3198" s="83"/>
      <c r="D3198" s="98"/>
    </row>
    <row r="3199" spans="1:4" ht="12.75">
      <c r="A3199" s="83"/>
      <c r="B3199" s="83"/>
      <c r="C3199" s="83"/>
      <c r="D3199" s="98"/>
    </row>
    <row r="3200" spans="1:4" ht="12.75">
      <c r="A3200" s="83"/>
      <c r="B3200" s="83"/>
      <c r="C3200" s="83"/>
      <c r="D3200" s="98"/>
    </row>
    <row r="3201" spans="1:4" ht="12.75">
      <c r="A3201" s="83"/>
      <c r="B3201" s="83"/>
      <c r="C3201" s="83"/>
      <c r="D3201" s="98"/>
    </row>
    <row r="3202" spans="1:4" ht="12.75">
      <c r="A3202" s="83"/>
      <c r="B3202" s="83"/>
      <c r="C3202" s="83"/>
      <c r="D3202" s="98"/>
    </row>
    <row r="3203" spans="1:4" ht="12.75">
      <c r="A3203" s="83"/>
      <c r="B3203" s="83"/>
      <c r="C3203" s="83"/>
      <c r="D3203" s="98"/>
    </row>
    <row r="3204" spans="1:4" ht="12.75">
      <c r="A3204" s="83"/>
      <c r="B3204" s="83"/>
      <c r="C3204" s="83"/>
      <c r="D3204" s="98"/>
    </row>
    <row r="3205" spans="1:4" ht="12.75">
      <c r="A3205" s="83"/>
      <c r="B3205" s="83"/>
      <c r="C3205" s="83"/>
      <c r="D3205" s="98"/>
    </row>
    <row r="3206" spans="1:4" ht="12.75">
      <c r="A3206" s="83"/>
      <c r="B3206" s="83"/>
      <c r="C3206" s="83"/>
      <c r="D3206" s="98"/>
    </row>
    <row r="3207" spans="1:4" ht="12.75">
      <c r="A3207" s="83"/>
      <c r="B3207" s="83"/>
      <c r="C3207" s="83"/>
      <c r="D3207" s="98"/>
    </row>
    <row r="3208" spans="1:4" ht="12.75">
      <c r="A3208" s="83"/>
      <c r="B3208" s="83"/>
      <c r="C3208" s="83"/>
      <c r="D3208" s="98"/>
    </row>
    <row r="3209" spans="1:4" ht="12.75">
      <c r="A3209" s="83"/>
      <c r="B3209" s="83"/>
      <c r="C3209" s="83"/>
      <c r="D3209" s="98"/>
    </row>
    <row r="3210" spans="1:4" ht="12.75">
      <c r="A3210" s="83"/>
      <c r="B3210" s="83"/>
      <c r="C3210" s="83"/>
      <c r="D3210" s="98"/>
    </row>
    <row r="3211" spans="1:4" ht="12.75">
      <c r="A3211" s="83"/>
      <c r="B3211" s="83"/>
      <c r="C3211" s="83"/>
      <c r="D3211" s="98"/>
    </row>
    <row r="3212" spans="1:4" ht="12.75">
      <c r="A3212" s="83"/>
      <c r="B3212" s="83"/>
      <c r="C3212" s="83"/>
      <c r="D3212" s="98"/>
    </row>
    <row r="3213" spans="1:4" ht="12.75">
      <c r="A3213" s="83"/>
      <c r="B3213" s="83"/>
      <c r="C3213" s="83"/>
      <c r="D3213" s="98"/>
    </row>
    <row r="3214" spans="1:4" ht="12.75">
      <c r="A3214" s="83"/>
      <c r="B3214" s="83"/>
      <c r="C3214" s="83"/>
      <c r="D3214" s="98"/>
    </row>
    <row r="3215" spans="1:4" ht="12.75">
      <c r="A3215" s="83"/>
      <c r="B3215" s="83"/>
      <c r="C3215" s="83"/>
      <c r="D3215" s="98"/>
    </row>
    <row r="3216" spans="1:4" ht="12.75">
      <c r="A3216" s="83"/>
      <c r="B3216" s="83"/>
      <c r="C3216" s="83"/>
      <c r="D3216" s="98"/>
    </row>
    <row r="3217" spans="1:4" ht="12.75">
      <c r="A3217" s="83"/>
      <c r="B3217" s="83"/>
      <c r="C3217" s="83"/>
      <c r="D3217" s="98"/>
    </row>
    <row r="3218" spans="1:4" ht="12.75">
      <c r="A3218" s="83"/>
      <c r="B3218" s="83"/>
      <c r="C3218" s="83"/>
      <c r="D3218" s="98"/>
    </row>
    <row r="3219" spans="1:4" ht="12.75">
      <c r="A3219" s="83"/>
      <c r="B3219" s="83"/>
      <c r="C3219" s="83"/>
      <c r="D3219" s="98"/>
    </row>
    <row r="3220" spans="1:4" ht="12.75">
      <c r="A3220" s="83"/>
      <c r="B3220" s="83"/>
      <c r="C3220" s="83"/>
      <c r="D3220" s="98"/>
    </row>
    <row r="3221" spans="1:4" ht="12.75">
      <c r="A3221" s="83"/>
      <c r="B3221" s="83"/>
      <c r="C3221" s="83"/>
      <c r="D3221" s="98"/>
    </row>
    <row r="3222" spans="1:4" ht="12.75">
      <c r="A3222" s="83"/>
      <c r="B3222" s="83"/>
      <c r="C3222" s="83"/>
      <c r="D3222" s="98"/>
    </row>
    <row r="3223" spans="1:4" ht="12.75">
      <c r="A3223" s="83"/>
      <c r="B3223" s="83"/>
      <c r="C3223" s="83"/>
      <c r="D3223" s="98"/>
    </row>
    <row r="3224" spans="1:4" ht="12.75">
      <c r="A3224" s="83"/>
      <c r="B3224" s="83"/>
      <c r="C3224" s="83"/>
      <c r="D3224" s="98"/>
    </row>
    <row r="3225" spans="1:4" ht="12.75">
      <c r="A3225" s="83"/>
      <c r="B3225" s="83"/>
      <c r="C3225" s="83"/>
      <c r="D3225" s="98"/>
    </row>
    <row r="3226" spans="1:4" ht="12.75">
      <c r="A3226" s="83"/>
      <c r="B3226" s="83"/>
      <c r="C3226" s="83"/>
      <c r="D3226" s="98"/>
    </row>
    <row r="3227" spans="1:4" ht="12.75">
      <c r="A3227" s="83"/>
      <c r="B3227" s="83"/>
      <c r="C3227" s="83"/>
      <c r="D3227" s="98"/>
    </row>
    <row r="3228" spans="1:4" ht="12.75">
      <c r="A3228" s="83"/>
      <c r="B3228" s="83"/>
      <c r="C3228" s="83"/>
      <c r="D3228" s="98"/>
    </row>
    <row r="3229" spans="1:4" ht="12.75">
      <c r="A3229" s="83"/>
      <c r="B3229" s="83"/>
      <c r="C3229" s="83"/>
      <c r="D3229" s="98"/>
    </row>
    <row r="3230" spans="1:4" ht="12.75">
      <c r="A3230" s="83"/>
      <c r="B3230" s="83"/>
      <c r="C3230" s="83"/>
      <c r="D3230" s="98"/>
    </row>
    <row r="3231" spans="1:4" ht="12.75">
      <c r="A3231" s="83"/>
      <c r="B3231" s="83"/>
      <c r="C3231" s="83"/>
      <c r="D3231" s="98"/>
    </row>
    <row r="3232" spans="1:4" ht="12.75">
      <c r="A3232" s="83"/>
      <c r="B3232" s="83"/>
      <c r="C3232" s="83"/>
      <c r="D3232" s="98"/>
    </row>
    <row r="3233" spans="1:4" ht="12.75">
      <c r="A3233" s="83"/>
      <c r="B3233" s="83"/>
      <c r="C3233" s="83"/>
      <c r="D3233" s="98"/>
    </row>
    <row r="3234" spans="1:4" ht="12.75">
      <c r="A3234" s="83"/>
      <c r="B3234" s="83"/>
      <c r="C3234" s="83"/>
      <c r="D3234" s="98"/>
    </row>
    <row r="3235" spans="1:4" ht="12.75">
      <c r="A3235" s="83"/>
      <c r="B3235" s="83"/>
      <c r="C3235" s="83"/>
      <c r="D3235" s="98"/>
    </row>
    <row r="3236" spans="1:4" ht="12.75">
      <c r="A3236" s="83"/>
      <c r="B3236" s="83"/>
      <c r="C3236" s="83"/>
      <c r="D3236" s="98"/>
    </row>
    <row r="3237" spans="1:4" ht="12.75">
      <c r="A3237" s="83"/>
      <c r="B3237" s="83"/>
      <c r="C3237" s="83"/>
      <c r="D3237" s="98"/>
    </row>
    <row r="3238" spans="1:4" ht="12.75">
      <c r="A3238" s="83"/>
      <c r="B3238" s="83"/>
      <c r="C3238" s="83"/>
      <c r="D3238" s="98"/>
    </row>
    <row r="3239" spans="1:4" ht="12.75">
      <c r="A3239" s="83"/>
      <c r="B3239" s="83"/>
      <c r="C3239" s="83"/>
      <c r="D3239" s="98"/>
    </row>
    <row r="3240" spans="1:4" ht="12.75">
      <c r="A3240" s="83"/>
      <c r="B3240" s="83"/>
      <c r="C3240" s="83"/>
      <c r="D3240" s="98"/>
    </row>
    <row r="3241" spans="1:4" ht="12.75">
      <c r="A3241" s="83"/>
      <c r="B3241" s="83"/>
      <c r="C3241" s="83"/>
      <c r="D3241" s="98"/>
    </row>
    <row r="3242" spans="1:4" ht="12.75">
      <c r="A3242" s="83"/>
      <c r="B3242" s="83"/>
      <c r="C3242" s="83"/>
      <c r="D3242" s="98"/>
    </row>
    <row r="3243" spans="1:4" ht="12.75">
      <c r="A3243" s="83"/>
      <c r="B3243" s="83"/>
      <c r="C3243" s="83"/>
      <c r="D3243" s="98"/>
    </row>
    <row r="3244" spans="1:4" ht="12.75">
      <c r="A3244" s="83"/>
      <c r="B3244" s="83"/>
      <c r="C3244" s="83"/>
      <c r="D3244" s="98"/>
    </row>
    <row r="3245" spans="1:4" ht="12.75">
      <c r="A3245" s="83"/>
      <c r="B3245" s="83"/>
      <c r="C3245" s="83"/>
      <c r="D3245" s="98"/>
    </row>
    <row r="3246" spans="1:4" ht="12.75">
      <c r="A3246" s="83"/>
      <c r="B3246" s="83"/>
      <c r="C3246" s="83"/>
      <c r="D3246" s="98"/>
    </row>
    <row r="3247" spans="1:4" ht="12.75">
      <c r="A3247" s="83"/>
      <c r="B3247" s="83"/>
      <c r="C3247" s="83"/>
      <c r="D3247" s="98"/>
    </row>
    <row r="3248" spans="1:4" ht="12.75">
      <c r="A3248" s="83"/>
      <c r="B3248" s="83"/>
      <c r="C3248" s="83"/>
      <c r="D3248" s="98"/>
    </row>
    <row r="3249" spans="1:4" ht="12.75">
      <c r="A3249" s="83"/>
      <c r="B3249" s="83"/>
      <c r="C3249" s="83"/>
      <c r="D3249" s="98"/>
    </row>
    <row r="3250" spans="1:4" ht="12.75">
      <c r="A3250" s="83"/>
      <c r="B3250" s="83"/>
      <c r="C3250" s="83"/>
      <c r="D3250" s="98"/>
    </row>
    <row r="3251" spans="1:4" ht="12.75">
      <c r="A3251" s="83"/>
      <c r="B3251" s="83"/>
      <c r="C3251" s="83"/>
      <c r="D3251" s="98"/>
    </row>
    <row r="3252" spans="1:4" ht="12.75">
      <c r="A3252" s="83"/>
      <c r="B3252" s="83"/>
      <c r="C3252" s="83"/>
      <c r="D3252" s="98"/>
    </row>
    <row r="3253" spans="1:4" ht="12.75">
      <c r="A3253" s="83"/>
      <c r="B3253" s="83"/>
      <c r="C3253" s="83"/>
      <c r="D3253" s="98"/>
    </row>
    <row r="3254" spans="1:4" ht="12.75">
      <c r="A3254" s="83"/>
      <c r="B3254" s="83"/>
      <c r="C3254" s="83"/>
      <c r="D3254" s="98"/>
    </row>
    <row r="3255" spans="1:4" ht="12.75">
      <c r="A3255" s="83"/>
      <c r="B3255" s="83"/>
      <c r="C3255" s="83"/>
      <c r="D3255" s="98"/>
    </row>
    <row r="3256" spans="1:4" ht="12.75">
      <c r="A3256" s="83"/>
      <c r="B3256" s="83"/>
      <c r="C3256" s="83"/>
      <c r="D3256" s="98"/>
    </row>
    <row r="3257" spans="1:4" ht="12.75">
      <c r="A3257" s="83"/>
      <c r="B3257" s="83"/>
      <c r="C3257" s="83"/>
      <c r="D3257" s="98"/>
    </row>
    <row r="3258" spans="1:4" ht="12.75">
      <c r="A3258" s="83"/>
      <c r="B3258" s="83"/>
      <c r="C3258" s="83"/>
      <c r="D3258" s="98"/>
    </row>
    <row r="3259" spans="1:4" ht="12.75">
      <c r="A3259" s="83"/>
      <c r="B3259" s="83"/>
      <c r="C3259" s="83"/>
      <c r="D3259" s="98"/>
    </row>
    <row r="3260" spans="1:4" ht="12.75">
      <c r="A3260" s="83"/>
      <c r="B3260" s="83"/>
      <c r="C3260" s="83"/>
      <c r="D3260" s="98"/>
    </row>
    <row r="3261" spans="1:4" ht="12.75">
      <c r="A3261" s="83"/>
      <c r="B3261" s="83"/>
      <c r="C3261" s="83"/>
      <c r="D3261" s="98"/>
    </row>
    <row r="3262" spans="1:4" ht="12.75">
      <c r="A3262" s="83"/>
      <c r="B3262" s="83"/>
      <c r="C3262" s="83"/>
      <c r="D3262" s="98"/>
    </row>
    <row r="3263" spans="1:4" ht="12.75">
      <c r="A3263" s="83"/>
      <c r="B3263" s="83"/>
      <c r="C3263" s="83"/>
      <c r="D3263" s="98"/>
    </row>
    <row r="3264" spans="1:4" ht="12.75">
      <c r="A3264" s="83"/>
      <c r="B3264" s="83"/>
      <c r="C3264" s="83"/>
      <c r="D3264" s="98"/>
    </row>
    <row r="3265" spans="1:4" ht="12.75">
      <c r="A3265" s="83"/>
      <c r="B3265" s="83"/>
      <c r="C3265" s="83"/>
      <c r="D3265" s="98"/>
    </row>
    <row r="3266" spans="1:4" ht="12.75">
      <c r="A3266" s="83"/>
      <c r="B3266" s="83"/>
      <c r="C3266" s="83"/>
      <c r="D3266" s="98"/>
    </row>
    <row r="3267" spans="1:4" ht="12.75">
      <c r="A3267" s="83"/>
      <c r="B3267" s="83"/>
      <c r="C3267" s="83"/>
      <c r="D3267" s="98"/>
    </row>
    <row r="3268" spans="1:4" ht="12.75">
      <c r="A3268" s="83"/>
      <c r="B3268" s="83"/>
      <c r="C3268" s="83"/>
      <c r="D3268" s="98"/>
    </row>
    <row r="3269" spans="1:4" ht="12.75">
      <c r="A3269" s="83"/>
      <c r="B3269" s="83"/>
      <c r="C3269" s="83"/>
      <c r="D3269" s="98"/>
    </row>
    <row r="3270" spans="1:4" ht="12.75">
      <c r="A3270" s="83"/>
      <c r="B3270" s="83"/>
      <c r="C3270" s="83"/>
      <c r="D3270" s="98"/>
    </row>
    <row r="3271" spans="1:4" ht="12.75">
      <c r="A3271" s="83"/>
      <c r="B3271" s="83"/>
      <c r="C3271" s="83"/>
      <c r="D3271" s="98"/>
    </row>
    <row r="3272" spans="1:4" ht="12.75">
      <c r="A3272" s="83"/>
      <c r="B3272" s="83"/>
      <c r="C3272" s="83"/>
      <c r="D3272" s="98"/>
    </row>
    <row r="3273" spans="1:4" ht="12.75">
      <c r="A3273" s="83"/>
      <c r="B3273" s="83"/>
      <c r="C3273" s="83"/>
      <c r="D3273" s="98"/>
    </row>
    <row r="3274" spans="1:4" ht="12.75">
      <c r="A3274" s="83"/>
      <c r="B3274" s="83"/>
      <c r="C3274" s="83"/>
      <c r="D3274" s="98"/>
    </row>
    <row r="3275" spans="1:4" ht="12.75">
      <c r="A3275" s="83"/>
      <c r="B3275" s="83"/>
      <c r="C3275" s="83"/>
      <c r="D3275" s="98"/>
    </row>
    <row r="3276" spans="1:4" ht="12.75">
      <c r="A3276" s="83"/>
      <c r="B3276" s="83"/>
      <c r="C3276" s="83"/>
      <c r="D3276" s="98"/>
    </row>
    <row r="3277" spans="1:4" ht="12.75">
      <c r="A3277" s="83"/>
      <c r="B3277" s="83"/>
      <c r="C3277" s="83"/>
      <c r="D3277" s="98"/>
    </row>
    <row r="3278" spans="1:4" ht="12.75">
      <c r="A3278" s="83"/>
      <c r="B3278" s="83"/>
      <c r="C3278" s="83"/>
      <c r="D3278" s="98"/>
    </row>
    <row r="3279" spans="1:4" ht="12.75">
      <c r="A3279" s="83"/>
      <c r="B3279" s="83"/>
      <c r="C3279" s="83"/>
      <c r="D3279" s="98"/>
    </row>
    <row r="3280" spans="1:4" ht="12.75">
      <c r="A3280" s="83"/>
      <c r="B3280" s="83"/>
      <c r="C3280" s="83"/>
      <c r="D3280" s="98"/>
    </row>
    <row r="3281" spans="1:4" ht="12.75">
      <c r="A3281" s="83"/>
      <c r="B3281" s="83"/>
      <c r="C3281" s="83"/>
      <c r="D3281" s="98"/>
    </row>
    <row r="3282" spans="1:4" ht="12.75">
      <c r="A3282" s="83"/>
      <c r="B3282" s="83"/>
      <c r="C3282" s="83"/>
      <c r="D3282" s="98"/>
    </row>
    <row r="3283" spans="1:4" ht="12.75">
      <c r="A3283" s="83"/>
      <c r="B3283" s="83"/>
      <c r="C3283" s="83"/>
      <c r="D3283" s="98"/>
    </row>
    <row r="3284" spans="1:4" ht="12.75">
      <c r="A3284" s="83"/>
      <c r="B3284" s="83"/>
      <c r="C3284" s="83"/>
      <c r="D3284" s="98"/>
    </row>
    <row r="3285" spans="1:4" ht="12.75">
      <c r="A3285" s="83"/>
      <c r="B3285" s="83"/>
      <c r="C3285" s="83"/>
      <c r="D3285" s="98"/>
    </row>
    <row r="3286" spans="1:4" ht="12.75">
      <c r="A3286" s="83"/>
      <c r="B3286" s="83"/>
      <c r="C3286" s="83"/>
      <c r="D3286" s="98"/>
    </row>
    <row r="3287" spans="1:4" ht="12.75">
      <c r="A3287" s="83"/>
      <c r="B3287" s="83"/>
      <c r="C3287" s="83"/>
      <c r="D3287" s="98"/>
    </row>
    <row r="3288" spans="1:4" ht="12.75">
      <c r="A3288" s="83"/>
      <c r="B3288" s="83"/>
      <c r="C3288" s="83"/>
      <c r="D3288" s="98"/>
    </row>
    <row r="3289" spans="1:4" ht="12.75">
      <c r="A3289" s="83"/>
      <c r="B3289" s="83"/>
      <c r="C3289" s="83"/>
      <c r="D3289" s="98"/>
    </row>
    <row r="3290" spans="1:4" ht="12.75">
      <c r="A3290" s="83"/>
      <c r="B3290" s="83"/>
      <c r="C3290" s="83"/>
      <c r="D3290" s="98"/>
    </row>
    <row r="3291" spans="1:4" ht="12.75">
      <c r="A3291" s="83"/>
      <c r="B3291" s="83"/>
      <c r="C3291" s="83"/>
      <c r="D3291" s="98"/>
    </row>
    <row r="3292" spans="1:4" ht="12.75">
      <c r="A3292" s="83"/>
      <c r="B3292" s="83"/>
      <c r="C3292" s="83"/>
      <c r="D3292" s="98"/>
    </row>
    <row r="3293" spans="1:4" ht="12.75">
      <c r="A3293" s="83"/>
      <c r="B3293" s="83"/>
      <c r="C3293" s="83"/>
      <c r="D3293" s="98"/>
    </row>
    <row r="3294" spans="1:4" ht="12.75">
      <c r="A3294" s="83"/>
      <c r="B3294" s="83"/>
      <c r="C3294" s="83"/>
      <c r="D3294" s="98"/>
    </row>
    <row r="3295" spans="1:4" ht="12.75">
      <c r="A3295" s="83"/>
      <c r="B3295" s="83"/>
      <c r="C3295" s="83"/>
      <c r="D3295" s="98"/>
    </row>
    <row r="3296" spans="1:4" ht="12.75">
      <c r="A3296" s="83"/>
      <c r="B3296" s="83"/>
      <c r="C3296" s="83"/>
      <c r="D3296" s="98"/>
    </row>
    <row r="3297" spans="1:4" ht="12.75">
      <c r="A3297" s="83"/>
      <c r="B3297" s="83"/>
      <c r="C3297" s="83"/>
      <c r="D3297" s="98"/>
    </row>
    <row r="3298" spans="1:4" ht="12.75">
      <c r="A3298" s="83"/>
      <c r="B3298" s="83"/>
      <c r="C3298" s="83"/>
      <c r="D3298" s="98"/>
    </row>
    <row r="3299" spans="1:4" ht="12.75">
      <c r="A3299" s="83"/>
      <c r="B3299" s="83"/>
      <c r="C3299" s="83"/>
      <c r="D3299" s="98"/>
    </row>
    <row r="3300" spans="1:4" ht="12.75">
      <c r="A3300" s="83"/>
      <c r="B3300" s="83"/>
      <c r="C3300" s="83"/>
      <c r="D3300" s="98"/>
    </row>
    <row r="3301" spans="1:4" ht="12.75">
      <c r="A3301" s="83"/>
      <c r="B3301" s="83"/>
      <c r="C3301" s="83"/>
      <c r="D3301" s="98"/>
    </row>
    <row r="3302" spans="1:4" ht="12.75">
      <c r="A3302" s="83"/>
      <c r="B3302" s="83"/>
      <c r="C3302" s="83"/>
      <c r="D3302" s="98"/>
    </row>
    <row r="3303" spans="1:4" ht="12.75">
      <c r="A3303" s="83"/>
      <c r="B3303" s="83"/>
      <c r="C3303" s="83"/>
      <c r="D3303" s="98"/>
    </row>
    <row r="3304" spans="1:4" ht="12.75">
      <c r="A3304" s="83"/>
      <c r="B3304" s="83"/>
      <c r="C3304" s="83"/>
      <c r="D3304" s="98"/>
    </row>
    <row r="3305" spans="1:4" ht="12.75">
      <c r="A3305" s="83"/>
      <c r="B3305" s="83"/>
      <c r="C3305" s="83"/>
      <c r="D3305" s="98"/>
    </row>
    <row r="3306" spans="1:4" ht="12.75">
      <c r="A3306" s="83"/>
      <c r="B3306" s="83"/>
      <c r="C3306" s="83"/>
      <c r="D3306" s="98"/>
    </row>
    <row r="3307" spans="1:4" ht="12.75">
      <c r="A3307" s="83"/>
      <c r="B3307" s="83"/>
      <c r="C3307" s="83"/>
      <c r="D3307" s="98"/>
    </row>
    <row r="3308" spans="1:4" ht="12.75">
      <c r="A3308" s="83"/>
      <c r="B3308" s="83"/>
      <c r="C3308" s="83"/>
      <c r="D3308" s="98"/>
    </row>
    <row r="3309" spans="1:4" ht="12.75">
      <c r="A3309" s="83"/>
      <c r="B3309" s="83"/>
      <c r="C3309" s="83"/>
      <c r="D3309" s="98"/>
    </row>
    <row r="3310" spans="1:4" ht="12.75">
      <c r="A3310" s="83"/>
      <c r="B3310" s="83"/>
      <c r="C3310" s="83"/>
      <c r="D3310" s="98"/>
    </row>
    <row r="3311" spans="1:4" ht="12.75">
      <c r="A3311" s="83"/>
      <c r="B3311" s="83"/>
      <c r="C3311" s="83"/>
      <c r="D3311" s="98"/>
    </row>
    <row r="3312" spans="1:4" ht="12.75">
      <c r="A3312" s="83"/>
      <c r="B3312" s="83"/>
      <c r="C3312" s="83"/>
      <c r="D3312" s="98"/>
    </row>
    <row r="3313" spans="1:4" ht="12.75">
      <c r="A3313" s="83"/>
      <c r="B3313" s="83"/>
      <c r="C3313" s="83"/>
      <c r="D3313" s="98"/>
    </row>
    <row r="3314" spans="1:4" ht="12.75">
      <c r="A3314" s="83"/>
      <c r="B3314" s="83"/>
      <c r="C3314" s="83"/>
      <c r="D3314" s="98"/>
    </row>
    <row r="3315" spans="1:4" ht="12.75">
      <c r="A3315" s="83"/>
      <c r="B3315" s="83"/>
      <c r="C3315" s="83"/>
      <c r="D3315" s="98"/>
    </row>
    <row r="3316" spans="1:4" ht="12.75">
      <c r="A3316" s="83"/>
      <c r="B3316" s="83"/>
      <c r="C3316" s="83"/>
      <c r="D3316" s="98"/>
    </row>
    <row r="3317" spans="1:4" ht="12.75">
      <c r="A3317" s="83"/>
      <c r="B3317" s="83"/>
      <c r="C3317" s="83"/>
      <c r="D3317" s="98"/>
    </row>
    <row r="3318" spans="1:4" ht="12.75">
      <c r="A3318" s="83"/>
      <c r="B3318" s="83"/>
      <c r="C3318" s="83"/>
      <c r="D3318" s="98"/>
    </row>
    <row r="3319" spans="1:4" ht="12.75">
      <c r="A3319" s="83"/>
      <c r="B3319" s="83"/>
      <c r="C3319" s="83"/>
      <c r="D3319" s="98"/>
    </row>
    <row r="3320" spans="1:4" ht="12.75">
      <c r="A3320" s="83"/>
      <c r="B3320" s="83"/>
      <c r="C3320" s="83"/>
      <c r="D3320" s="98"/>
    </row>
    <row r="3321" spans="1:4" ht="12.75">
      <c r="A3321" s="83"/>
      <c r="B3321" s="83"/>
      <c r="C3321" s="83"/>
      <c r="D3321" s="98"/>
    </row>
    <row r="3322" spans="1:4" ht="12.75">
      <c r="A3322" s="83"/>
      <c r="B3322" s="83"/>
      <c r="C3322" s="83"/>
      <c r="D3322" s="98"/>
    </row>
    <row r="3323" spans="1:4" ht="12.75">
      <c r="A3323" s="83"/>
      <c r="B3323" s="83"/>
      <c r="C3323" s="83"/>
      <c r="D3323" s="98"/>
    </row>
    <row r="3324" spans="1:4" ht="12.75">
      <c r="A3324" s="83"/>
      <c r="B3324" s="83"/>
      <c r="C3324" s="83"/>
      <c r="D3324" s="98"/>
    </row>
    <row r="3325" spans="1:4" ht="12.75">
      <c r="A3325" s="83"/>
      <c r="B3325" s="83"/>
      <c r="C3325" s="83"/>
      <c r="D3325" s="98"/>
    </row>
    <row r="3326" spans="1:4" ht="12.75">
      <c r="A3326" s="83"/>
      <c r="B3326" s="83"/>
      <c r="C3326" s="83"/>
      <c r="D3326" s="98"/>
    </row>
    <row r="3327" spans="1:4" ht="12.75">
      <c r="A3327" s="83"/>
      <c r="B3327" s="83"/>
      <c r="C3327" s="83"/>
      <c r="D3327" s="98"/>
    </row>
    <row r="3328" spans="1:4" ht="12.75">
      <c r="A3328" s="83"/>
      <c r="B3328" s="83"/>
      <c r="C3328" s="83"/>
      <c r="D3328" s="98"/>
    </row>
    <row r="3329" spans="1:4" ht="12.75">
      <c r="A3329" s="83"/>
      <c r="B3329" s="83"/>
      <c r="C3329" s="83"/>
      <c r="D3329" s="98"/>
    </row>
    <row r="3330" spans="1:4" ht="12.75">
      <c r="A3330" s="83"/>
      <c r="B3330" s="83"/>
      <c r="C3330" s="83"/>
      <c r="D3330" s="98"/>
    </row>
    <row r="3331" spans="1:4" ht="12.75">
      <c r="A3331" s="83"/>
      <c r="B3331" s="83"/>
      <c r="C3331" s="83"/>
      <c r="D3331" s="98"/>
    </row>
    <row r="3332" spans="1:4" ht="12.75">
      <c r="A3332" s="83"/>
      <c r="B3332" s="83"/>
      <c r="C3332" s="83"/>
      <c r="D3332" s="98"/>
    </row>
    <row r="3333" spans="1:4" ht="12.75">
      <c r="A3333" s="83"/>
      <c r="B3333" s="83"/>
      <c r="C3333" s="83"/>
      <c r="D3333" s="98"/>
    </row>
    <row r="3334" spans="1:4" ht="12.75">
      <c r="A3334" s="83"/>
      <c r="B3334" s="83"/>
      <c r="C3334" s="83"/>
      <c r="D3334" s="98"/>
    </row>
    <row r="3335" spans="1:4" ht="12.75">
      <c r="A3335" s="83"/>
      <c r="B3335" s="83"/>
      <c r="C3335" s="83"/>
      <c r="D3335" s="98"/>
    </row>
    <row r="3336" spans="1:4" ht="12.75">
      <c r="A3336" s="83"/>
      <c r="B3336" s="83"/>
      <c r="C3336" s="83"/>
      <c r="D3336" s="98"/>
    </row>
    <row r="3337" spans="1:4" ht="12.75">
      <c r="A3337" s="83"/>
      <c r="B3337" s="83"/>
      <c r="C3337" s="83"/>
      <c r="D3337" s="98"/>
    </row>
    <row r="3338" spans="1:4" ht="12.75">
      <c r="A3338" s="83"/>
      <c r="B3338" s="83"/>
      <c r="C3338" s="83"/>
      <c r="D3338" s="98"/>
    </row>
    <row r="3339" spans="1:4" ht="12.75">
      <c r="A3339" s="83"/>
      <c r="B3339" s="83"/>
      <c r="C3339" s="83"/>
      <c r="D3339" s="98"/>
    </row>
    <row r="3340" spans="1:4" ht="12.75">
      <c r="A3340" s="83"/>
      <c r="B3340" s="83"/>
      <c r="C3340" s="83"/>
      <c r="D3340" s="98"/>
    </row>
    <row r="3341" spans="1:4" ht="12.75">
      <c r="A3341" s="83"/>
      <c r="B3341" s="83"/>
      <c r="C3341" s="83"/>
      <c r="D3341" s="98"/>
    </row>
    <row r="3342" spans="1:4" ht="12.75">
      <c r="A3342" s="83"/>
      <c r="B3342" s="83"/>
      <c r="C3342" s="83"/>
      <c r="D3342" s="98"/>
    </row>
    <row r="3343" spans="1:4" ht="12.75">
      <c r="A3343" s="83"/>
      <c r="B3343" s="83"/>
      <c r="C3343" s="83"/>
      <c r="D3343" s="98"/>
    </row>
    <row r="3344" spans="1:4" ht="12.75">
      <c r="A3344" s="83"/>
      <c r="B3344" s="83"/>
      <c r="C3344" s="83"/>
      <c r="D3344" s="98"/>
    </row>
    <row r="3345" spans="1:4" ht="12.75">
      <c r="A3345" s="83"/>
      <c r="B3345" s="83"/>
      <c r="C3345" s="83"/>
      <c r="D3345" s="98"/>
    </row>
    <row r="3346" spans="1:4" ht="12.75">
      <c r="A3346" s="83"/>
      <c r="B3346" s="83"/>
      <c r="C3346" s="83"/>
      <c r="D3346" s="98"/>
    </row>
    <row r="3347" spans="1:4" ht="12.75">
      <c r="A3347" s="83"/>
      <c r="B3347" s="83"/>
      <c r="C3347" s="83"/>
      <c r="D3347" s="98"/>
    </row>
    <row r="3348" spans="1:4" ht="12.75">
      <c r="A3348" s="83"/>
      <c r="B3348" s="83"/>
      <c r="C3348" s="83"/>
      <c r="D3348" s="98"/>
    </row>
    <row r="3349" spans="1:4" ht="12.75">
      <c r="A3349" s="83"/>
      <c r="B3349" s="83"/>
      <c r="C3349" s="83"/>
      <c r="D3349" s="98"/>
    </row>
    <row r="3350" spans="1:4" ht="12.75">
      <c r="A3350" s="83"/>
      <c r="B3350" s="83"/>
      <c r="C3350" s="83"/>
      <c r="D3350" s="98"/>
    </row>
    <row r="3351" spans="1:4" ht="12.75">
      <c r="A3351" s="83"/>
      <c r="B3351" s="83"/>
      <c r="C3351" s="83"/>
      <c r="D3351" s="98"/>
    </row>
    <row r="3352" spans="1:4" ht="12.75">
      <c r="A3352" s="83"/>
      <c r="B3352" s="83"/>
      <c r="C3352" s="83"/>
      <c r="D3352" s="98"/>
    </row>
    <row r="3353" spans="1:4" ht="12.75">
      <c r="A3353" s="83"/>
      <c r="B3353" s="83"/>
      <c r="C3353" s="83"/>
      <c r="D3353" s="98"/>
    </row>
    <row r="3354" spans="1:4" ht="12.75">
      <c r="A3354" s="83"/>
      <c r="B3354" s="83"/>
      <c r="C3354" s="83"/>
      <c r="D3354" s="98"/>
    </row>
    <row r="3355" spans="1:4" ht="12.75">
      <c r="A3355" s="83"/>
      <c r="B3355" s="83"/>
      <c r="C3355" s="83"/>
      <c r="D3355" s="98"/>
    </row>
    <row r="3356" spans="1:4" ht="12.75">
      <c r="A3356" s="83"/>
      <c r="B3356" s="83"/>
      <c r="C3356" s="83"/>
      <c r="D3356" s="98"/>
    </row>
    <row r="3357" spans="1:4" ht="12.75">
      <c r="A3357" s="83"/>
      <c r="B3357" s="83"/>
      <c r="C3357" s="83"/>
      <c r="D3357" s="98"/>
    </row>
    <row r="3358" spans="1:4" ht="12.75">
      <c r="A3358" s="83"/>
      <c r="B3358" s="83"/>
      <c r="C3358" s="83"/>
      <c r="D3358" s="98"/>
    </row>
    <row r="3359" spans="1:4" ht="12.75">
      <c r="A3359" s="83"/>
      <c r="B3359" s="83"/>
      <c r="C3359" s="83"/>
      <c r="D3359" s="98"/>
    </row>
    <row r="3360" spans="1:4" ht="12.75">
      <c r="A3360" s="83"/>
      <c r="B3360" s="83"/>
      <c r="C3360" s="83"/>
      <c r="D3360" s="98"/>
    </row>
    <row r="3361" spans="1:4" ht="12.75">
      <c r="A3361" s="83"/>
      <c r="B3361" s="83"/>
      <c r="C3361" s="83"/>
      <c r="D3361" s="98"/>
    </row>
    <row r="3362" spans="1:4" ht="12.75">
      <c r="A3362" s="83"/>
      <c r="B3362" s="83"/>
      <c r="C3362" s="83"/>
      <c r="D3362" s="98"/>
    </row>
    <row r="3363" spans="1:4" ht="12.75">
      <c r="A3363" s="83"/>
      <c r="B3363" s="83"/>
      <c r="C3363" s="83"/>
      <c r="D3363" s="98"/>
    </row>
    <row r="3364" spans="1:4" ht="12.75">
      <c r="A3364" s="83"/>
      <c r="B3364" s="83"/>
      <c r="C3364" s="83"/>
      <c r="D3364" s="98"/>
    </row>
    <row r="3365" spans="1:4" ht="12.75">
      <c r="A3365" s="83"/>
      <c r="B3365" s="83"/>
      <c r="C3365" s="83"/>
      <c r="D3365" s="98"/>
    </row>
    <row r="3366" spans="1:4" ht="12.75">
      <c r="A3366" s="83"/>
      <c r="B3366" s="83"/>
      <c r="C3366" s="83"/>
      <c r="D3366" s="98"/>
    </row>
    <row r="3367" spans="1:4" ht="12.75">
      <c r="A3367" s="83"/>
      <c r="B3367" s="83"/>
      <c r="C3367" s="83"/>
      <c r="D3367" s="98"/>
    </row>
    <row r="3368" spans="1:4" ht="12.75">
      <c r="A3368" s="83"/>
      <c r="B3368" s="83"/>
      <c r="C3368" s="83"/>
      <c r="D3368" s="98"/>
    </row>
    <row r="3369" spans="1:4" ht="12.75">
      <c r="A3369" s="83"/>
      <c r="B3369" s="83"/>
      <c r="C3369" s="83"/>
      <c r="D3369" s="98"/>
    </row>
    <row r="3370" spans="1:4" ht="12.75">
      <c r="A3370" s="83"/>
      <c r="B3370" s="83"/>
      <c r="C3370" s="83"/>
      <c r="D3370" s="98"/>
    </row>
    <row r="3371" spans="1:4" ht="12.75">
      <c r="A3371" s="83"/>
      <c r="B3371" s="83"/>
      <c r="C3371" s="83"/>
      <c r="D3371" s="98"/>
    </row>
    <row r="3372" spans="1:4" ht="12.75">
      <c r="A3372" s="83"/>
      <c r="B3372" s="83"/>
      <c r="C3372" s="83"/>
      <c r="D3372" s="98"/>
    </row>
    <row r="3373" spans="1:4" ht="12.75">
      <c r="A3373" s="83"/>
      <c r="B3373" s="83"/>
      <c r="C3373" s="83"/>
      <c r="D3373" s="98"/>
    </row>
    <row r="3374" spans="1:4" ht="12.75">
      <c r="A3374" s="83"/>
      <c r="B3374" s="83"/>
      <c r="C3374" s="83"/>
      <c r="D3374" s="98"/>
    </row>
    <row r="3375" spans="1:4" ht="12.75">
      <c r="A3375" s="83"/>
      <c r="B3375" s="83"/>
      <c r="C3375" s="83"/>
      <c r="D3375" s="98"/>
    </row>
    <row r="3376" spans="1:4" ht="12.75">
      <c r="A3376" s="83"/>
      <c r="B3376" s="83"/>
      <c r="C3376" s="83"/>
      <c r="D3376" s="98"/>
    </row>
    <row r="3377" spans="1:4" ht="12.75">
      <c r="A3377" s="83"/>
      <c r="B3377" s="83"/>
      <c r="C3377" s="83"/>
      <c r="D3377" s="98"/>
    </row>
    <row r="3378" spans="1:4" ht="12.75">
      <c r="A3378" s="83"/>
      <c r="B3378" s="83"/>
      <c r="C3378" s="83"/>
      <c r="D3378" s="98"/>
    </row>
    <row r="3379" spans="1:4" ht="12.75">
      <c r="A3379" s="83"/>
      <c r="B3379" s="83"/>
      <c r="C3379" s="83"/>
      <c r="D3379" s="98"/>
    </row>
    <row r="3380" spans="1:4" ht="12.75">
      <c r="A3380" s="83"/>
      <c r="B3380" s="83"/>
      <c r="C3380" s="83"/>
      <c r="D3380" s="98"/>
    </row>
    <row r="3381" spans="1:4" ht="12.75">
      <c r="A3381" s="83"/>
      <c r="B3381" s="83"/>
      <c r="C3381" s="83"/>
      <c r="D3381" s="98"/>
    </row>
    <row r="3382" spans="1:4" ht="12.75">
      <c r="A3382" s="83"/>
      <c r="B3382" s="83"/>
      <c r="C3382" s="83"/>
      <c r="D3382" s="98"/>
    </row>
    <row r="3383" spans="1:4" ht="12.75">
      <c r="A3383" s="83"/>
      <c r="B3383" s="83"/>
      <c r="C3383" s="83"/>
      <c r="D3383" s="98"/>
    </row>
    <row r="3384" spans="1:4" ht="12.75">
      <c r="A3384" s="83"/>
      <c r="B3384" s="83"/>
      <c r="C3384" s="83"/>
      <c r="D3384" s="98"/>
    </row>
    <row r="3385" spans="1:4" ht="12.75">
      <c r="A3385" s="83"/>
      <c r="B3385" s="83"/>
      <c r="C3385" s="83"/>
      <c r="D3385" s="98"/>
    </row>
    <row r="3386" spans="1:4" ht="12.75">
      <c r="A3386" s="83"/>
      <c r="B3386" s="83"/>
      <c r="C3386" s="83"/>
      <c r="D3386" s="98"/>
    </row>
    <row r="3387" spans="1:4" ht="12.75">
      <c r="A3387" s="83"/>
      <c r="B3387" s="83"/>
      <c r="C3387" s="83"/>
      <c r="D3387" s="98"/>
    </row>
    <row r="3388" spans="1:4" ht="12.75">
      <c r="A3388" s="83"/>
      <c r="B3388" s="83"/>
      <c r="C3388" s="83"/>
      <c r="D3388" s="98"/>
    </row>
    <row r="3389" spans="1:4" ht="12.75">
      <c r="A3389" s="83"/>
      <c r="B3389" s="83"/>
      <c r="C3389" s="83"/>
      <c r="D3389" s="98"/>
    </row>
    <row r="3390" spans="1:4" ht="12.75">
      <c r="A3390" s="83"/>
      <c r="B3390" s="83"/>
      <c r="C3390" s="83"/>
      <c r="D3390" s="98"/>
    </row>
    <row r="3391" spans="1:4" ht="12.75">
      <c r="A3391" s="83"/>
      <c r="B3391" s="83"/>
      <c r="C3391" s="83"/>
      <c r="D3391" s="98"/>
    </row>
    <row r="3392" spans="1:4" ht="12.75">
      <c r="A3392" s="83"/>
      <c r="B3392" s="83"/>
      <c r="C3392" s="83"/>
      <c r="D3392" s="98"/>
    </row>
    <row r="3393" spans="1:4" ht="12.75">
      <c r="A3393" s="83"/>
      <c r="B3393" s="83"/>
      <c r="C3393" s="83"/>
      <c r="D3393" s="98"/>
    </row>
    <row r="3394" spans="1:4" ht="12.75">
      <c r="A3394" s="83"/>
      <c r="B3394" s="83"/>
      <c r="C3394" s="83"/>
      <c r="D3394" s="98"/>
    </row>
    <row r="3395" spans="1:4" ht="12.75">
      <c r="A3395" s="83"/>
      <c r="B3395" s="83"/>
      <c r="C3395" s="83"/>
      <c r="D3395" s="98"/>
    </row>
    <row r="3396" spans="1:4" ht="12.75">
      <c r="A3396" s="83"/>
      <c r="B3396" s="83"/>
      <c r="C3396" s="83"/>
      <c r="D3396" s="98"/>
    </row>
    <row r="3397" spans="1:4" ht="12.75">
      <c r="A3397" s="83"/>
      <c r="B3397" s="83"/>
      <c r="C3397" s="83"/>
      <c r="D3397" s="98"/>
    </row>
    <row r="3398" spans="1:4" ht="12.75">
      <c r="A3398" s="83"/>
      <c r="B3398" s="83"/>
      <c r="C3398" s="83"/>
      <c r="D3398" s="98"/>
    </row>
    <row r="3399" spans="1:4" ht="12.75">
      <c r="A3399" s="83"/>
      <c r="B3399" s="83"/>
      <c r="C3399" s="83"/>
      <c r="D3399" s="98"/>
    </row>
    <row r="3400" spans="1:4" ht="12.75">
      <c r="A3400" s="83"/>
      <c r="B3400" s="83"/>
      <c r="C3400" s="83"/>
      <c r="D3400" s="98"/>
    </row>
    <row r="3401" spans="1:4" ht="12.75">
      <c r="A3401" s="83"/>
      <c r="B3401" s="83"/>
      <c r="C3401" s="83"/>
      <c r="D3401" s="98"/>
    </row>
    <row r="3402" spans="1:4" ht="12.75">
      <c r="A3402" s="83"/>
      <c r="B3402" s="83"/>
      <c r="C3402" s="83"/>
      <c r="D3402" s="98"/>
    </row>
    <row r="3403" spans="1:4" ht="12.75">
      <c r="A3403" s="83"/>
      <c r="B3403" s="83"/>
      <c r="C3403" s="83"/>
      <c r="D3403" s="98"/>
    </row>
    <row r="3404" spans="1:4" ht="12.75">
      <c r="A3404" s="83"/>
      <c r="B3404" s="83"/>
      <c r="C3404" s="83"/>
      <c r="D3404" s="98"/>
    </row>
    <row r="3405" spans="1:4" ht="12.75">
      <c r="A3405" s="83"/>
      <c r="B3405" s="83"/>
      <c r="C3405" s="83"/>
      <c r="D3405" s="98"/>
    </row>
    <row r="3406" spans="1:4" ht="12.75">
      <c r="A3406" s="83"/>
      <c r="B3406" s="83"/>
      <c r="C3406" s="83"/>
      <c r="D3406" s="98"/>
    </row>
    <row r="3407" spans="1:4" ht="12.75">
      <c r="A3407" s="83"/>
      <c r="B3407" s="83"/>
      <c r="C3407" s="83"/>
      <c r="D3407" s="98"/>
    </row>
    <row r="3408" spans="1:4" ht="12.75">
      <c r="A3408" s="83"/>
      <c r="B3408" s="83"/>
      <c r="C3408" s="83"/>
      <c r="D3408" s="98"/>
    </row>
    <row r="3409" spans="1:4" ht="12.75">
      <c r="A3409" s="83"/>
      <c r="B3409" s="83"/>
      <c r="C3409" s="83"/>
      <c r="D3409" s="98"/>
    </row>
    <row r="3410" spans="1:4" ht="12.75">
      <c r="A3410" s="83"/>
      <c r="B3410" s="83"/>
      <c r="C3410" s="83"/>
      <c r="D3410" s="98"/>
    </row>
    <row r="3411" spans="1:4" ht="12.75">
      <c r="A3411" s="83"/>
      <c r="B3411" s="83"/>
      <c r="C3411" s="83"/>
      <c r="D3411" s="98"/>
    </row>
    <row r="3412" spans="1:4" ht="12.75">
      <c r="A3412" s="83"/>
      <c r="B3412" s="83"/>
      <c r="C3412" s="83"/>
      <c r="D3412" s="98"/>
    </row>
    <row r="3413" spans="1:4" ht="12.75">
      <c r="A3413" s="83"/>
      <c r="B3413" s="83"/>
      <c r="C3413" s="83"/>
      <c r="D3413" s="98"/>
    </row>
    <row r="3414" spans="1:4" ht="12.75">
      <c r="A3414" s="83"/>
      <c r="B3414" s="83"/>
      <c r="C3414" s="83"/>
      <c r="D3414" s="98"/>
    </row>
    <row r="3415" spans="1:4" ht="12.75">
      <c r="A3415" s="83"/>
      <c r="B3415" s="83"/>
      <c r="C3415" s="83"/>
      <c r="D3415" s="98"/>
    </row>
    <row r="3416" spans="1:4" ht="12.75">
      <c r="A3416" s="83"/>
      <c r="B3416" s="83"/>
      <c r="C3416" s="83"/>
      <c r="D3416" s="98"/>
    </row>
    <row r="3417" spans="1:4" ht="12.75">
      <c r="A3417" s="83"/>
      <c r="B3417" s="83"/>
      <c r="C3417" s="83"/>
      <c r="D3417" s="98"/>
    </row>
    <row r="3418" spans="1:4" ht="12.75">
      <c r="A3418" s="83"/>
      <c r="B3418" s="83"/>
      <c r="C3418" s="83"/>
      <c r="D3418" s="98"/>
    </row>
    <row r="3419" spans="1:4" ht="12.75">
      <c r="A3419" s="83"/>
      <c r="B3419" s="83"/>
      <c r="C3419" s="83"/>
      <c r="D3419" s="98"/>
    </row>
    <row r="3420" spans="1:4" ht="12.75">
      <c r="A3420" s="83"/>
      <c r="B3420" s="83"/>
      <c r="C3420" s="83"/>
      <c r="D3420" s="98"/>
    </row>
    <row r="3421" spans="1:4" ht="12.75">
      <c r="A3421" s="83"/>
      <c r="B3421" s="83"/>
      <c r="C3421" s="83"/>
      <c r="D3421" s="98"/>
    </row>
    <row r="3422" spans="1:4" ht="12.75">
      <c r="A3422" s="83"/>
      <c r="B3422" s="83"/>
      <c r="C3422" s="83"/>
      <c r="D3422" s="98"/>
    </row>
    <row r="3423" spans="1:4" ht="12.75">
      <c r="A3423" s="83"/>
      <c r="B3423" s="83"/>
      <c r="C3423" s="83"/>
      <c r="D3423" s="98"/>
    </row>
    <row r="3424" spans="1:4" ht="12.75">
      <c r="A3424" s="83"/>
      <c r="B3424" s="83"/>
      <c r="C3424" s="83"/>
      <c r="D3424" s="98"/>
    </row>
    <row r="3425" spans="1:4" ht="12.75">
      <c r="A3425" s="83"/>
      <c r="B3425" s="83"/>
      <c r="C3425" s="83"/>
      <c r="D3425" s="98"/>
    </row>
    <row r="3426" spans="1:4" ht="12.75">
      <c r="A3426" s="83"/>
      <c r="B3426" s="83"/>
      <c r="C3426" s="83"/>
      <c r="D3426" s="98"/>
    </row>
    <row r="3427" spans="1:4" ht="12.75">
      <c r="A3427" s="83"/>
      <c r="B3427" s="83"/>
      <c r="C3427" s="83"/>
      <c r="D3427" s="98"/>
    </row>
    <row r="3428" spans="1:4" ht="12.75">
      <c r="A3428" s="83"/>
      <c r="B3428" s="83"/>
      <c r="C3428" s="83"/>
      <c r="D3428" s="98"/>
    </row>
    <row r="3429" spans="1:4" ht="12.75">
      <c r="A3429" s="83"/>
      <c r="B3429" s="83"/>
      <c r="C3429" s="83"/>
      <c r="D3429" s="98"/>
    </row>
    <row r="3430" spans="1:4" ht="12.75">
      <c r="A3430" s="83"/>
      <c r="B3430" s="83"/>
      <c r="C3430" s="83"/>
      <c r="D3430" s="98"/>
    </row>
    <row r="3431" spans="1:4" ht="12.75">
      <c r="A3431" s="83"/>
      <c r="B3431" s="83"/>
      <c r="C3431" s="83"/>
      <c r="D3431" s="98"/>
    </row>
    <row r="3432" spans="1:4" ht="12.75">
      <c r="A3432" s="83"/>
      <c r="B3432" s="83"/>
      <c r="C3432" s="83"/>
      <c r="D3432" s="98"/>
    </row>
    <row r="3433" spans="1:4" ht="12.75">
      <c r="A3433" s="83"/>
      <c r="B3433" s="83"/>
      <c r="C3433" s="83"/>
      <c r="D3433" s="98"/>
    </row>
    <row r="3434" spans="1:4" ht="12.75">
      <c r="A3434" s="83"/>
      <c r="B3434" s="83"/>
      <c r="C3434" s="83"/>
      <c r="D3434" s="98"/>
    </row>
    <row r="3435" spans="1:4" ht="12.75">
      <c r="A3435" s="83"/>
      <c r="B3435" s="83"/>
      <c r="C3435" s="83"/>
      <c r="D3435" s="98"/>
    </row>
    <row r="3436" spans="1:4" ht="12.75">
      <c r="A3436" s="83"/>
      <c r="B3436" s="83"/>
      <c r="C3436" s="83"/>
      <c r="D3436" s="98"/>
    </row>
    <row r="3437" spans="1:4" ht="12.75">
      <c r="A3437" s="83"/>
      <c r="B3437" s="83"/>
      <c r="C3437" s="83"/>
      <c r="D3437" s="98"/>
    </row>
    <row r="3438" spans="1:4" ht="12.75">
      <c r="A3438" s="83"/>
      <c r="B3438" s="83"/>
      <c r="C3438" s="83"/>
      <c r="D3438" s="98"/>
    </row>
    <row r="3439" spans="1:4" ht="12.75">
      <c r="A3439" s="83"/>
      <c r="B3439" s="83"/>
      <c r="C3439" s="83"/>
      <c r="D3439" s="98"/>
    </row>
    <row r="3440" spans="1:4" ht="12.75">
      <c r="A3440" s="83"/>
      <c r="B3440" s="83"/>
      <c r="C3440" s="83"/>
      <c r="D3440" s="98"/>
    </row>
    <row r="3441" spans="1:4" ht="12.75">
      <c r="A3441" s="83"/>
      <c r="B3441" s="83"/>
      <c r="C3441" s="83"/>
      <c r="D3441" s="98"/>
    </row>
    <row r="3442" spans="1:4" ht="12.75">
      <c r="A3442" s="83"/>
      <c r="B3442" s="83"/>
      <c r="C3442" s="83"/>
      <c r="D3442" s="98"/>
    </row>
    <row r="3443" spans="1:4" ht="12.75">
      <c r="A3443" s="83"/>
      <c r="B3443" s="83"/>
      <c r="C3443" s="83"/>
      <c r="D3443" s="98"/>
    </row>
    <row r="3444" spans="1:4" ht="12.75">
      <c r="A3444" s="83"/>
      <c r="B3444" s="83"/>
      <c r="C3444" s="83"/>
      <c r="D3444" s="98"/>
    </row>
    <row r="3445" spans="1:4" ht="12.75">
      <c r="A3445" s="83"/>
      <c r="B3445" s="83"/>
      <c r="C3445" s="83"/>
      <c r="D3445" s="98"/>
    </row>
    <row r="3446" spans="1:4" ht="12.75">
      <c r="A3446" s="83"/>
      <c r="B3446" s="83"/>
      <c r="C3446" s="83"/>
      <c r="D3446" s="98"/>
    </row>
    <row r="3447" spans="1:4" ht="12.75">
      <c r="A3447" s="83"/>
      <c r="B3447" s="83"/>
      <c r="C3447" s="83"/>
      <c r="D3447" s="98"/>
    </row>
    <row r="3448" spans="1:4" ht="12.75">
      <c r="A3448" s="83"/>
      <c r="B3448" s="83"/>
      <c r="C3448" s="83"/>
      <c r="D3448" s="98"/>
    </row>
    <row r="3449" spans="1:4" ht="12.75">
      <c r="A3449" s="83"/>
      <c r="B3449" s="83"/>
      <c r="C3449" s="83"/>
      <c r="D3449" s="98"/>
    </row>
    <row r="3450" spans="1:4" ht="12.75">
      <c r="A3450" s="83"/>
      <c r="B3450" s="83"/>
      <c r="C3450" s="83"/>
      <c r="D3450" s="98"/>
    </row>
    <row r="3451" spans="1:4" ht="12.75">
      <c r="A3451" s="83"/>
      <c r="B3451" s="83"/>
      <c r="C3451" s="83"/>
      <c r="D3451" s="98"/>
    </row>
    <row r="3452" spans="1:4" ht="12.75">
      <c r="A3452" s="83"/>
      <c r="B3452" s="83"/>
      <c r="C3452" s="83"/>
      <c r="D3452" s="98"/>
    </row>
    <row r="3453" spans="1:4" ht="12.75">
      <c r="A3453" s="83"/>
      <c r="B3453" s="83"/>
      <c r="C3453" s="83"/>
      <c r="D3453" s="98"/>
    </row>
    <row r="3454" spans="1:4" ht="12.75">
      <c r="A3454" s="83"/>
      <c r="B3454" s="83"/>
      <c r="C3454" s="83"/>
      <c r="D3454" s="98"/>
    </row>
    <row r="3455" spans="1:4" ht="12.75">
      <c r="A3455" s="83"/>
      <c r="B3455" s="83"/>
      <c r="C3455" s="83"/>
      <c r="D3455" s="98"/>
    </row>
    <row r="3456" spans="1:4" ht="12.75">
      <c r="A3456" s="83"/>
      <c r="B3456" s="83"/>
      <c r="C3456" s="83"/>
      <c r="D3456" s="98"/>
    </row>
    <row r="3457" spans="1:4" ht="12.75">
      <c r="A3457" s="83"/>
      <c r="B3457" s="83"/>
      <c r="C3457" s="83"/>
      <c r="D3457" s="98"/>
    </row>
    <row r="3458" spans="1:4" ht="12.75">
      <c r="A3458" s="83"/>
      <c r="B3458" s="83"/>
      <c r="C3458" s="83"/>
      <c r="D3458" s="98"/>
    </row>
    <row r="3459" spans="1:4" ht="12.75">
      <c r="A3459" s="83"/>
      <c r="B3459" s="83"/>
      <c r="C3459" s="83"/>
      <c r="D3459" s="98"/>
    </row>
    <row r="3460" spans="1:4" ht="12.75">
      <c r="A3460" s="83"/>
      <c r="B3460" s="83"/>
      <c r="C3460" s="83"/>
      <c r="D3460" s="98"/>
    </row>
    <row r="3461" spans="1:4" ht="12.75">
      <c r="A3461" s="83"/>
      <c r="B3461" s="83"/>
      <c r="C3461" s="83"/>
      <c r="D3461" s="98"/>
    </row>
    <row r="3462" spans="1:4" ht="12.75">
      <c r="A3462" s="83"/>
      <c r="B3462" s="83"/>
      <c r="C3462" s="83"/>
      <c r="D3462" s="98"/>
    </row>
    <row r="3463" spans="1:4" ht="12.75">
      <c r="A3463" s="83"/>
      <c r="B3463" s="83"/>
      <c r="C3463" s="83"/>
      <c r="D3463" s="98"/>
    </row>
    <row r="3464" spans="1:4" ht="12.75">
      <c r="A3464" s="83"/>
      <c r="B3464" s="83"/>
      <c r="C3464" s="83"/>
      <c r="D3464" s="98"/>
    </row>
    <row r="3465" spans="1:4" ht="12.75">
      <c r="A3465" s="83"/>
      <c r="B3465" s="83"/>
      <c r="C3465" s="83"/>
      <c r="D3465" s="98"/>
    </row>
    <row r="3466" spans="1:4" ht="12.75">
      <c r="A3466" s="83"/>
      <c r="B3466" s="83"/>
      <c r="C3466" s="83"/>
      <c r="D3466" s="98"/>
    </row>
    <row r="3467" spans="1:4" ht="12.75">
      <c r="A3467" s="83"/>
      <c r="B3467" s="83"/>
      <c r="C3467" s="83"/>
      <c r="D3467" s="98"/>
    </row>
    <row r="3468" spans="1:4" ht="12.75">
      <c r="A3468" s="83"/>
      <c r="B3468" s="83"/>
      <c r="C3468" s="83"/>
      <c r="D3468" s="98"/>
    </row>
    <row r="3469" spans="1:4" ht="12.75">
      <c r="A3469" s="83"/>
      <c r="B3469" s="83"/>
      <c r="C3469" s="83"/>
      <c r="D3469" s="98"/>
    </row>
    <row r="3470" spans="1:4" ht="12.75">
      <c r="A3470" s="83"/>
      <c r="B3470" s="83"/>
      <c r="C3470" s="83"/>
      <c r="D3470" s="98"/>
    </row>
    <row r="3471" spans="1:4" ht="12.75">
      <c r="A3471" s="83"/>
      <c r="B3471" s="83"/>
      <c r="C3471" s="83"/>
      <c r="D3471" s="98"/>
    </row>
    <row r="3472" spans="1:4" ht="12.75">
      <c r="A3472" s="83"/>
      <c r="B3472" s="83"/>
      <c r="C3472" s="83"/>
      <c r="D3472" s="98"/>
    </row>
    <row r="3473" spans="1:4" ht="12.75">
      <c r="A3473" s="83"/>
      <c r="B3473" s="83"/>
      <c r="C3473" s="83"/>
      <c r="D3473" s="98"/>
    </row>
    <row r="3474" spans="1:4" ht="12.75">
      <c r="A3474" s="83"/>
      <c r="B3474" s="83"/>
      <c r="C3474" s="83"/>
      <c r="D3474" s="98"/>
    </row>
    <row r="3475" spans="1:4" ht="12.75">
      <c r="A3475" s="83"/>
      <c r="B3475" s="83"/>
      <c r="C3475" s="83"/>
      <c r="D3475" s="98"/>
    </row>
    <row r="3476" spans="1:4" ht="12.75">
      <c r="A3476" s="83"/>
      <c r="B3476" s="83"/>
      <c r="C3476" s="83"/>
      <c r="D3476" s="98"/>
    </row>
    <row r="3477" spans="1:4" ht="12.75">
      <c r="A3477" s="83"/>
      <c r="B3477" s="83"/>
      <c r="C3477" s="83"/>
      <c r="D3477" s="98"/>
    </row>
    <row r="3478" spans="1:4" ht="12.75">
      <c r="A3478" s="83"/>
      <c r="B3478" s="83"/>
      <c r="C3478" s="83"/>
      <c r="D3478" s="98"/>
    </row>
    <row r="3479" spans="1:4" ht="12.75">
      <c r="A3479" s="83"/>
      <c r="B3479" s="83"/>
      <c r="C3479" s="83"/>
      <c r="D3479" s="98"/>
    </row>
    <row r="3480" spans="1:4" ht="12.75">
      <c r="A3480" s="83"/>
      <c r="B3480" s="83"/>
      <c r="C3480" s="83"/>
      <c r="D3480" s="98"/>
    </row>
    <row r="3481" spans="1:4" ht="12.75">
      <c r="A3481" s="83"/>
      <c r="B3481" s="83"/>
      <c r="C3481" s="83"/>
      <c r="D3481" s="98"/>
    </row>
    <row r="3482" spans="1:4" ht="12.75">
      <c r="A3482" s="83"/>
      <c r="B3482" s="83"/>
      <c r="C3482" s="83"/>
      <c r="D3482" s="98"/>
    </row>
    <row r="3483" spans="1:4" ht="12.75">
      <c r="A3483" s="83"/>
      <c r="B3483" s="83"/>
      <c r="C3483" s="83"/>
      <c r="D3483" s="98"/>
    </row>
    <row r="3484" spans="1:4" ht="12.75">
      <c r="A3484" s="83"/>
      <c r="B3484" s="83"/>
      <c r="C3484" s="83"/>
      <c r="D3484" s="98"/>
    </row>
    <row r="3485" spans="1:4" ht="12.75">
      <c r="A3485" s="83"/>
      <c r="B3485" s="83"/>
      <c r="C3485" s="83"/>
      <c r="D3485" s="98"/>
    </row>
    <row r="3486" spans="1:4" ht="12.75">
      <c r="A3486" s="83"/>
      <c r="B3486" s="83"/>
      <c r="C3486" s="83"/>
      <c r="D3486" s="98"/>
    </row>
    <row r="3487" spans="1:4" ht="12.75">
      <c r="A3487" s="83"/>
      <c r="B3487" s="83"/>
      <c r="C3487" s="83"/>
      <c r="D3487" s="98"/>
    </row>
    <row r="3488" spans="1:4" ht="12.75">
      <c r="A3488" s="83"/>
      <c r="B3488" s="83"/>
      <c r="C3488" s="83"/>
      <c r="D3488" s="98"/>
    </row>
    <row r="3489" spans="1:4" ht="12.75">
      <c r="A3489" s="83"/>
      <c r="B3489" s="83"/>
      <c r="C3489" s="83"/>
      <c r="D3489" s="98"/>
    </row>
    <row r="3490" spans="1:4" ht="12.75">
      <c r="A3490" s="83"/>
      <c r="B3490" s="83"/>
      <c r="C3490" s="83"/>
      <c r="D3490" s="98"/>
    </row>
    <row r="3491" spans="1:4" ht="12.75">
      <c r="A3491" s="83"/>
      <c r="B3491" s="83"/>
      <c r="C3491" s="83"/>
      <c r="D3491" s="98"/>
    </row>
    <row r="3492" spans="1:4" ht="12.75">
      <c r="A3492" s="83"/>
      <c r="B3492" s="83"/>
      <c r="C3492" s="83"/>
      <c r="D3492" s="98"/>
    </row>
    <row r="3493" spans="1:4" ht="12.75">
      <c r="A3493" s="83"/>
      <c r="B3493" s="83"/>
      <c r="C3493" s="83"/>
      <c r="D3493" s="98"/>
    </row>
    <row r="3494" spans="1:4" ht="12.75">
      <c r="A3494" s="83"/>
      <c r="B3494" s="83"/>
      <c r="C3494" s="83"/>
      <c r="D3494" s="98"/>
    </row>
    <row r="3495" spans="1:4" ht="12.75">
      <c r="A3495" s="83"/>
      <c r="B3495" s="83"/>
      <c r="C3495" s="83"/>
      <c r="D3495" s="98"/>
    </row>
    <row r="3496" spans="1:4" ht="12.75">
      <c r="A3496" s="83"/>
      <c r="B3496" s="83"/>
      <c r="C3496" s="83"/>
      <c r="D3496" s="98"/>
    </row>
    <row r="3497" spans="1:4" ht="12.75">
      <c r="A3497" s="83"/>
      <c r="B3497" s="83"/>
      <c r="C3497" s="83"/>
      <c r="D3497" s="98"/>
    </row>
    <row r="3498" spans="1:4" ht="12.75">
      <c r="A3498" s="83"/>
      <c r="B3498" s="83"/>
      <c r="C3498" s="83"/>
      <c r="D3498" s="98"/>
    </row>
    <row r="3499" spans="1:4" ht="12.75">
      <c r="A3499" s="83"/>
      <c r="B3499" s="83"/>
      <c r="C3499" s="83"/>
      <c r="D3499" s="98"/>
    </row>
    <row r="3500" spans="1:4" ht="12.75">
      <c r="A3500" s="83"/>
      <c r="B3500" s="83"/>
      <c r="C3500" s="83"/>
      <c r="D3500" s="98"/>
    </row>
    <row r="3501" spans="1:4" ht="12.75">
      <c r="A3501" s="83"/>
      <c r="B3501" s="83"/>
      <c r="C3501" s="83"/>
      <c r="D3501" s="98"/>
    </row>
    <row r="3502" spans="1:4" ht="12.75">
      <c r="A3502" s="83"/>
      <c r="B3502" s="83"/>
      <c r="C3502" s="83"/>
      <c r="D3502" s="98"/>
    </row>
    <row r="3503" spans="1:4" ht="12.75">
      <c r="A3503" s="83"/>
      <c r="B3503" s="83"/>
      <c r="C3503" s="83"/>
      <c r="D3503" s="98"/>
    </row>
    <row r="3504" spans="1:4" ht="12.75">
      <c r="A3504" s="83"/>
      <c r="B3504" s="83"/>
      <c r="C3504" s="83"/>
      <c r="D3504" s="98"/>
    </row>
    <row r="3505" spans="1:4" ht="12.75">
      <c r="A3505" s="83"/>
      <c r="B3505" s="83"/>
      <c r="C3505" s="83"/>
      <c r="D3505" s="98"/>
    </row>
    <row r="3506" spans="1:4" ht="12.75">
      <c r="A3506" s="83"/>
      <c r="B3506" s="83"/>
      <c r="C3506" s="83"/>
      <c r="D3506" s="98"/>
    </row>
    <row r="3507" spans="1:4" ht="12.75">
      <c r="A3507" s="83"/>
      <c r="B3507" s="83"/>
      <c r="C3507" s="83"/>
      <c r="D3507" s="98"/>
    </row>
    <row r="3508" spans="1:4" ht="12.75">
      <c r="A3508" s="83"/>
      <c r="B3508" s="83"/>
      <c r="C3508" s="83"/>
      <c r="D3508" s="98"/>
    </row>
    <row r="3509" spans="1:4" ht="12.75">
      <c r="A3509" s="83"/>
      <c r="B3509" s="83"/>
      <c r="C3509" s="83"/>
      <c r="D3509" s="98"/>
    </row>
    <row r="3510" spans="1:4" ht="12.75">
      <c r="A3510" s="83"/>
      <c r="B3510" s="83"/>
      <c r="C3510" s="83"/>
      <c r="D3510" s="98"/>
    </row>
    <row r="3511" spans="1:4" ht="12.75">
      <c r="A3511" s="83"/>
      <c r="B3511" s="83"/>
      <c r="C3511" s="83"/>
      <c r="D3511" s="98"/>
    </row>
    <row r="3512" spans="1:4" ht="12.75">
      <c r="A3512" s="83"/>
      <c r="B3512" s="83"/>
      <c r="C3512" s="83"/>
      <c r="D3512" s="98"/>
    </row>
    <row r="3513" spans="1:4" ht="12.75">
      <c r="A3513" s="83"/>
      <c r="B3513" s="83"/>
      <c r="C3513" s="83"/>
      <c r="D3513" s="98"/>
    </row>
    <row r="3514" spans="1:4" ht="12.75">
      <c r="A3514" s="83"/>
      <c r="B3514" s="83"/>
      <c r="C3514" s="83"/>
      <c r="D3514" s="98"/>
    </row>
    <row r="3515" spans="1:4" ht="12.75">
      <c r="A3515" s="83"/>
      <c r="B3515" s="83"/>
      <c r="C3515" s="83"/>
      <c r="D3515" s="98"/>
    </row>
    <row r="3516" spans="1:4" ht="12.75">
      <c r="A3516" s="83"/>
      <c r="B3516" s="83"/>
      <c r="C3516" s="83"/>
      <c r="D3516" s="98"/>
    </row>
    <row r="3517" spans="1:4" ht="12.75">
      <c r="A3517" s="83"/>
      <c r="B3517" s="83"/>
      <c r="C3517" s="83"/>
      <c r="D3517" s="98"/>
    </row>
    <row r="3518" spans="1:4" ht="12.75">
      <c r="A3518" s="83"/>
      <c r="B3518" s="83"/>
      <c r="C3518" s="83"/>
      <c r="D3518" s="98"/>
    </row>
    <row r="3519" spans="1:4" ht="12.75">
      <c r="A3519" s="83"/>
      <c r="B3519" s="83"/>
      <c r="C3519" s="83"/>
      <c r="D3519" s="98"/>
    </row>
    <row r="3520" spans="1:4" ht="12.75">
      <c r="A3520" s="83"/>
      <c r="B3520" s="83"/>
      <c r="C3520" s="83"/>
      <c r="D3520" s="98"/>
    </row>
    <row r="3521" spans="1:4" ht="12.75">
      <c r="A3521" s="83"/>
      <c r="B3521" s="83"/>
      <c r="C3521" s="83"/>
      <c r="D3521" s="98"/>
    </row>
    <row r="3522" spans="1:4" ht="12.75">
      <c r="A3522" s="83"/>
      <c r="B3522" s="83"/>
      <c r="C3522" s="83"/>
      <c r="D3522" s="98"/>
    </row>
    <row r="3523" spans="1:4" ht="12.75">
      <c r="A3523" s="83"/>
      <c r="B3523" s="83"/>
      <c r="C3523" s="83"/>
      <c r="D3523" s="98"/>
    </row>
    <row r="3524" spans="1:4" ht="12.75">
      <c r="A3524" s="83"/>
      <c r="B3524" s="83"/>
      <c r="C3524" s="83"/>
      <c r="D3524" s="98"/>
    </row>
    <row r="3525" spans="1:4" ht="12.75">
      <c r="A3525" s="83"/>
      <c r="B3525" s="83"/>
      <c r="C3525" s="83"/>
      <c r="D3525" s="98"/>
    </row>
    <row r="3526" spans="1:4" ht="12.75">
      <c r="A3526" s="83"/>
      <c r="B3526" s="83"/>
      <c r="C3526" s="83"/>
      <c r="D3526" s="98"/>
    </row>
    <row r="3527" spans="1:4" ht="12.75">
      <c r="A3527" s="83"/>
      <c r="B3527" s="83"/>
      <c r="C3527" s="83"/>
      <c r="D3527" s="98"/>
    </row>
    <row r="3528" spans="1:4" ht="12.75">
      <c r="A3528" s="83"/>
      <c r="B3528" s="83"/>
      <c r="C3528" s="83"/>
      <c r="D3528" s="98"/>
    </row>
    <row r="3529" spans="1:4" ht="12.75">
      <c r="A3529" s="83"/>
      <c r="B3529" s="83"/>
      <c r="C3529" s="83"/>
      <c r="D3529" s="98"/>
    </row>
    <row r="3530" spans="1:4" ht="12.75">
      <c r="A3530" s="83"/>
      <c r="B3530" s="83"/>
      <c r="C3530" s="83"/>
      <c r="D3530" s="98"/>
    </row>
    <row r="3531" spans="1:4" ht="12.75">
      <c r="A3531" s="83"/>
      <c r="B3531" s="83"/>
      <c r="C3531" s="83"/>
      <c r="D3531" s="98"/>
    </row>
    <row r="3532" spans="1:4" ht="12.75">
      <c r="A3532" s="83"/>
      <c r="B3532" s="83"/>
      <c r="C3532" s="83"/>
      <c r="D3532" s="98"/>
    </row>
    <row r="3533" spans="1:4" ht="12.75">
      <c r="A3533" s="83"/>
      <c r="B3533" s="83"/>
      <c r="C3533" s="83"/>
      <c r="D3533" s="98"/>
    </row>
    <row r="3534" spans="1:4" ht="12.75">
      <c r="A3534" s="83"/>
      <c r="B3534" s="83"/>
      <c r="C3534" s="83"/>
      <c r="D3534" s="98"/>
    </row>
    <row r="3535" spans="1:4" ht="12.75">
      <c r="A3535" s="83"/>
      <c r="B3535" s="83"/>
      <c r="C3535" s="83"/>
      <c r="D3535" s="98"/>
    </row>
    <row r="3536" spans="1:4" ht="12.75">
      <c r="A3536" s="83"/>
      <c r="B3536" s="83"/>
      <c r="C3536" s="83"/>
      <c r="D3536" s="98"/>
    </row>
    <row r="3537" spans="1:4" ht="12.75">
      <c r="A3537" s="83"/>
      <c r="B3537" s="83"/>
      <c r="C3537" s="83"/>
      <c r="D3537" s="98"/>
    </row>
    <row r="3538" spans="1:4" ht="12.75">
      <c r="A3538" s="83"/>
      <c r="B3538" s="83"/>
      <c r="C3538" s="83"/>
      <c r="D3538" s="98"/>
    </row>
    <row r="3539" spans="1:4" ht="12.75">
      <c r="A3539" s="83"/>
      <c r="B3539" s="83"/>
      <c r="C3539" s="83"/>
      <c r="D3539" s="98"/>
    </row>
    <row r="3540" spans="1:4" ht="12.75">
      <c r="A3540" s="83"/>
      <c r="B3540" s="83"/>
      <c r="C3540" s="83"/>
      <c r="D3540" s="98"/>
    </row>
    <row r="3541" spans="1:4" ht="12.75">
      <c r="A3541" s="83"/>
      <c r="B3541" s="83"/>
      <c r="C3541" s="83"/>
      <c r="D3541" s="98"/>
    </row>
    <row r="3542" spans="1:4" ht="12.75">
      <c r="A3542" s="83"/>
      <c r="B3542" s="83"/>
      <c r="C3542" s="83"/>
      <c r="D3542" s="98"/>
    </row>
    <row r="3543" spans="1:4" ht="12.75">
      <c r="A3543" s="83"/>
      <c r="B3543" s="83"/>
      <c r="C3543" s="83"/>
      <c r="D3543" s="98"/>
    </row>
    <row r="3544" spans="1:4" ht="12.75">
      <c r="A3544" s="83"/>
      <c r="B3544" s="83"/>
      <c r="C3544" s="83"/>
      <c r="D3544" s="98"/>
    </row>
    <row r="3545" spans="1:4" ht="12.75">
      <c r="A3545" s="83"/>
      <c r="B3545" s="83"/>
      <c r="C3545" s="83"/>
      <c r="D3545" s="98"/>
    </row>
    <row r="3546" spans="1:4" ht="12.75">
      <c r="A3546" s="83"/>
      <c r="B3546" s="83"/>
      <c r="C3546" s="83"/>
      <c r="D3546" s="98"/>
    </row>
    <row r="3547" spans="1:4" ht="12.75">
      <c r="A3547" s="83"/>
      <c r="B3547" s="83"/>
      <c r="C3547" s="83"/>
      <c r="D3547" s="98"/>
    </row>
    <row r="3548" spans="1:4" ht="12.75">
      <c r="A3548" s="83"/>
      <c r="B3548" s="83"/>
      <c r="C3548" s="83"/>
      <c r="D3548" s="98"/>
    </row>
    <row r="3549" spans="1:4" ht="12.75">
      <c r="A3549" s="83"/>
      <c r="B3549" s="83"/>
      <c r="C3549" s="83"/>
      <c r="D3549" s="98"/>
    </row>
    <row r="3550" spans="1:4" ht="12.75">
      <c r="A3550" s="83"/>
      <c r="B3550" s="83"/>
      <c r="C3550" s="83"/>
      <c r="D3550" s="98"/>
    </row>
    <row r="3551" spans="1:4" ht="12.75">
      <c r="A3551" s="83"/>
      <c r="B3551" s="83"/>
      <c r="C3551" s="83"/>
      <c r="D3551" s="98"/>
    </row>
    <row r="3552" spans="1:4" ht="12.75">
      <c r="A3552" s="83"/>
      <c r="B3552" s="83"/>
      <c r="C3552" s="83"/>
      <c r="D3552" s="98"/>
    </row>
    <row r="3553" spans="1:4" ht="12.75">
      <c r="A3553" s="83"/>
      <c r="B3553" s="83"/>
      <c r="C3553" s="83"/>
      <c r="D3553" s="98"/>
    </row>
    <row r="3554" spans="1:4" ht="12.75">
      <c r="A3554" s="83"/>
      <c r="B3554" s="83"/>
      <c r="C3554" s="83"/>
      <c r="D3554" s="98"/>
    </row>
    <row r="3555" spans="1:4" ht="12.75">
      <c r="A3555" s="83"/>
      <c r="B3555" s="83"/>
      <c r="C3555" s="83"/>
      <c r="D3555" s="98"/>
    </row>
    <row r="3556" spans="1:4" ht="12.75">
      <c r="A3556" s="83"/>
      <c r="B3556" s="83"/>
      <c r="C3556" s="83"/>
      <c r="D3556" s="98"/>
    </row>
    <row r="3557" spans="1:4" ht="12.75">
      <c r="A3557" s="83"/>
      <c r="B3557" s="83"/>
      <c r="C3557" s="83"/>
      <c r="D3557" s="98"/>
    </row>
    <row r="3558" spans="1:4" ht="12.75">
      <c r="A3558" s="83"/>
      <c r="B3558" s="83"/>
      <c r="C3558" s="83"/>
      <c r="D3558" s="98"/>
    </row>
    <row r="3559" spans="1:4" ht="12.75">
      <c r="A3559" s="83"/>
      <c r="B3559" s="83"/>
      <c r="C3559" s="83"/>
      <c r="D3559" s="98"/>
    </row>
    <row r="3560" spans="1:4" ht="12.75">
      <c r="A3560" s="83"/>
      <c r="B3560" s="83"/>
      <c r="C3560" s="83"/>
      <c r="D3560" s="98"/>
    </row>
    <row r="3561" spans="1:4" ht="12.75">
      <c r="A3561" s="83"/>
      <c r="B3561" s="83"/>
      <c r="C3561" s="83"/>
      <c r="D3561" s="98"/>
    </row>
    <row r="3562" spans="1:4" ht="12.75">
      <c r="A3562" s="83"/>
      <c r="B3562" s="83"/>
      <c r="C3562" s="83"/>
      <c r="D3562" s="98"/>
    </row>
    <row r="3563" spans="1:4" ht="12.75">
      <c r="A3563" s="83"/>
      <c r="B3563" s="83"/>
      <c r="C3563" s="83"/>
      <c r="D3563" s="98"/>
    </row>
    <row r="3564" spans="1:4" ht="12.75">
      <c r="A3564" s="83"/>
      <c r="B3564" s="83"/>
      <c r="C3564" s="83"/>
      <c r="D3564" s="98"/>
    </row>
    <row r="3565" spans="1:4" ht="12.75">
      <c r="A3565" s="83"/>
      <c r="B3565" s="83"/>
      <c r="C3565" s="83"/>
      <c r="D3565" s="98"/>
    </row>
    <row r="3566" spans="1:4" ht="12.75">
      <c r="A3566" s="83"/>
      <c r="B3566" s="83"/>
      <c r="C3566" s="83"/>
      <c r="D3566" s="98"/>
    </row>
    <row r="3567" spans="1:4" ht="12.75">
      <c r="A3567" s="83"/>
      <c r="B3567" s="83"/>
      <c r="C3567" s="83"/>
      <c r="D3567" s="98"/>
    </row>
    <row r="3568" spans="1:4" ht="12.75">
      <c r="A3568" s="83"/>
      <c r="B3568" s="83"/>
      <c r="C3568" s="83"/>
      <c r="D3568" s="98"/>
    </row>
    <row r="3569" spans="1:4" ht="12.75">
      <c r="A3569" s="83"/>
      <c r="B3569" s="83"/>
      <c r="C3569" s="83"/>
      <c r="D3569" s="98"/>
    </row>
    <row r="3570" spans="1:4" ht="12.75">
      <c r="A3570" s="83"/>
      <c r="B3570" s="83"/>
      <c r="C3570" s="83"/>
      <c r="D3570" s="98"/>
    </row>
    <row r="3571" spans="1:4" ht="12.75">
      <c r="A3571" s="83"/>
      <c r="B3571" s="83"/>
      <c r="C3571" s="83"/>
      <c r="D3571" s="98"/>
    </row>
    <row r="3572" spans="1:4" ht="12.75">
      <c r="A3572" s="83"/>
      <c r="B3572" s="83"/>
      <c r="C3572" s="83"/>
      <c r="D3572" s="98"/>
    </row>
    <row r="3573" spans="1:4" ht="12.75">
      <c r="A3573" s="83"/>
      <c r="B3573" s="83"/>
      <c r="C3573" s="83"/>
      <c r="D3573" s="98"/>
    </row>
    <row r="3574" spans="1:4" ht="12.75">
      <c r="A3574" s="83"/>
      <c r="B3574" s="83"/>
      <c r="C3574" s="83"/>
      <c r="D3574" s="98"/>
    </row>
    <row r="3575" spans="1:4" ht="12.75">
      <c r="A3575" s="83"/>
      <c r="B3575" s="83"/>
      <c r="C3575" s="83"/>
      <c r="D3575" s="98"/>
    </row>
    <row r="3576" spans="1:4" ht="12.75">
      <c r="A3576" s="83"/>
      <c r="B3576" s="83"/>
      <c r="C3576" s="83"/>
      <c r="D3576" s="98"/>
    </row>
    <row r="3577" spans="1:4" ht="12.75">
      <c r="A3577" s="83"/>
      <c r="B3577" s="83"/>
      <c r="C3577" s="83"/>
      <c r="D3577" s="98"/>
    </row>
    <row r="3578" spans="1:4" ht="12.75">
      <c r="A3578" s="83"/>
      <c r="B3578" s="83"/>
      <c r="C3578" s="83"/>
      <c r="D3578" s="98"/>
    </row>
    <row r="3579" spans="1:4" ht="12.75">
      <c r="A3579" s="83"/>
      <c r="B3579" s="83"/>
      <c r="C3579" s="83"/>
      <c r="D3579" s="98"/>
    </row>
    <row r="3580" spans="1:4" ht="12.75">
      <c r="A3580" s="83"/>
      <c r="B3580" s="83"/>
      <c r="C3580" s="83"/>
      <c r="D3580" s="98"/>
    </row>
    <row r="3581" spans="1:4" ht="12.75">
      <c r="A3581" s="83"/>
      <c r="B3581" s="83"/>
      <c r="C3581" s="83"/>
      <c r="D3581" s="98"/>
    </row>
    <row r="3582" spans="1:4" ht="12.75">
      <c r="A3582" s="83"/>
      <c r="B3582" s="83"/>
      <c r="C3582" s="83"/>
      <c r="D3582" s="98"/>
    </row>
    <row r="3583" spans="1:4" ht="12.75">
      <c r="A3583" s="83"/>
      <c r="B3583" s="83"/>
      <c r="C3583" s="83"/>
      <c r="D3583" s="98"/>
    </row>
    <row r="3584" spans="1:4" ht="12.75">
      <c r="A3584" s="83"/>
      <c r="B3584" s="83"/>
      <c r="C3584" s="83"/>
      <c r="D3584" s="98"/>
    </row>
    <row r="3585" spans="1:4" ht="12.75">
      <c r="A3585" s="83"/>
      <c r="B3585" s="83"/>
      <c r="C3585" s="83"/>
      <c r="D3585" s="98"/>
    </row>
    <row r="3586" spans="1:4" ht="12.75">
      <c r="A3586" s="83"/>
      <c r="B3586" s="83"/>
      <c r="C3586" s="83"/>
      <c r="D3586" s="98"/>
    </row>
    <row r="3587" spans="1:4" ht="12.75">
      <c r="A3587" s="83"/>
      <c r="B3587" s="83"/>
      <c r="C3587" s="83"/>
      <c r="D3587" s="98"/>
    </row>
    <row r="3588" spans="1:4" ht="12.75">
      <c r="A3588" s="83"/>
      <c r="B3588" s="83"/>
      <c r="C3588" s="83"/>
      <c r="D3588" s="98"/>
    </row>
    <row r="3589" spans="1:4" ht="12.75">
      <c r="A3589" s="83"/>
      <c r="B3589" s="83"/>
      <c r="C3589" s="83"/>
      <c r="D3589" s="98"/>
    </row>
    <row r="3590" spans="1:4" ht="12.75">
      <c r="A3590" s="83"/>
      <c r="B3590" s="83"/>
      <c r="C3590" s="83"/>
      <c r="D3590" s="98"/>
    </row>
    <row r="3591" spans="1:4" ht="12.75">
      <c r="A3591" s="83"/>
      <c r="B3591" s="83"/>
      <c r="C3591" s="83"/>
      <c r="D3591" s="98"/>
    </row>
    <row r="3592" spans="1:4" ht="12.75">
      <c r="A3592" s="83"/>
      <c r="B3592" s="83"/>
      <c r="C3592" s="83"/>
      <c r="D3592" s="98"/>
    </row>
    <row r="3593" spans="1:4" ht="12.75">
      <c r="A3593" s="83"/>
      <c r="B3593" s="83"/>
      <c r="C3593" s="83"/>
      <c r="D3593" s="98"/>
    </row>
    <row r="3594" spans="1:4" ht="12.75">
      <c r="A3594" s="83"/>
      <c r="B3594" s="83"/>
      <c r="C3594" s="83"/>
      <c r="D3594" s="98"/>
    </row>
    <row r="3595" spans="1:4" ht="12.75">
      <c r="A3595" s="83"/>
      <c r="B3595" s="83"/>
      <c r="C3595" s="83"/>
      <c r="D3595" s="98"/>
    </row>
    <row r="3596" spans="1:4" ht="12.75">
      <c r="A3596" s="83"/>
      <c r="B3596" s="83"/>
      <c r="C3596" s="83"/>
      <c r="D3596" s="98"/>
    </row>
    <row r="3597" spans="1:4" ht="12.75">
      <c r="A3597" s="83"/>
      <c r="B3597" s="83"/>
      <c r="C3597" s="83"/>
      <c r="D3597" s="98"/>
    </row>
    <row r="3598" spans="1:4" ht="12.75">
      <c r="A3598" s="83"/>
      <c r="B3598" s="83"/>
      <c r="C3598" s="83"/>
      <c r="D3598" s="98"/>
    </row>
    <row r="3599" spans="1:4" ht="12.75">
      <c r="A3599" s="83"/>
      <c r="B3599" s="83"/>
      <c r="C3599" s="83"/>
      <c r="D3599" s="98"/>
    </row>
    <row r="3600" spans="1:4" ht="12.75">
      <c r="A3600" s="83"/>
      <c r="B3600" s="83"/>
      <c r="C3600" s="83"/>
      <c r="D3600" s="98"/>
    </row>
    <row r="3601" spans="1:4" ht="12.75">
      <c r="A3601" s="83"/>
      <c r="B3601" s="83"/>
      <c r="C3601" s="83"/>
      <c r="D3601" s="98"/>
    </row>
    <row r="3602" spans="1:4" ht="12.75">
      <c r="A3602" s="83"/>
      <c r="B3602" s="83"/>
      <c r="C3602" s="83"/>
      <c r="D3602" s="98"/>
    </row>
    <row r="3603" spans="1:4" ht="12.75">
      <c r="A3603" s="83"/>
      <c r="B3603" s="83"/>
      <c r="C3603" s="83"/>
      <c r="D3603" s="98"/>
    </row>
    <row r="3604" spans="1:4" ht="12.75">
      <c r="A3604" s="83"/>
      <c r="B3604" s="83"/>
      <c r="C3604" s="83"/>
      <c r="D3604" s="98"/>
    </row>
    <row r="3605" spans="1:4" ht="12.75">
      <c r="A3605" s="83"/>
      <c r="B3605" s="83"/>
      <c r="C3605" s="83"/>
      <c r="D3605" s="98"/>
    </row>
    <row r="3606" spans="1:4" ht="12.75">
      <c r="A3606" s="83"/>
      <c r="B3606" s="83"/>
      <c r="C3606" s="83"/>
      <c r="D3606" s="98"/>
    </row>
    <row r="3607" spans="1:4" ht="12.75">
      <c r="A3607" s="83"/>
      <c r="B3607" s="83"/>
      <c r="C3607" s="83"/>
      <c r="D3607" s="98"/>
    </row>
    <row r="3608" spans="1:4" ht="12.75">
      <c r="A3608" s="83"/>
      <c r="B3608" s="83"/>
      <c r="C3608" s="83"/>
      <c r="D3608" s="98"/>
    </row>
    <row r="3609" spans="1:4" ht="12.75">
      <c r="A3609" s="83"/>
      <c r="B3609" s="83"/>
      <c r="C3609" s="83"/>
      <c r="D3609" s="98"/>
    </row>
    <row r="3610" spans="1:4" ht="12.75">
      <c r="A3610" s="83"/>
      <c r="B3610" s="83"/>
      <c r="C3610" s="83"/>
      <c r="D3610" s="98"/>
    </row>
    <row r="3611" spans="1:4" ht="12.75">
      <c r="A3611" s="83"/>
      <c r="B3611" s="83"/>
      <c r="C3611" s="83"/>
      <c r="D3611" s="98"/>
    </row>
    <row r="3612" spans="1:4" ht="12.75">
      <c r="A3612" s="83"/>
      <c r="B3612" s="83"/>
      <c r="C3612" s="83"/>
      <c r="D3612" s="98"/>
    </row>
    <row r="3613" spans="1:4" ht="12.75">
      <c r="A3613" s="83"/>
      <c r="B3613" s="83"/>
      <c r="C3613" s="83"/>
      <c r="D3613" s="98"/>
    </row>
    <row r="3614" spans="1:4" ht="12.75">
      <c r="A3614" s="83"/>
      <c r="B3614" s="83"/>
      <c r="C3614" s="83"/>
      <c r="D3614" s="98"/>
    </row>
    <row r="3615" spans="1:4" ht="12.75">
      <c r="A3615" s="83"/>
      <c r="B3615" s="83"/>
      <c r="C3615" s="83"/>
      <c r="D3615" s="98"/>
    </row>
    <row r="3616" spans="1:4" ht="12.75">
      <c r="A3616" s="83"/>
      <c r="B3616" s="83"/>
      <c r="C3616" s="83"/>
      <c r="D3616" s="98"/>
    </row>
    <row r="3617" spans="1:4" ht="12.75">
      <c r="A3617" s="83"/>
      <c r="B3617" s="83"/>
      <c r="C3617" s="83"/>
      <c r="D3617" s="98"/>
    </row>
    <row r="3618" spans="1:4" ht="12.75">
      <c r="A3618" s="83"/>
      <c r="B3618" s="83"/>
      <c r="C3618" s="83"/>
      <c r="D3618" s="98"/>
    </row>
    <row r="3619" spans="1:4" ht="12.75">
      <c r="A3619" s="83"/>
      <c r="B3619" s="83"/>
      <c r="C3619" s="83"/>
      <c r="D3619" s="98"/>
    </row>
    <row r="3620" spans="1:4" ht="12.75">
      <c r="A3620" s="83"/>
      <c r="B3620" s="83"/>
      <c r="C3620" s="83"/>
      <c r="D3620" s="98"/>
    </row>
    <row r="3621" spans="1:4" ht="12.75">
      <c r="A3621" s="83"/>
      <c r="B3621" s="83"/>
      <c r="C3621" s="83"/>
      <c r="D3621" s="98"/>
    </row>
    <row r="3622" spans="1:4" ht="12.75">
      <c r="A3622" s="83"/>
      <c r="B3622" s="83"/>
      <c r="C3622" s="83"/>
      <c r="D3622" s="98"/>
    </row>
    <row r="3623" spans="1:4" ht="12.75">
      <c r="A3623" s="83"/>
      <c r="B3623" s="83"/>
      <c r="C3623" s="83"/>
      <c r="D3623" s="98"/>
    </row>
    <row r="3624" spans="1:4" ht="12.75">
      <c r="A3624" s="83"/>
      <c r="B3624" s="83"/>
      <c r="C3624" s="83"/>
      <c r="D3624" s="98"/>
    </row>
    <row r="3625" spans="1:4" ht="12.75">
      <c r="A3625" s="83"/>
      <c r="B3625" s="83"/>
      <c r="C3625" s="83"/>
      <c r="D3625" s="98"/>
    </row>
    <row r="3626" spans="1:4" ht="12.75">
      <c r="A3626" s="83"/>
      <c r="B3626" s="83"/>
      <c r="C3626" s="83"/>
      <c r="D3626" s="98"/>
    </row>
    <row r="3627" spans="1:4" ht="12.75">
      <c r="A3627" s="83"/>
      <c r="B3627" s="83"/>
      <c r="C3627" s="83"/>
      <c r="D3627" s="98"/>
    </row>
    <row r="3628" spans="1:4" ht="12.75">
      <c r="A3628" s="83"/>
      <c r="B3628" s="83"/>
      <c r="C3628" s="83"/>
      <c r="D3628" s="98"/>
    </row>
    <row r="3629" spans="1:4" ht="12.75">
      <c r="A3629" s="83"/>
      <c r="B3629" s="83"/>
      <c r="C3629" s="83"/>
      <c r="D3629" s="98"/>
    </row>
    <row r="3630" spans="1:4" ht="12.75">
      <c r="A3630" s="83"/>
      <c r="B3630" s="83"/>
      <c r="C3630" s="83"/>
      <c r="D3630" s="98"/>
    </row>
    <row r="3631" spans="1:4" ht="12.75">
      <c r="A3631" s="83"/>
      <c r="B3631" s="83"/>
      <c r="C3631" s="83"/>
      <c r="D3631" s="98"/>
    </row>
    <row r="3632" spans="1:4" ht="12.75">
      <c r="A3632" s="83"/>
      <c r="B3632" s="83"/>
      <c r="C3632" s="83"/>
      <c r="D3632" s="98"/>
    </row>
    <row r="3633" spans="1:4" ht="12.75">
      <c r="A3633" s="83"/>
      <c r="B3633" s="83"/>
      <c r="C3633" s="83"/>
      <c r="D3633" s="98"/>
    </row>
    <row r="3634" spans="1:4" ht="12.75">
      <c r="A3634" s="83"/>
      <c r="B3634" s="83"/>
      <c r="C3634" s="83"/>
      <c r="D3634" s="98"/>
    </row>
    <row r="3635" spans="1:4" ht="12.75">
      <c r="A3635" s="83"/>
      <c r="B3635" s="83"/>
      <c r="C3635" s="83"/>
      <c r="D3635" s="98"/>
    </row>
    <row r="3636" spans="1:4" ht="12.75">
      <c r="A3636" s="83"/>
      <c r="B3636" s="83"/>
      <c r="C3636" s="83"/>
      <c r="D3636" s="98"/>
    </row>
    <row r="3637" spans="1:4" ht="12.75">
      <c r="A3637" s="83"/>
      <c r="B3637" s="83"/>
      <c r="C3637" s="83"/>
      <c r="D3637" s="98"/>
    </row>
    <row r="3638" spans="1:4" ht="12.75">
      <c r="A3638" s="83"/>
      <c r="B3638" s="83"/>
      <c r="C3638" s="83"/>
      <c r="D3638" s="98"/>
    </row>
    <row r="3639" spans="1:4" ht="12.75">
      <c r="A3639" s="83"/>
      <c r="B3639" s="83"/>
      <c r="C3639" s="83"/>
      <c r="D3639" s="98"/>
    </row>
    <row r="3640" spans="1:4" ht="12.75">
      <c r="A3640" s="83"/>
      <c r="B3640" s="83"/>
      <c r="C3640" s="83"/>
      <c r="D3640" s="98"/>
    </row>
    <row r="3641" spans="1:4" ht="12.75">
      <c r="A3641" s="83"/>
      <c r="B3641" s="83"/>
      <c r="C3641" s="83"/>
      <c r="D3641" s="98"/>
    </row>
    <row r="3642" spans="1:4" ht="12.75">
      <c r="A3642" s="83"/>
      <c r="B3642" s="83"/>
      <c r="C3642" s="83"/>
      <c r="D3642" s="98"/>
    </row>
    <row r="3643" spans="1:4" ht="12.75">
      <c r="A3643" s="83"/>
      <c r="B3643" s="83"/>
      <c r="C3643" s="83"/>
      <c r="D3643" s="98"/>
    </row>
    <row r="3644" spans="1:4" ht="12.75">
      <c r="A3644" s="83"/>
      <c r="B3644" s="83"/>
      <c r="C3644" s="83"/>
      <c r="D3644" s="98"/>
    </row>
    <row r="3645" spans="1:4" ht="12.75">
      <c r="A3645" s="83"/>
      <c r="B3645" s="83"/>
      <c r="C3645" s="83"/>
      <c r="D3645" s="98"/>
    </row>
    <row r="3646" spans="1:4" ht="12.75">
      <c r="A3646" s="83"/>
      <c r="B3646" s="83"/>
      <c r="C3646" s="83"/>
      <c r="D3646" s="98"/>
    </row>
    <row r="3647" spans="1:4" ht="12.75">
      <c r="A3647" s="83"/>
      <c r="B3647" s="83"/>
      <c r="C3647" s="83"/>
      <c r="D3647" s="98"/>
    </row>
    <row r="3648" spans="1:4" ht="12.75">
      <c r="A3648" s="83"/>
      <c r="B3648" s="83"/>
      <c r="C3648" s="83"/>
      <c r="D3648" s="98"/>
    </row>
    <row r="3649" spans="1:4" ht="12.75">
      <c r="A3649" s="83"/>
      <c r="B3649" s="83"/>
      <c r="C3649" s="83"/>
      <c r="D3649" s="98"/>
    </row>
    <row r="3650" spans="1:4" ht="12.75">
      <c r="A3650" s="83"/>
      <c r="B3650" s="83"/>
      <c r="C3650" s="83"/>
      <c r="D3650" s="98"/>
    </row>
    <row r="3651" spans="1:4" ht="12.75">
      <c r="A3651" s="83"/>
      <c r="B3651" s="83"/>
      <c r="C3651" s="83"/>
      <c r="D3651" s="98"/>
    </row>
    <row r="3652" spans="1:4" ht="12.75">
      <c r="A3652" s="83"/>
      <c r="B3652" s="83"/>
      <c r="C3652" s="83"/>
      <c r="D3652" s="98"/>
    </row>
    <row r="3653" spans="1:4" ht="12.75">
      <c r="A3653" s="83"/>
      <c r="B3653" s="83"/>
      <c r="C3653" s="83"/>
      <c r="D3653" s="98"/>
    </row>
    <row r="3654" spans="1:4" ht="12.75">
      <c r="A3654" s="83"/>
      <c r="B3654" s="83"/>
      <c r="C3654" s="83"/>
      <c r="D3654" s="98"/>
    </row>
    <row r="3655" spans="1:4" ht="12.75">
      <c r="A3655" s="83"/>
      <c r="B3655" s="83"/>
      <c r="C3655" s="83"/>
      <c r="D3655" s="98"/>
    </row>
    <row r="3656" spans="1:4" ht="12.75">
      <c r="A3656" s="83"/>
      <c r="B3656" s="83"/>
      <c r="C3656" s="83"/>
      <c r="D3656" s="98"/>
    </row>
    <row r="3657" spans="1:4" ht="12.75">
      <c r="A3657" s="83"/>
      <c r="B3657" s="83"/>
      <c r="C3657" s="83"/>
      <c r="D3657" s="98"/>
    </row>
    <row r="3658" spans="1:4" ht="12.75">
      <c r="A3658" s="83"/>
      <c r="B3658" s="83"/>
      <c r="C3658" s="83"/>
      <c r="D3658" s="98"/>
    </row>
    <row r="3659" spans="1:4" ht="12.75">
      <c r="A3659" s="83"/>
      <c r="B3659" s="83"/>
      <c r="C3659" s="83"/>
      <c r="D3659" s="98"/>
    </row>
    <row r="3660" spans="1:4" ht="12.75">
      <c r="A3660" s="83"/>
      <c r="B3660" s="83"/>
      <c r="C3660" s="83"/>
      <c r="D3660" s="98"/>
    </row>
    <row r="3661" spans="1:4" ht="12.75">
      <c r="A3661" s="83"/>
      <c r="B3661" s="83"/>
      <c r="C3661" s="83"/>
      <c r="D3661" s="98"/>
    </row>
    <row r="3662" spans="1:4" ht="12.75">
      <c r="A3662" s="83"/>
      <c r="B3662" s="83"/>
      <c r="C3662" s="83"/>
      <c r="D3662" s="98"/>
    </row>
    <row r="3663" spans="1:4" ht="12.75">
      <c r="A3663" s="83"/>
      <c r="B3663" s="83"/>
      <c r="C3663" s="83"/>
      <c r="D3663" s="98"/>
    </row>
    <row r="3664" spans="1:4" ht="12.75">
      <c r="A3664" s="83"/>
      <c r="B3664" s="83"/>
      <c r="C3664" s="83"/>
      <c r="D3664" s="98"/>
    </row>
    <row r="3665" spans="1:4" ht="12.75">
      <c r="A3665" s="83"/>
      <c r="B3665" s="83"/>
      <c r="C3665" s="83"/>
      <c r="D3665" s="98"/>
    </row>
    <row r="3666" spans="1:4" ht="12.75">
      <c r="A3666" s="83"/>
      <c r="B3666" s="83"/>
      <c r="C3666" s="83"/>
      <c r="D3666" s="98"/>
    </row>
    <row r="3667" spans="1:4" ht="12.75">
      <c r="A3667" s="83"/>
      <c r="B3667" s="83"/>
      <c r="C3667" s="83"/>
      <c r="D3667" s="98"/>
    </row>
    <row r="3668" spans="1:4" ht="12.75">
      <c r="A3668" s="83"/>
      <c r="B3668" s="83"/>
      <c r="C3668" s="83"/>
      <c r="D3668" s="98"/>
    </row>
    <row r="3669" spans="1:4" ht="12.75">
      <c r="A3669" s="83"/>
      <c r="B3669" s="83"/>
      <c r="C3669" s="83"/>
      <c r="D3669" s="98"/>
    </row>
    <row r="3670" spans="1:4" ht="12.75">
      <c r="A3670" s="83"/>
      <c r="B3670" s="83"/>
      <c r="C3670" s="83"/>
      <c r="D3670" s="98"/>
    </row>
    <row r="3671" spans="1:4" ht="12.75">
      <c r="A3671" s="83"/>
      <c r="B3671" s="83"/>
      <c r="C3671" s="83"/>
      <c r="D3671" s="98"/>
    </row>
    <row r="3672" spans="1:4" ht="12.75">
      <c r="A3672" s="83"/>
      <c r="B3672" s="83"/>
      <c r="C3672" s="83"/>
      <c r="D3672" s="98"/>
    </row>
    <row r="3673" spans="1:4" ht="12.75">
      <c r="A3673" s="83"/>
      <c r="B3673" s="83"/>
      <c r="C3673" s="83"/>
      <c r="D3673" s="98"/>
    </row>
    <row r="3674" spans="1:4" ht="12.75">
      <c r="A3674" s="83"/>
      <c r="B3674" s="83"/>
      <c r="C3674" s="83"/>
      <c r="D3674" s="98"/>
    </row>
    <row r="3675" spans="1:4" ht="12.75">
      <c r="A3675" s="83"/>
      <c r="B3675" s="83"/>
      <c r="C3675" s="83"/>
      <c r="D3675" s="98"/>
    </row>
    <row r="3676" spans="1:4" ht="12.75">
      <c r="A3676" s="83"/>
      <c r="B3676" s="83"/>
      <c r="C3676" s="83"/>
      <c r="D3676" s="98"/>
    </row>
    <row r="3677" spans="1:4" ht="12.75">
      <c r="A3677" s="83"/>
      <c r="B3677" s="83"/>
      <c r="C3677" s="83"/>
      <c r="D3677" s="98"/>
    </row>
    <row r="3678" spans="1:4" ht="12.75">
      <c r="A3678" s="83"/>
      <c r="B3678" s="83"/>
      <c r="C3678" s="83"/>
      <c r="D3678" s="98"/>
    </row>
    <row r="3679" spans="1:4" ht="12.75">
      <c r="A3679" s="83"/>
      <c r="B3679" s="83"/>
      <c r="C3679" s="83"/>
      <c r="D3679" s="98"/>
    </row>
    <row r="3680" spans="1:4" ht="12.75">
      <c r="A3680" s="83"/>
      <c r="B3680" s="83"/>
      <c r="C3680" s="83"/>
      <c r="D3680" s="98"/>
    </row>
    <row r="3681" spans="1:4" ht="12.75">
      <c r="A3681" s="83"/>
      <c r="B3681" s="83"/>
      <c r="C3681" s="83"/>
      <c r="D3681" s="98"/>
    </row>
    <row r="3682" spans="1:4" ht="12.75">
      <c r="A3682" s="83"/>
      <c r="B3682" s="83"/>
      <c r="C3682" s="83"/>
      <c r="D3682" s="98"/>
    </row>
    <row r="3683" spans="1:4" ht="12.75">
      <c r="A3683" s="83"/>
      <c r="B3683" s="83"/>
      <c r="C3683" s="83"/>
      <c r="D3683" s="98"/>
    </row>
    <row r="3684" spans="1:4" ht="12.75">
      <c r="A3684" s="83"/>
      <c r="B3684" s="83"/>
      <c r="C3684" s="83"/>
      <c r="D3684" s="98"/>
    </row>
    <row r="3685" spans="1:4" ht="12.75">
      <c r="A3685" s="83"/>
      <c r="B3685" s="83"/>
      <c r="C3685" s="83"/>
      <c r="D3685" s="98"/>
    </row>
    <row r="3686" spans="1:4" ht="12.75">
      <c r="A3686" s="83"/>
      <c r="B3686" s="83"/>
      <c r="C3686" s="83"/>
      <c r="D3686" s="98"/>
    </row>
    <row r="3687" spans="1:4" ht="12.75">
      <c r="A3687" s="83"/>
      <c r="B3687" s="83"/>
      <c r="C3687" s="83"/>
      <c r="D3687" s="98"/>
    </row>
    <row r="3688" spans="1:4" ht="12.75">
      <c r="A3688" s="83"/>
      <c r="B3688" s="83"/>
      <c r="C3688" s="83"/>
      <c r="D3688" s="98"/>
    </row>
    <row r="3689" spans="1:4" ht="12.75">
      <c r="A3689" s="83"/>
      <c r="B3689" s="83"/>
      <c r="C3689" s="83"/>
      <c r="D3689" s="98"/>
    </row>
    <row r="3690" spans="1:4" ht="12.75">
      <c r="A3690" s="83"/>
      <c r="B3690" s="83"/>
      <c r="C3690" s="83"/>
      <c r="D3690" s="98"/>
    </row>
    <row r="3691" spans="1:4" ht="12.75">
      <c r="A3691" s="83"/>
      <c r="B3691" s="83"/>
      <c r="C3691" s="83"/>
      <c r="D3691" s="98"/>
    </row>
    <row r="3692" spans="1:4" ht="12.75">
      <c r="A3692" s="83"/>
      <c r="B3692" s="83"/>
      <c r="C3692" s="83"/>
      <c r="D3692" s="98"/>
    </row>
    <row r="3693" spans="1:4" ht="12.75">
      <c r="A3693" s="83"/>
      <c r="B3693" s="83"/>
      <c r="C3693" s="83"/>
      <c r="D3693" s="98"/>
    </row>
    <row r="3694" spans="1:4" ht="12.75">
      <c r="A3694" s="83"/>
      <c r="B3694" s="83"/>
      <c r="C3694" s="83"/>
      <c r="D3694" s="98"/>
    </row>
    <row r="3695" spans="1:4" ht="12.75">
      <c r="A3695" s="83"/>
      <c r="B3695" s="83"/>
      <c r="C3695" s="83"/>
      <c r="D3695" s="98"/>
    </row>
    <row r="3696" spans="1:4" ht="12.75">
      <c r="A3696" s="83"/>
      <c r="B3696" s="83"/>
      <c r="C3696" s="83"/>
      <c r="D3696" s="98"/>
    </row>
    <row r="3697" spans="1:4" ht="12.75">
      <c r="A3697" s="83"/>
      <c r="B3697" s="83"/>
      <c r="C3697" s="83"/>
      <c r="D3697" s="98"/>
    </row>
    <row r="3698" spans="1:4" ht="12.75">
      <c r="A3698" s="83"/>
      <c r="B3698" s="83"/>
      <c r="C3698" s="83"/>
      <c r="D3698" s="98"/>
    </row>
    <row r="3699" spans="1:4" ht="12.75">
      <c r="A3699" s="83"/>
      <c r="B3699" s="83"/>
      <c r="C3699" s="83"/>
      <c r="D3699" s="98"/>
    </row>
    <row r="3700" spans="1:4" ht="12.75">
      <c r="A3700" s="83"/>
      <c r="B3700" s="83"/>
      <c r="C3700" s="83"/>
      <c r="D3700" s="98"/>
    </row>
    <row r="3701" spans="1:4" ht="12.75">
      <c r="A3701" s="83"/>
      <c r="B3701" s="83"/>
      <c r="C3701" s="83"/>
      <c r="D3701" s="98"/>
    </row>
    <row r="3702" spans="1:4" ht="12.75">
      <c r="A3702" s="83"/>
      <c r="B3702" s="83"/>
      <c r="C3702" s="83"/>
      <c r="D3702" s="98"/>
    </row>
    <row r="3703" spans="1:4" ht="12.75">
      <c r="A3703" s="83"/>
      <c r="B3703" s="83"/>
      <c r="C3703" s="83"/>
      <c r="D3703" s="98"/>
    </row>
    <row r="3704" spans="1:4" ht="12.75">
      <c r="A3704" s="83"/>
      <c r="B3704" s="83"/>
      <c r="C3704" s="83"/>
      <c r="D3704" s="98"/>
    </row>
    <row r="3705" spans="1:4" ht="12.75">
      <c r="A3705" s="83"/>
      <c r="B3705" s="83"/>
      <c r="C3705" s="83"/>
      <c r="D3705" s="98"/>
    </row>
    <row r="3706" spans="1:4" ht="12.75">
      <c r="A3706" s="83"/>
      <c r="B3706" s="83"/>
      <c r="C3706" s="83"/>
      <c r="D3706" s="98"/>
    </row>
    <row r="3707" spans="1:4" ht="12.75">
      <c r="A3707" s="83"/>
      <c r="B3707" s="83"/>
      <c r="C3707" s="83"/>
      <c r="D3707" s="98"/>
    </row>
    <row r="3708" spans="1:4" ht="12.75">
      <c r="A3708" s="83"/>
      <c r="B3708" s="83"/>
      <c r="C3708" s="83"/>
      <c r="D3708" s="98"/>
    </row>
    <row r="3709" spans="1:4" ht="12.75">
      <c r="A3709" s="83"/>
      <c r="B3709" s="83"/>
      <c r="C3709" s="83"/>
      <c r="D3709" s="98"/>
    </row>
    <row r="3710" spans="1:4" ht="12.75">
      <c r="A3710" s="83"/>
      <c r="B3710" s="83"/>
      <c r="C3710" s="83"/>
      <c r="D3710" s="98"/>
    </row>
    <row r="3711" spans="1:4" ht="12.75">
      <c r="A3711" s="83"/>
      <c r="B3711" s="83"/>
      <c r="C3711" s="83"/>
      <c r="D3711" s="98"/>
    </row>
    <row r="3712" spans="1:4" ht="12.75">
      <c r="A3712" s="83"/>
      <c r="B3712" s="83"/>
      <c r="C3712" s="83"/>
      <c r="D3712" s="98"/>
    </row>
    <row r="3713" spans="1:4" ht="12.75">
      <c r="A3713" s="83"/>
      <c r="B3713" s="83"/>
      <c r="C3713" s="83"/>
      <c r="D3713" s="98"/>
    </row>
    <row r="3714" spans="1:4" ht="12.75">
      <c r="A3714" s="83"/>
      <c r="B3714" s="83"/>
      <c r="C3714" s="83"/>
      <c r="D3714" s="98"/>
    </row>
    <row r="3715" spans="1:4" ht="12.75">
      <c r="A3715" s="83"/>
      <c r="B3715" s="83"/>
      <c r="C3715" s="83"/>
      <c r="D3715" s="98"/>
    </row>
    <row r="3716" spans="1:4" ht="12.75">
      <c r="A3716" s="83"/>
      <c r="B3716" s="83"/>
      <c r="C3716" s="83"/>
      <c r="D3716" s="98"/>
    </row>
    <row r="3717" spans="1:4" ht="12.75">
      <c r="A3717" s="83"/>
      <c r="B3717" s="83"/>
      <c r="C3717" s="83"/>
      <c r="D3717" s="98"/>
    </row>
    <row r="3718" spans="1:4" ht="12.75">
      <c r="A3718" s="83"/>
      <c r="B3718" s="83"/>
      <c r="C3718" s="83"/>
      <c r="D3718" s="98"/>
    </row>
    <row r="3719" spans="1:4" ht="12.75">
      <c r="A3719" s="83"/>
      <c r="B3719" s="83"/>
      <c r="C3719" s="83"/>
      <c r="D3719" s="98"/>
    </row>
    <row r="3720" spans="1:4" ht="12.75">
      <c r="A3720" s="83"/>
      <c r="B3720" s="83"/>
      <c r="C3720" s="83"/>
      <c r="D3720" s="98"/>
    </row>
    <row r="3721" spans="1:4" ht="12.75">
      <c r="A3721" s="83"/>
      <c r="B3721" s="83"/>
      <c r="C3721" s="83"/>
      <c r="D3721" s="98"/>
    </row>
    <row r="3722" spans="1:4" ht="12.75">
      <c r="A3722" s="83"/>
      <c r="B3722" s="83"/>
      <c r="C3722" s="83"/>
      <c r="D3722" s="98"/>
    </row>
    <row r="3723" spans="1:4" ht="12.75">
      <c r="A3723" s="83"/>
      <c r="B3723" s="83"/>
      <c r="C3723" s="83"/>
      <c r="D3723" s="98"/>
    </row>
    <row r="3724" spans="1:4" ht="12.75">
      <c r="A3724" s="83"/>
      <c r="B3724" s="83"/>
      <c r="C3724" s="83"/>
      <c r="D3724" s="98"/>
    </row>
    <row r="3725" spans="1:4" ht="12.75">
      <c r="A3725" s="83"/>
      <c r="B3725" s="83"/>
      <c r="C3725" s="83"/>
      <c r="D3725" s="98"/>
    </row>
    <row r="3726" spans="1:4" ht="12.75">
      <c r="A3726" s="83"/>
      <c r="B3726" s="83"/>
      <c r="C3726" s="83"/>
      <c r="D3726" s="98"/>
    </row>
    <row r="3727" spans="1:4" ht="12.75">
      <c r="A3727" s="83"/>
      <c r="B3727" s="83"/>
      <c r="C3727" s="83"/>
      <c r="D3727" s="98"/>
    </row>
    <row r="3728" spans="1:4" ht="12.75">
      <c r="A3728" s="83"/>
      <c r="B3728" s="83"/>
      <c r="C3728" s="83"/>
      <c r="D3728" s="98"/>
    </row>
    <row r="3729" spans="1:4" ht="12.75">
      <c r="A3729" s="83"/>
      <c r="B3729" s="83"/>
      <c r="C3729" s="83"/>
      <c r="D3729" s="98"/>
    </row>
    <row r="3730" spans="1:4" ht="12.75">
      <c r="A3730" s="83"/>
      <c r="B3730" s="83"/>
      <c r="C3730" s="83"/>
      <c r="D3730" s="98"/>
    </row>
    <row r="3731" spans="1:4" ht="12.75">
      <c r="A3731" s="83"/>
      <c r="B3731" s="83"/>
      <c r="C3731" s="83"/>
      <c r="D3731" s="98"/>
    </row>
    <row r="3732" spans="1:4" ht="12.75">
      <c r="A3732" s="83"/>
      <c r="B3732" s="83"/>
      <c r="C3732" s="83"/>
      <c r="D3732" s="98"/>
    </row>
    <row r="3733" spans="1:4" ht="12.75">
      <c r="A3733" s="83"/>
      <c r="B3733" s="83"/>
      <c r="C3733" s="83"/>
      <c r="D3733" s="98"/>
    </row>
    <row r="3734" spans="1:4" ht="12.75">
      <c r="A3734" s="83"/>
      <c r="B3734" s="83"/>
      <c r="C3734" s="83"/>
      <c r="D3734" s="98"/>
    </row>
    <row r="3735" spans="1:4" ht="12.75">
      <c r="A3735" s="83"/>
      <c r="B3735" s="83"/>
      <c r="C3735" s="83"/>
      <c r="D3735" s="98"/>
    </row>
    <row r="3736" spans="1:4" ht="12.75">
      <c r="A3736" s="83"/>
      <c r="B3736" s="83"/>
      <c r="C3736" s="83"/>
      <c r="D3736" s="98"/>
    </row>
    <row r="3737" spans="1:4" ht="12.75">
      <c r="A3737" s="83"/>
      <c r="B3737" s="83"/>
      <c r="C3737" s="83"/>
      <c r="D3737" s="98"/>
    </row>
    <row r="3738" spans="1:4" ht="12.75">
      <c r="A3738" s="83"/>
      <c r="B3738" s="83"/>
      <c r="C3738" s="83"/>
      <c r="D3738" s="98"/>
    </row>
    <row r="3739" spans="1:4" ht="12.75">
      <c r="A3739" s="83"/>
      <c r="B3739" s="83"/>
      <c r="C3739" s="83"/>
      <c r="D3739" s="98"/>
    </row>
    <row r="3740" spans="1:4" ht="12.75">
      <c r="A3740" s="83"/>
      <c r="B3740" s="83"/>
      <c r="C3740" s="83"/>
      <c r="D3740" s="98"/>
    </row>
    <row r="3741" spans="1:4" ht="12.75">
      <c r="A3741" s="83"/>
      <c r="B3741" s="83"/>
      <c r="C3741" s="83"/>
      <c r="D3741" s="98"/>
    </row>
    <row r="3742" spans="1:4" ht="12.75">
      <c r="A3742" s="83"/>
      <c r="B3742" s="83"/>
      <c r="C3742" s="83"/>
      <c r="D3742" s="98"/>
    </row>
    <row r="3743" spans="1:4" ht="12.75">
      <c r="A3743" s="83"/>
      <c r="B3743" s="83"/>
      <c r="C3743" s="83"/>
      <c r="D3743" s="98"/>
    </row>
    <row r="3744" spans="1:4" ht="12.75">
      <c r="A3744" s="83"/>
      <c r="B3744" s="83"/>
      <c r="C3744" s="83"/>
      <c r="D3744" s="98"/>
    </row>
    <row r="3745" spans="1:4" ht="12.75">
      <c r="A3745" s="83"/>
      <c r="B3745" s="83"/>
      <c r="C3745" s="83"/>
      <c r="D3745" s="98"/>
    </row>
    <row r="3746" spans="1:4" ht="12.75">
      <c r="A3746" s="83"/>
      <c r="B3746" s="83"/>
      <c r="C3746" s="83"/>
      <c r="D3746" s="98"/>
    </row>
    <row r="3747" spans="1:4" ht="12.75">
      <c r="A3747" s="83"/>
      <c r="B3747" s="83"/>
      <c r="C3747" s="83"/>
      <c r="D3747" s="98"/>
    </row>
    <row r="3748" spans="1:4" ht="12.75">
      <c r="A3748" s="83"/>
      <c r="B3748" s="83"/>
      <c r="C3748" s="83"/>
      <c r="D3748" s="98"/>
    </row>
    <row r="3749" spans="1:4" ht="12.75">
      <c r="A3749" s="83"/>
      <c r="B3749" s="83"/>
      <c r="C3749" s="83"/>
      <c r="D3749" s="98"/>
    </row>
    <row r="3750" spans="1:4" ht="12.75">
      <c r="A3750" s="83"/>
      <c r="B3750" s="83"/>
      <c r="C3750" s="83"/>
      <c r="D3750" s="98"/>
    </row>
    <row r="3751" spans="1:4" ht="12.75">
      <c r="A3751" s="83"/>
      <c r="B3751" s="83"/>
      <c r="C3751" s="83"/>
      <c r="D3751" s="98"/>
    </row>
    <row r="3752" spans="1:4" ht="12.75">
      <c r="A3752" s="83"/>
      <c r="B3752" s="83"/>
      <c r="C3752" s="83"/>
      <c r="D3752" s="98"/>
    </row>
    <row r="3753" spans="1:4" ht="12.75">
      <c r="A3753" s="83"/>
      <c r="B3753" s="83"/>
      <c r="C3753" s="83"/>
      <c r="D3753" s="98"/>
    </row>
    <row r="3754" spans="1:4" ht="12.75">
      <c r="A3754" s="83"/>
      <c r="B3754" s="83"/>
      <c r="C3754" s="83"/>
      <c r="D3754" s="98"/>
    </row>
    <row r="3755" spans="1:4" ht="12.75">
      <c r="A3755" s="83"/>
      <c r="B3755" s="83"/>
      <c r="C3755" s="83"/>
      <c r="D3755" s="98"/>
    </row>
    <row r="3756" spans="1:4" ht="12.75">
      <c r="A3756" s="83"/>
      <c r="B3756" s="83"/>
      <c r="C3756" s="83"/>
      <c r="D3756" s="98"/>
    </row>
    <row r="3757" spans="1:4" ht="12.75">
      <c r="A3757" s="83"/>
      <c r="B3757" s="83"/>
      <c r="C3757" s="83"/>
      <c r="D3757" s="98"/>
    </row>
    <row r="3758" spans="1:4" ht="12.75">
      <c r="A3758" s="83"/>
      <c r="B3758" s="83"/>
      <c r="C3758" s="83"/>
      <c r="D3758" s="98"/>
    </row>
    <row r="3759" spans="1:4" ht="12.75">
      <c r="A3759" s="83"/>
      <c r="B3759" s="83"/>
      <c r="C3759" s="83"/>
      <c r="D3759" s="98"/>
    </row>
    <row r="3760" spans="1:4" ht="12.75">
      <c r="A3760" s="83"/>
      <c r="B3760" s="83"/>
      <c r="C3760" s="83"/>
      <c r="D3760" s="98"/>
    </row>
    <row r="3761" spans="1:4" ht="12.75">
      <c r="A3761" s="83"/>
      <c r="B3761" s="83"/>
      <c r="C3761" s="83"/>
      <c r="D3761" s="98"/>
    </row>
    <row r="3762" spans="1:4" ht="12.75">
      <c r="A3762" s="83"/>
      <c r="B3762" s="83"/>
      <c r="C3762" s="83"/>
      <c r="D3762" s="98"/>
    </row>
    <row r="3763" spans="1:4" ht="12.75">
      <c r="A3763" s="83"/>
      <c r="B3763" s="83"/>
      <c r="C3763" s="83"/>
      <c r="D3763" s="98"/>
    </row>
    <row r="3764" spans="1:4" ht="12.75">
      <c r="A3764" s="83"/>
      <c r="B3764" s="83"/>
      <c r="C3764" s="83"/>
      <c r="D3764" s="98"/>
    </row>
    <row r="3765" spans="1:4" ht="12.75">
      <c r="A3765" s="83"/>
      <c r="B3765" s="83"/>
      <c r="C3765" s="83"/>
      <c r="D3765" s="98"/>
    </row>
    <row r="3766" spans="1:4" ht="12.75">
      <c r="A3766" s="83"/>
      <c r="B3766" s="83"/>
      <c r="C3766" s="83"/>
      <c r="D3766" s="98"/>
    </row>
    <row r="3767" spans="1:4" ht="12.75">
      <c r="A3767" s="83"/>
      <c r="B3767" s="83"/>
      <c r="C3767" s="83"/>
      <c r="D3767" s="98"/>
    </row>
    <row r="3768" spans="1:4" ht="12.75">
      <c r="A3768" s="83"/>
      <c r="B3768" s="83"/>
      <c r="C3768" s="83"/>
      <c r="D3768" s="98"/>
    </row>
    <row r="3769" spans="1:4" ht="12.75">
      <c r="A3769" s="83"/>
      <c r="B3769" s="83"/>
      <c r="C3769" s="83"/>
      <c r="D3769" s="98"/>
    </row>
    <row r="3770" spans="1:4" ht="12.75">
      <c r="A3770" s="83"/>
      <c r="B3770" s="83"/>
      <c r="C3770" s="83"/>
      <c r="D3770" s="98"/>
    </row>
    <row r="3771" spans="1:4" ht="12.75">
      <c r="A3771" s="83"/>
      <c r="B3771" s="83"/>
      <c r="C3771" s="83"/>
      <c r="D3771" s="98"/>
    </row>
    <row r="3772" spans="1:4" ht="12.75">
      <c r="A3772" s="83"/>
      <c r="B3772" s="83"/>
      <c r="C3772" s="83"/>
      <c r="D3772" s="98"/>
    </row>
    <row r="3773" spans="1:4" ht="12.75">
      <c r="A3773" s="83"/>
      <c r="B3773" s="83"/>
      <c r="C3773" s="83"/>
      <c r="D3773" s="98"/>
    </row>
    <row r="3774" spans="1:4" ht="12.75">
      <c r="A3774" s="83"/>
      <c r="B3774" s="83"/>
      <c r="C3774" s="83"/>
      <c r="D3774" s="98"/>
    </row>
    <row r="3775" spans="1:4" ht="12.75">
      <c r="A3775" s="83"/>
      <c r="B3775" s="83"/>
      <c r="C3775" s="83"/>
      <c r="D3775" s="98"/>
    </row>
    <row r="3776" spans="1:4" ht="12.75">
      <c r="A3776" s="83"/>
      <c r="B3776" s="83"/>
      <c r="C3776" s="83"/>
      <c r="D3776" s="98"/>
    </row>
    <row r="3777" spans="1:4" ht="12.75">
      <c r="A3777" s="83"/>
      <c r="B3777" s="83"/>
      <c r="C3777" s="83"/>
      <c r="D3777" s="98"/>
    </row>
    <row r="3778" spans="1:4" ht="12.75">
      <c r="A3778" s="83"/>
      <c r="B3778" s="83"/>
      <c r="C3778" s="83"/>
      <c r="D3778" s="98"/>
    </row>
    <row r="3779" spans="1:4" ht="12.75">
      <c r="A3779" s="83"/>
      <c r="B3779" s="83"/>
      <c r="C3779" s="83"/>
      <c r="D3779" s="98"/>
    </row>
    <row r="3780" spans="1:4" ht="12.75">
      <c r="A3780" s="83"/>
      <c r="B3780" s="83"/>
      <c r="C3780" s="83"/>
      <c r="D3780" s="98"/>
    </row>
    <row r="3781" spans="1:4" ht="12.75">
      <c r="A3781" s="83"/>
      <c r="B3781" s="83"/>
      <c r="C3781" s="83"/>
      <c r="D3781" s="98"/>
    </row>
    <row r="3782" spans="1:4" ht="12.75">
      <c r="A3782" s="83"/>
      <c r="B3782" s="83"/>
      <c r="C3782" s="83"/>
      <c r="D3782" s="98"/>
    </row>
    <row r="3783" spans="1:4" ht="12.75">
      <c r="A3783" s="83"/>
      <c r="B3783" s="83"/>
      <c r="C3783" s="83"/>
      <c r="D3783" s="98"/>
    </row>
    <row r="3784" spans="1:4" ht="12.75">
      <c r="A3784" s="83"/>
      <c r="B3784" s="83"/>
      <c r="C3784" s="83"/>
      <c r="D3784" s="98"/>
    </row>
    <row r="3785" spans="1:4" ht="12.75">
      <c r="A3785" s="83"/>
      <c r="B3785" s="83"/>
      <c r="C3785" s="83"/>
      <c r="D3785" s="98"/>
    </row>
    <row r="3786" spans="1:4" ht="12.75">
      <c r="A3786" s="83"/>
      <c r="B3786" s="83"/>
      <c r="C3786" s="83"/>
      <c r="D3786" s="98"/>
    </row>
    <row r="3787" spans="1:4" ht="12.75">
      <c r="A3787" s="83"/>
      <c r="B3787" s="83"/>
      <c r="C3787" s="83"/>
      <c r="D3787" s="98"/>
    </row>
    <row r="3788" spans="1:4" ht="12.75">
      <c r="A3788" s="83"/>
      <c r="B3788" s="83"/>
      <c r="C3788" s="83"/>
      <c r="D3788" s="98"/>
    </row>
    <row r="3789" spans="1:4" ht="12.75">
      <c r="A3789" s="83"/>
      <c r="B3789" s="83"/>
      <c r="C3789" s="83"/>
      <c r="D3789" s="98"/>
    </row>
    <row r="3790" spans="1:4" ht="12.75">
      <c r="A3790" s="83"/>
      <c r="B3790" s="83"/>
      <c r="C3790" s="83"/>
      <c r="D3790" s="98"/>
    </row>
    <row r="3791" spans="1:4" ht="12.75">
      <c r="A3791" s="83"/>
      <c r="B3791" s="83"/>
      <c r="C3791" s="83"/>
      <c r="D3791" s="98"/>
    </row>
    <row r="3792" spans="1:4" ht="12.75">
      <c r="A3792" s="83"/>
      <c r="B3792" s="83"/>
      <c r="C3792" s="83"/>
      <c r="D3792" s="98"/>
    </row>
    <row r="3793" spans="1:4" ht="12.75">
      <c r="A3793" s="83"/>
      <c r="B3793" s="83"/>
      <c r="C3793" s="83"/>
      <c r="D3793" s="98"/>
    </row>
    <row r="3794" spans="1:4" ht="12.75">
      <c r="A3794" s="83"/>
      <c r="B3794" s="83"/>
      <c r="C3794" s="83"/>
      <c r="D3794" s="98"/>
    </row>
    <row r="3795" spans="1:4" ht="12.75">
      <c r="A3795" s="83"/>
      <c r="B3795" s="83"/>
      <c r="C3795" s="83"/>
      <c r="D3795" s="98"/>
    </row>
    <row r="3796" spans="1:4" ht="12.75">
      <c r="A3796" s="83"/>
      <c r="B3796" s="83"/>
      <c r="C3796" s="83"/>
      <c r="D3796" s="98"/>
    </row>
    <row r="3797" spans="1:4" ht="12.75">
      <c r="A3797" s="83"/>
      <c r="B3797" s="83"/>
      <c r="C3797" s="83"/>
      <c r="D3797" s="98"/>
    </row>
    <row r="3798" spans="1:4" ht="12.75">
      <c r="A3798" s="83"/>
      <c r="B3798" s="83"/>
      <c r="C3798" s="83"/>
      <c r="D3798" s="98"/>
    </row>
    <row r="3799" spans="1:4" ht="12.75">
      <c r="A3799" s="83"/>
      <c r="B3799" s="83"/>
      <c r="C3799" s="83"/>
      <c r="D3799" s="98"/>
    </row>
    <row r="3800" spans="1:4" ht="12.75">
      <c r="A3800" s="83"/>
      <c r="B3800" s="83"/>
      <c r="C3800" s="83"/>
      <c r="D3800" s="98"/>
    </row>
    <row r="3801" spans="1:4" ht="12.75">
      <c r="A3801" s="83"/>
      <c r="B3801" s="83"/>
      <c r="C3801" s="83"/>
      <c r="D3801" s="98"/>
    </row>
    <row r="3802" spans="1:4" ht="12.75">
      <c r="A3802" s="83"/>
      <c r="B3802" s="83"/>
      <c r="C3802" s="83"/>
      <c r="D3802" s="98"/>
    </row>
    <row r="3803" spans="1:4" ht="12.75">
      <c r="A3803" s="83"/>
      <c r="B3803" s="83"/>
      <c r="C3803" s="83"/>
      <c r="D3803" s="98"/>
    </row>
    <row r="3804" spans="1:4" ht="12.75">
      <c r="A3804" s="83"/>
      <c r="B3804" s="83"/>
      <c r="C3804" s="83"/>
      <c r="D3804" s="98"/>
    </row>
    <row r="3805" spans="1:4" ht="12.75">
      <c r="A3805" s="83"/>
      <c r="B3805" s="83"/>
      <c r="C3805" s="83"/>
      <c r="D3805" s="98"/>
    </row>
    <row r="3806" spans="1:4" ht="12.75">
      <c r="A3806" s="83"/>
      <c r="B3806" s="83"/>
      <c r="C3806" s="83"/>
      <c r="D3806" s="98"/>
    </row>
    <row r="3807" spans="1:4" ht="12.75">
      <c r="A3807" s="83"/>
      <c r="B3807" s="83"/>
      <c r="C3807" s="83"/>
      <c r="D3807" s="98"/>
    </row>
    <row r="3808" spans="1:4" ht="12.75">
      <c r="A3808" s="83"/>
      <c r="B3808" s="83"/>
      <c r="C3808" s="83"/>
      <c r="D3808" s="98"/>
    </row>
    <row r="3809" spans="1:4" ht="12.75">
      <c r="A3809" s="83"/>
      <c r="B3809" s="83"/>
      <c r="C3809" s="83"/>
      <c r="D3809" s="98"/>
    </row>
    <row r="3810" spans="1:4" ht="12.75">
      <c r="A3810" s="83"/>
      <c r="B3810" s="83"/>
      <c r="C3810" s="83"/>
      <c r="D3810" s="98"/>
    </row>
    <row r="3811" spans="1:4" ht="12.75">
      <c r="A3811" s="83"/>
      <c r="B3811" s="83"/>
      <c r="C3811" s="83"/>
      <c r="D3811" s="98"/>
    </row>
    <row r="3812" spans="1:4" ht="12.75">
      <c r="A3812" s="83"/>
      <c r="B3812" s="83"/>
      <c r="C3812" s="83"/>
      <c r="D3812" s="98"/>
    </row>
    <row r="3813" spans="1:4" ht="12.75">
      <c r="A3813" s="83"/>
      <c r="B3813" s="83"/>
      <c r="C3813" s="83"/>
      <c r="D3813" s="98"/>
    </row>
    <row r="3814" spans="1:4" ht="12.75">
      <c r="A3814" s="83"/>
      <c r="B3814" s="83"/>
      <c r="C3814" s="83"/>
      <c r="D3814" s="98"/>
    </row>
    <row r="3815" spans="1:4" ht="12.75">
      <c r="A3815" s="83"/>
      <c r="B3815" s="83"/>
      <c r="C3815" s="83"/>
      <c r="D3815" s="98"/>
    </row>
    <row r="3816" spans="1:4" ht="12.75">
      <c r="A3816" s="83"/>
      <c r="B3816" s="83"/>
      <c r="C3816" s="83"/>
      <c r="D3816" s="98"/>
    </row>
    <row r="3817" spans="1:4" ht="12.75">
      <c r="A3817" s="83"/>
      <c r="B3817" s="83"/>
      <c r="C3817" s="83"/>
      <c r="D3817" s="98"/>
    </row>
    <row r="3818" spans="1:4" ht="12.75">
      <c r="A3818" s="83"/>
      <c r="B3818" s="83"/>
      <c r="C3818" s="83"/>
      <c r="D3818" s="98"/>
    </row>
    <row r="3819" spans="1:4" ht="12.75">
      <c r="A3819" s="83"/>
      <c r="B3819" s="83"/>
      <c r="C3819" s="83"/>
      <c r="D3819" s="98"/>
    </row>
    <row r="3820" spans="1:4" ht="12.75">
      <c r="A3820" s="83"/>
      <c r="B3820" s="83"/>
      <c r="C3820" s="83"/>
      <c r="D3820" s="98"/>
    </row>
    <row r="3821" spans="1:4" ht="12.75">
      <c r="A3821" s="83"/>
      <c r="B3821" s="83"/>
      <c r="C3821" s="83"/>
      <c r="D3821" s="98"/>
    </row>
    <row r="3822" spans="1:4" ht="12.75">
      <c r="A3822" s="83"/>
      <c r="B3822" s="83"/>
      <c r="C3822" s="83"/>
      <c r="D3822" s="98"/>
    </row>
    <row r="3823" spans="1:4" ht="12.75">
      <c r="A3823" s="83"/>
      <c r="B3823" s="83"/>
      <c r="C3823" s="83"/>
      <c r="D3823" s="98"/>
    </row>
    <row r="3824" spans="1:4" ht="12.75">
      <c r="A3824" s="83"/>
      <c r="B3824" s="83"/>
      <c r="C3824" s="83"/>
      <c r="D3824" s="98"/>
    </row>
    <row r="3825" spans="1:4" ht="12.75">
      <c r="A3825" s="83"/>
      <c r="B3825" s="83"/>
      <c r="C3825" s="83"/>
      <c r="D3825" s="98"/>
    </row>
    <row r="3826" spans="1:4" ht="12.75">
      <c r="A3826" s="83"/>
      <c r="B3826" s="83"/>
      <c r="C3826" s="83"/>
      <c r="D3826" s="98"/>
    </row>
    <row r="3827" spans="1:4" ht="12.75">
      <c r="A3827" s="83"/>
      <c r="B3827" s="83"/>
      <c r="C3827" s="83"/>
      <c r="D3827" s="98"/>
    </row>
    <row r="3828" spans="1:4" ht="12.75">
      <c r="A3828" s="83"/>
      <c r="B3828" s="83"/>
      <c r="C3828" s="83"/>
      <c r="D3828" s="98"/>
    </row>
    <row r="3829" spans="1:4" ht="12.75">
      <c r="A3829" s="83"/>
      <c r="B3829" s="83"/>
      <c r="C3829" s="83"/>
      <c r="D3829" s="98"/>
    </row>
    <row r="3830" spans="1:4" ht="12.75">
      <c r="A3830" s="83"/>
      <c r="B3830" s="83"/>
      <c r="C3830" s="83"/>
      <c r="D3830" s="98"/>
    </row>
    <row r="3831" spans="1:4" ht="12.75">
      <c r="A3831" s="83"/>
      <c r="B3831" s="83"/>
      <c r="C3831" s="83"/>
      <c r="D3831" s="98"/>
    </row>
    <row r="3832" spans="1:4" ht="12.75">
      <c r="A3832" s="83"/>
      <c r="B3832" s="83"/>
      <c r="C3832" s="83"/>
      <c r="D3832" s="98"/>
    </row>
    <row r="3833" spans="1:4" ht="12.75">
      <c r="A3833" s="83"/>
      <c r="B3833" s="83"/>
      <c r="C3833" s="83"/>
      <c r="D3833" s="98"/>
    </row>
    <row r="3834" spans="1:4" ht="12.75">
      <c r="A3834" s="83"/>
      <c r="B3834" s="83"/>
      <c r="C3834" s="83"/>
      <c r="D3834" s="98"/>
    </row>
    <row r="3835" spans="1:4" ht="12.75">
      <c r="A3835" s="83"/>
      <c r="B3835" s="83"/>
      <c r="C3835" s="83"/>
      <c r="D3835" s="98"/>
    </row>
    <row r="3836" spans="1:4" ht="12.75">
      <c r="A3836" s="83"/>
      <c r="B3836" s="83"/>
      <c r="C3836" s="83"/>
      <c r="D3836" s="98"/>
    </row>
    <row r="3837" spans="1:4" ht="12.75">
      <c r="A3837" s="83"/>
      <c r="B3837" s="83"/>
      <c r="C3837" s="83"/>
      <c r="D3837" s="98"/>
    </row>
    <row r="3838" spans="1:4" ht="12.75">
      <c r="A3838" s="83"/>
      <c r="B3838" s="83"/>
      <c r="C3838" s="83"/>
      <c r="D3838" s="98"/>
    </row>
    <row r="3839" spans="1:4" ht="12.75">
      <c r="A3839" s="83"/>
      <c r="B3839" s="83"/>
      <c r="C3839" s="83"/>
      <c r="D3839" s="98"/>
    </row>
    <row r="3840" spans="1:4" ht="12.75">
      <c r="A3840" s="83"/>
      <c r="B3840" s="83"/>
      <c r="C3840" s="83"/>
      <c r="D3840" s="98"/>
    </row>
    <row r="3841" spans="1:4" ht="12.75">
      <c r="A3841" s="83"/>
      <c r="B3841" s="83"/>
      <c r="C3841" s="83"/>
      <c r="D3841" s="98"/>
    </row>
    <row r="3842" spans="1:4" ht="12.75">
      <c r="A3842" s="83"/>
      <c r="B3842" s="83"/>
      <c r="C3842" s="83"/>
      <c r="D3842" s="98"/>
    </row>
    <row r="3843" spans="1:4" ht="12.75">
      <c r="A3843" s="83"/>
      <c r="B3843" s="83"/>
      <c r="C3843" s="83"/>
      <c r="D3843" s="98"/>
    </row>
    <row r="3844" spans="1:4" ht="12.75">
      <c r="A3844" s="83"/>
      <c r="B3844" s="83"/>
      <c r="C3844" s="83"/>
      <c r="D3844" s="98"/>
    </row>
    <row r="3845" spans="1:4" ht="12.75">
      <c r="A3845" s="83"/>
      <c r="B3845" s="83"/>
      <c r="C3845" s="83"/>
      <c r="D3845" s="98"/>
    </row>
    <row r="3846" spans="1:4" ht="12.75">
      <c r="A3846" s="83"/>
      <c r="B3846" s="83"/>
      <c r="C3846" s="83"/>
      <c r="D3846" s="98"/>
    </row>
    <row r="3847" spans="1:4" ht="12.75">
      <c r="A3847" s="83"/>
      <c r="B3847" s="83"/>
      <c r="C3847" s="83"/>
      <c r="D3847" s="98"/>
    </row>
    <row r="3848" spans="1:4" ht="12.75">
      <c r="A3848" s="83"/>
      <c r="B3848" s="83"/>
      <c r="C3848" s="83"/>
      <c r="D3848" s="98"/>
    </row>
    <row r="3849" spans="1:4" ht="12.75">
      <c r="A3849" s="83"/>
      <c r="B3849" s="83"/>
      <c r="C3849" s="83"/>
      <c r="D3849" s="98"/>
    </row>
    <row r="3850" spans="1:4" ht="12.75">
      <c r="A3850" s="83"/>
      <c r="B3850" s="83"/>
      <c r="C3850" s="83"/>
      <c r="D3850" s="98"/>
    </row>
    <row r="3851" spans="1:4" ht="12.75">
      <c r="A3851" s="83"/>
      <c r="B3851" s="83"/>
      <c r="C3851" s="83"/>
      <c r="D3851" s="98"/>
    </row>
    <row r="3852" spans="1:4" ht="12.75">
      <c r="A3852" s="83"/>
      <c r="B3852" s="83"/>
      <c r="C3852" s="83"/>
      <c r="D3852" s="98"/>
    </row>
    <row r="3853" spans="1:4" ht="12.75">
      <c r="A3853" s="83"/>
      <c r="B3853" s="83"/>
      <c r="C3853" s="83"/>
      <c r="D3853" s="98"/>
    </row>
    <row r="3854" spans="1:4" ht="12.75">
      <c r="A3854" s="83"/>
      <c r="B3854" s="83"/>
      <c r="C3854" s="83"/>
      <c r="D3854" s="98"/>
    </row>
    <row r="3855" spans="1:4" ht="12.75">
      <c r="A3855" s="83"/>
      <c r="B3855" s="83"/>
      <c r="C3855" s="83"/>
      <c r="D3855" s="98"/>
    </row>
    <row r="3856" spans="1:4" ht="12.75">
      <c r="A3856" s="83"/>
      <c r="B3856" s="83"/>
      <c r="C3856" s="83"/>
      <c r="D3856" s="98"/>
    </row>
    <row r="3857" spans="1:4" ht="12.75">
      <c r="A3857" s="83"/>
      <c r="B3857" s="83"/>
      <c r="C3857" s="83"/>
      <c r="D3857" s="98"/>
    </row>
    <row r="3858" spans="1:4" ht="12.75">
      <c r="A3858" s="83"/>
      <c r="B3858" s="83"/>
      <c r="C3858" s="83"/>
      <c r="D3858" s="98"/>
    </row>
    <row r="3859" spans="1:4" ht="12.75">
      <c r="A3859" s="83"/>
      <c r="B3859" s="83"/>
      <c r="C3859" s="83"/>
      <c r="D3859" s="98"/>
    </row>
    <row r="3860" spans="1:4" ht="12.75">
      <c r="A3860" s="83"/>
      <c r="B3860" s="83"/>
      <c r="C3860" s="83"/>
      <c r="D3860" s="98"/>
    </row>
    <row r="3861" spans="1:4" ht="12.75">
      <c r="A3861" s="83"/>
      <c r="B3861" s="83"/>
      <c r="C3861" s="83"/>
      <c r="D3861" s="98"/>
    </row>
    <row r="3862" spans="1:4" ht="12.75">
      <c r="A3862" s="83"/>
      <c r="B3862" s="83"/>
      <c r="C3862" s="83"/>
      <c r="D3862" s="98"/>
    </row>
    <row r="3863" spans="1:4" ht="12.75">
      <c r="A3863" s="83"/>
      <c r="B3863" s="83"/>
      <c r="C3863" s="83"/>
      <c r="D3863" s="98"/>
    </row>
    <row r="3864" spans="1:4" ht="12.75">
      <c r="A3864" s="83"/>
      <c r="B3864" s="83"/>
      <c r="C3864" s="83"/>
      <c r="D3864" s="98"/>
    </row>
    <row r="3865" spans="1:4" ht="12.75">
      <c r="A3865" s="83"/>
      <c r="B3865" s="83"/>
      <c r="C3865" s="83"/>
      <c r="D3865" s="98"/>
    </row>
    <row r="3866" spans="1:4" ht="12.75">
      <c r="A3866" s="83"/>
      <c r="B3866" s="83"/>
      <c r="C3866" s="83"/>
      <c r="D3866" s="98"/>
    </row>
    <row r="3867" spans="1:4" ht="12.75">
      <c r="A3867" s="83"/>
      <c r="B3867" s="83"/>
      <c r="C3867" s="83"/>
      <c r="D3867" s="98"/>
    </row>
    <row r="3868" spans="1:4" ht="12.75">
      <c r="A3868" s="83"/>
      <c r="B3868" s="83"/>
      <c r="C3868" s="83"/>
      <c r="D3868" s="98"/>
    </row>
    <row r="3869" spans="1:4" ht="12.75">
      <c r="A3869" s="83"/>
      <c r="B3869" s="83"/>
      <c r="C3869" s="83"/>
      <c r="D3869" s="98"/>
    </row>
    <row r="3870" spans="1:4" ht="12.75">
      <c r="A3870" s="83"/>
      <c r="B3870" s="83"/>
      <c r="C3870" s="83"/>
      <c r="D3870" s="98"/>
    </row>
    <row r="3871" spans="1:4" ht="12.75">
      <c r="A3871" s="83"/>
      <c r="B3871" s="83"/>
      <c r="C3871" s="83"/>
      <c r="D3871" s="98"/>
    </row>
    <row r="3872" spans="1:4" ht="12.75">
      <c r="A3872" s="83"/>
      <c r="B3872" s="83"/>
      <c r="C3872" s="83"/>
      <c r="D3872" s="98"/>
    </row>
    <row r="3873" spans="1:4" ht="12.75">
      <c r="A3873" s="83"/>
      <c r="B3873" s="83"/>
      <c r="C3873" s="83"/>
      <c r="D3873" s="98"/>
    </row>
    <row r="3874" spans="1:4" ht="12.75">
      <c r="A3874" s="83"/>
      <c r="B3874" s="83"/>
      <c r="C3874" s="83"/>
      <c r="D3874" s="98"/>
    </row>
    <row r="3875" spans="1:4" ht="12.75">
      <c r="A3875" s="83"/>
      <c r="B3875" s="83"/>
      <c r="C3875" s="83"/>
      <c r="D3875" s="98"/>
    </row>
    <row r="3876" spans="1:4" ht="12.75">
      <c r="A3876" s="83"/>
      <c r="B3876" s="83"/>
      <c r="C3876" s="83"/>
      <c r="D3876" s="98"/>
    </row>
    <row r="3877" spans="1:4" ht="12.75">
      <c r="A3877" s="83"/>
      <c r="B3877" s="83"/>
      <c r="C3877" s="83"/>
      <c r="D3877" s="98"/>
    </row>
    <row r="3878" spans="1:4" ht="12.75">
      <c r="A3878" s="83"/>
      <c r="B3878" s="83"/>
      <c r="C3878" s="83"/>
      <c r="D3878" s="98"/>
    </row>
    <row r="3879" spans="1:4" ht="12.75">
      <c r="A3879" s="83"/>
      <c r="B3879" s="83"/>
      <c r="C3879" s="83"/>
      <c r="D3879" s="98"/>
    </row>
    <row r="3880" spans="1:4" ht="12.75">
      <c r="A3880" s="83"/>
      <c r="B3880" s="83"/>
      <c r="C3880" s="83"/>
      <c r="D3880" s="98"/>
    </row>
    <row r="3881" spans="1:4" ht="12.75">
      <c r="A3881" s="83"/>
      <c r="B3881" s="83"/>
      <c r="C3881" s="83"/>
      <c r="D3881" s="98"/>
    </row>
    <row r="3882" spans="1:4" ht="12.75">
      <c r="A3882" s="83"/>
      <c r="B3882" s="83"/>
      <c r="C3882" s="83"/>
      <c r="D3882" s="98"/>
    </row>
    <row r="3883" spans="1:4" ht="12.75">
      <c r="A3883" s="83"/>
      <c r="B3883" s="83"/>
      <c r="C3883" s="83"/>
      <c r="D3883" s="98"/>
    </row>
    <row r="3884" spans="1:4" ht="12.75">
      <c r="A3884" s="83"/>
      <c r="B3884" s="83"/>
      <c r="C3884" s="83"/>
      <c r="D3884" s="98"/>
    </row>
    <row r="3885" spans="1:4" ht="12.75">
      <c r="A3885" s="83"/>
      <c r="B3885" s="83"/>
      <c r="C3885" s="83"/>
      <c r="D3885" s="98"/>
    </row>
    <row r="3886" spans="1:4" ht="12.75">
      <c r="A3886" s="83"/>
      <c r="B3886" s="83"/>
      <c r="C3886" s="83"/>
      <c r="D3886" s="98"/>
    </row>
    <row r="3887" spans="1:4" ht="12.75">
      <c r="A3887" s="83"/>
      <c r="B3887" s="83"/>
      <c r="C3887" s="83"/>
      <c r="D3887" s="98"/>
    </row>
    <row r="3888" spans="1:4" ht="12.75">
      <c r="A3888" s="83"/>
      <c r="B3888" s="83"/>
      <c r="C3888" s="83"/>
      <c r="D3888" s="98"/>
    </row>
    <row r="3889" spans="1:4" ht="12.75">
      <c r="A3889" s="83"/>
      <c r="B3889" s="83"/>
      <c r="C3889" s="83"/>
      <c r="D3889" s="98"/>
    </row>
    <row r="3890" spans="1:4" ht="12.75">
      <c r="A3890" s="83"/>
      <c r="B3890" s="83"/>
      <c r="C3890" s="83"/>
      <c r="D3890" s="98"/>
    </row>
    <row r="3891" spans="1:4" ht="12.75">
      <c r="A3891" s="83"/>
      <c r="B3891" s="83"/>
      <c r="C3891" s="83"/>
      <c r="D3891" s="98"/>
    </row>
    <row r="3892" spans="1:4" ht="12.75">
      <c r="A3892" s="83"/>
      <c r="B3892" s="83"/>
      <c r="C3892" s="83"/>
      <c r="D3892" s="98"/>
    </row>
    <row r="3893" spans="1:4" ht="12.75">
      <c r="A3893" s="83"/>
      <c r="B3893" s="83"/>
      <c r="C3893" s="83"/>
      <c r="D3893" s="98"/>
    </row>
    <row r="3894" spans="1:4" ht="12.75">
      <c r="A3894" s="83"/>
      <c r="B3894" s="83"/>
      <c r="C3894" s="83"/>
      <c r="D3894" s="98"/>
    </row>
    <row r="3895" spans="1:4" ht="12.75">
      <c r="A3895" s="83"/>
      <c r="B3895" s="83"/>
      <c r="C3895" s="83"/>
      <c r="D3895" s="98"/>
    </row>
    <row r="3896" spans="1:4" ht="12.75">
      <c r="A3896" s="83"/>
      <c r="B3896" s="83"/>
      <c r="C3896" s="83"/>
      <c r="D3896" s="98"/>
    </row>
    <row r="3897" spans="1:4" ht="12.75">
      <c r="A3897" s="83"/>
      <c r="B3897" s="83"/>
      <c r="C3897" s="83"/>
      <c r="D3897" s="98"/>
    </row>
    <row r="3898" spans="1:4" ht="12.75">
      <c r="A3898" s="83"/>
      <c r="B3898" s="83"/>
      <c r="C3898" s="83"/>
      <c r="D3898" s="98"/>
    </row>
    <row r="3899" spans="1:4" ht="12.75">
      <c r="A3899" s="83"/>
      <c r="B3899" s="83"/>
      <c r="C3899" s="83"/>
      <c r="D3899" s="98"/>
    </row>
    <row r="3900" spans="1:4" ht="12.75">
      <c r="A3900" s="83"/>
      <c r="B3900" s="83"/>
      <c r="C3900" s="83"/>
      <c r="D3900" s="98"/>
    </row>
    <row r="3901" spans="1:4" ht="12.75">
      <c r="A3901" s="83"/>
      <c r="B3901" s="83"/>
      <c r="C3901" s="83"/>
      <c r="D3901" s="98"/>
    </row>
    <row r="3902" spans="1:4" ht="12.75">
      <c r="A3902" s="83"/>
      <c r="B3902" s="83"/>
      <c r="C3902" s="83"/>
      <c r="D3902" s="98"/>
    </row>
    <row r="3903" spans="1:4" ht="12.75">
      <c r="A3903" s="83"/>
      <c r="B3903" s="83"/>
      <c r="C3903" s="83"/>
      <c r="D3903" s="98"/>
    </row>
    <row r="3904" spans="1:4" ht="12.75">
      <c r="A3904" s="83"/>
      <c r="B3904" s="83"/>
      <c r="C3904" s="83"/>
      <c r="D3904" s="98"/>
    </row>
    <row r="3905" spans="1:4" ht="12.75">
      <c r="A3905" s="83"/>
      <c r="B3905" s="83"/>
      <c r="C3905" s="83"/>
      <c r="D3905" s="98"/>
    </row>
    <row r="3906" spans="1:4" ht="12.75">
      <c r="A3906" s="83"/>
      <c r="B3906" s="83"/>
      <c r="C3906" s="83"/>
      <c r="D3906" s="98"/>
    </row>
    <row r="3907" spans="1:4" ht="12.75">
      <c r="A3907" s="83"/>
      <c r="B3907" s="83"/>
      <c r="C3907" s="83"/>
      <c r="D3907" s="98"/>
    </row>
    <row r="3908" spans="1:4" ht="12.75">
      <c r="A3908" s="83"/>
      <c r="B3908" s="83"/>
      <c r="C3908" s="83"/>
      <c r="D3908" s="98"/>
    </row>
    <row r="3909" spans="1:4" ht="12.75">
      <c r="A3909" s="83"/>
      <c r="B3909" s="83"/>
      <c r="C3909" s="83"/>
      <c r="D3909" s="98"/>
    </row>
    <row r="3910" spans="1:4" ht="12.75">
      <c r="A3910" s="83"/>
      <c r="B3910" s="83"/>
      <c r="C3910" s="83"/>
      <c r="D3910" s="98"/>
    </row>
    <row r="3911" spans="1:4" ht="12.75">
      <c r="A3911" s="83"/>
      <c r="B3911" s="83"/>
      <c r="C3911" s="83"/>
      <c r="D3911" s="98"/>
    </row>
    <row r="3912" spans="1:4" ht="12.75">
      <c r="A3912" s="83"/>
      <c r="B3912" s="83"/>
      <c r="C3912" s="83"/>
      <c r="D3912" s="98"/>
    </row>
    <row r="3913" spans="1:4" ht="12.75">
      <c r="A3913" s="83"/>
      <c r="B3913" s="83"/>
      <c r="C3913" s="83"/>
      <c r="D3913" s="98"/>
    </row>
    <row r="3914" spans="1:4" ht="12.75">
      <c r="A3914" s="83"/>
      <c r="B3914" s="83"/>
      <c r="C3914" s="83"/>
      <c r="D3914" s="98"/>
    </row>
    <row r="3915" spans="1:4" ht="12.75">
      <c r="A3915" s="83"/>
      <c r="B3915" s="83"/>
      <c r="C3915" s="83"/>
      <c r="D3915" s="98"/>
    </row>
    <row r="3916" spans="1:4" ht="12.75">
      <c r="A3916" s="83"/>
      <c r="B3916" s="83"/>
      <c r="C3916" s="83"/>
      <c r="D3916" s="98"/>
    </row>
    <row r="3917" spans="1:4" ht="12.75">
      <c r="A3917" s="83"/>
      <c r="B3917" s="83"/>
      <c r="C3917" s="83"/>
      <c r="D3917" s="98"/>
    </row>
    <row r="3918" spans="1:4" ht="12.75">
      <c r="A3918" s="83"/>
      <c r="B3918" s="83"/>
      <c r="C3918" s="83"/>
      <c r="D3918" s="98"/>
    </row>
    <row r="3919" spans="1:4" ht="12.75">
      <c r="A3919" s="83"/>
      <c r="B3919" s="83"/>
      <c r="C3919" s="83"/>
      <c r="D3919" s="98"/>
    </row>
    <row r="3920" spans="1:4" ht="12.75">
      <c r="A3920" s="83"/>
      <c r="B3920" s="83"/>
      <c r="C3920" s="83"/>
      <c r="D3920" s="98"/>
    </row>
    <row r="3921" spans="1:4" ht="12.75">
      <c r="A3921" s="83"/>
      <c r="B3921" s="83"/>
      <c r="C3921" s="83"/>
      <c r="D3921" s="98"/>
    </row>
    <row r="3922" spans="1:4" ht="12.75">
      <c r="A3922" s="83"/>
      <c r="B3922" s="83"/>
      <c r="C3922" s="83"/>
      <c r="D3922" s="98"/>
    </row>
    <row r="3923" spans="1:4" ht="12.75">
      <c r="A3923" s="83"/>
      <c r="B3923" s="83"/>
      <c r="C3923" s="83"/>
      <c r="D3923" s="98"/>
    </row>
    <row r="3924" spans="1:4" ht="12.75">
      <c r="A3924" s="83"/>
      <c r="B3924" s="83"/>
      <c r="C3924" s="83"/>
      <c r="D3924" s="98"/>
    </row>
    <row r="3925" spans="1:4" ht="12.75">
      <c r="A3925" s="83"/>
      <c r="B3925" s="83"/>
      <c r="C3925" s="83"/>
      <c r="D3925" s="98"/>
    </row>
    <row r="3926" spans="1:4" ht="12.75">
      <c r="A3926" s="83"/>
      <c r="B3926" s="83"/>
      <c r="C3926" s="83"/>
      <c r="D3926" s="98"/>
    </row>
    <row r="3927" spans="1:4" ht="12.75">
      <c r="A3927" s="83"/>
      <c r="B3927" s="83"/>
      <c r="C3927" s="83"/>
      <c r="D3927" s="98"/>
    </row>
    <row r="3928" spans="1:4" ht="12.75">
      <c r="A3928" s="83"/>
      <c r="B3928" s="83"/>
      <c r="C3928" s="83"/>
      <c r="D3928" s="98"/>
    </row>
    <row r="3929" spans="1:4" ht="12.75">
      <c r="A3929" s="83"/>
      <c r="B3929" s="83"/>
      <c r="C3929" s="83"/>
      <c r="D3929" s="98"/>
    </row>
    <row r="3930" spans="1:4" ht="12.75">
      <c r="A3930" s="83"/>
      <c r="B3930" s="83"/>
      <c r="C3930" s="83"/>
      <c r="D3930" s="98"/>
    </row>
    <row r="3931" spans="1:4" ht="12.75">
      <c r="A3931" s="83"/>
      <c r="B3931" s="83"/>
      <c r="C3931" s="83"/>
      <c r="D3931" s="98"/>
    </row>
    <row r="3932" spans="1:4" ht="12.75">
      <c r="A3932" s="83"/>
      <c r="B3932" s="83"/>
      <c r="C3932" s="83"/>
      <c r="D3932" s="98"/>
    </row>
    <row r="3933" spans="1:4" ht="12.75">
      <c r="A3933" s="83"/>
      <c r="B3933" s="83"/>
      <c r="C3933" s="83"/>
      <c r="D3933" s="98"/>
    </row>
    <row r="3934" spans="1:4" ht="12.75">
      <c r="A3934" s="83"/>
      <c r="B3934" s="83"/>
      <c r="C3934" s="83"/>
      <c r="D3934" s="98"/>
    </row>
    <row r="3935" spans="1:4" ht="12.75">
      <c r="A3935" s="83"/>
      <c r="B3935" s="83"/>
      <c r="C3935" s="83"/>
      <c r="D3935" s="98"/>
    </row>
    <row r="3936" spans="1:4" ht="12.75">
      <c r="A3936" s="83"/>
      <c r="B3936" s="83"/>
      <c r="C3936" s="83"/>
      <c r="D3936" s="98"/>
    </row>
    <row r="3937" spans="1:4" ht="12.75">
      <c r="A3937" s="83"/>
      <c r="B3937" s="83"/>
      <c r="C3937" s="83"/>
      <c r="D3937" s="98"/>
    </row>
    <row r="3938" spans="1:4" ht="12.75">
      <c r="A3938" s="83"/>
      <c r="B3938" s="83"/>
      <c r="C3938" s="83"/>
      <c r="D3938" s="98"/>
    </row>
    <row r="3939" spans="1:4" ht="12.75">
      <c r="A3939" s="83"/>
      <c r="B3939" s="83"/>
      <c r="C3939" s="83"/>
      <c r="D3939" s="98"/>
    </row>
    <row r="3940" spans="1:4" ht="12.75">
      <c r="A3940" s="83"/>
      <c r="B3940" s="83"/>
      <c r="C3940" s="83"/>
      <c r="D3940" s="98"/>
    </row>
    <row r="3941" spans="1:4" ht="12.75">
      <c r="A3941" s="83"/>
      <c r="B3941" s="83"/>
      <c r="C3941" s="83"/>
      <c r="D3941" s="98"/>
    </row>
    <row r="3942" spans="1:4" ht="12.75">
      <c r="A3942" s="83"/>
      <c r="B3942" s="83"/>
      <c r="C3942" s="83"/>
      <c r="D3942" s="98"/>
    </row>
    <row r="3943" spans="1:4" ht="12.75">
      <c r="A3943" s="83"/>
      <c r="B3943" s="83"/>
      <c r="C3943" s="83"/>
      <c r="D3943" s="98"/>
    </row>
    <row r="3944" spans="1:4" ht="12.75">
      <c r="A3944" s="83"/>
      <c r="B3944" s="83"/>
      <c r="C3944" s="83"/>
      <c r="D3944" s="98"/>
    </row>
    <row r="3945" spans="1:4" ht="12.75">
      <c r="A3945" s="83"/>
      <c r="B3945" s="83"/>
      <c r="C3945" s="83"/>
      <c r="D3945" s="98"/>
    </row>
    <row r="3946" spans="1:4" ht="12.75">
      <c r="A3946" s="83"/>
      <c r="B3946" s="83"/>
      <c r="C3946" s="83"/>
      <c r="D3946" s="98"/>
    </row>
    <row r="3947" spans="1:4" ht="12.75">
      <c r="A3947" s="83"/>
      <c r="B3947" s="83"/>
      <c r="C3947" s="83"/>
      <c r="D3947" s="98"/>
    </row>
    <row r="3948" spans="1:4" ht="12.75">
      <c r="A3948" s="83"/>
      <c r="B3948" s="83"/>
      <c r="C3948" s="83"/>
      <c r="D3948" s="98"/>
    </row>
    <row r="3949" spans="1:4" ht="12.75">
      <c r="A3949" s="83"/>
      <c r="B3949" s="83"/>
      <c r="C3949" s="83"/>
      <c r="D3949" s="98"/>
    </row>
    <row r="3950" spans="1:4" ht="12.75">
      <c r="A3950" s="83"/>
      <c r="B3950" s="83"/>
      <c r="C3950" s="83"/>
      <c r="D3950" s="98"/>
    </row>
    <row r="3951" spans="1:4" ht="12.75">
      <c r="A3951" s="83"/>
      <c r="B3951" s="83"/>
      <c r="C3951" s="83"/>
      <c r="D3951" s="98"/>
    </row>
    <row r="3952" spans="1:4" ht="12.75">
      <c r="A3952" s="83"/>
      <c r="B3952" s="83"/>
      <c r="C3952" s="83"/>
      <c r="D3952" s="98"/>
    </row>
    <row r="3953" spans="1:4" ht="12.75">
      <c r="A3953" s="83"/>
      <c r="B3953" s="83"/>
      <c r="C3953" s="83"/>
      <c r="D3953" s="98"/>
    </row>
    <row r="3954" spans="1:4" ht="12.75">
      <c r="A3954" s="83"/>
      <c r="B3954" s="83"/>
      <c r="C3954" s="83"/>
      <c r="D3954" s="98"/>
    </row>
    <row r="3955" spans="1:4" ht="12.75">
      <c r="A3955" s="83"/>
      <c r="B3955" s="83"/>
      <c r="C3955" s="83"/>
      <c r="D3955" s="98"/>
    </row>
    <row r="3956" spans="1:4" ht="12.75">
      <c r="A3956" s="83"/>
      <c r="B3956" s="83"/>
      <c r="C3956" s="83"/>
      <c r="D3956" s="98"/>
    </row>
    <row r="3957" spans="1:4" ht="12.75">
      <c r="A3957" s="83"/>
      <c r="B3957" s="83"/>
      <c r="C3957" s="83"/>
      <c r="D3957" s="98"/>
    </row>
    <row r="3958" spans="1:4" ht="12.75">
      <c r="A3958" s="83"/>
      <c r="B3958" s="83"/>
      <c r="C3958" s="83"/>
      <c r="D3958" s="98"/>
    </row>
    <row r="3959" spans="1:4" ht="12.75">
      <c r="A3959" s="83"/>
      <c r="B3959" s="83"/>
      <c r="C3959" s="83"/>
      <c r="D3959" s="98"/>
    </row>
    <row r="3960" spans="1:4" ht="12.75">
      <c r="A3960" s="83"/>
      <c r="B3960" s="83"/>
      <c r="C3960" s="83"/>
      <c r="D3960" s="98"/>
    </row>
    <row r="3961" spans="1:4" ht="12.75">
      <c r="A3961" s="83"/>
      <c r="B3961" s="83"/>
      <c r="C3961" s="83"/>
      <c r="D3961" s="98"/>
    </row>
    <row r="3962" spans="1:4" ht="12.75">
      <c r="A3962" s="83"/>
      <c r="B3962" s="83"/>
      <c r="C3962" s="83"/>
      <c r="D3962" s="98"/>
    </row>
    <row r="3963" spans="1:4" ht="12.75">
      <c r="A3963" s="83"/>
      <c r="B3963" s="83"/>
      <c r="C3963" s="83"/>
      <c r="D3963" s="98"/>
    </row>
    <row r="3964" spans="1:4" ht="12.75">
      <c r="A3964" s="83"/>
      <c r="B3964" s="83"/>
      <c r="C3964" s="83"/>
      <c r="D3964" s="98"/>
    </row>
    <row r="3965" spans="1:4" ht="12.75">
      <c r="A3965" s="83"/>
      <c r="B3965" s="83"/>
      <c r="C3965" s="83"/>
      <c r="D3965" s="98"/>
    </row>
    <row r="3966" spans="1:4" ht="12.75">
      <c r="A3966" s="83"/>
      <c r="B3966" s="83"/>
      <c r="C3966" s="83"/>
      <c r="D3966" s="98"/>
    </row>
    <row r="3967" spans="1:4" ht="12.75">
      <c r="A3967" s="83"/>
      <c r="B3967" s="83"/>
      <c r="C3967" s="83"/>
      <c r="D3967" s="98"/>
    </row>
    <row r="3968" spans="1:4" ht="12.75">
      <c r="A3968" s="83"/>
      <c r="B3968" s="83"/>
      <c r="C3968" s="83"/>
      <c r="D3968" s="98"/>
    </row>
    <row r="3969" spans="1:4" ht="12.75">
      <c r="A3969" s="83"/>
      <c r="B3969" s="83"/>
      <c r="C3969" s="83"/>
      <c r="D3969" s="98"/>
    </row>
    <row r="3970" spans="1:4" ht="12.75">
      <c r="A3970" s="83"/>
      <c r="B3970" s="83"/>
      <c r="C3970" s="83"/>
      <c r="D3970" s="98"/>
    </row>
    <row r="3971" spans="1:4" ht="12.75">
      <c r="A3971" s="83"/>
      <c r="B3971" s="83"/>
      <c r="C3971" s="83"/>
      <c r="D3971" s="98"/>
    </row>
    <row r="3972" spans="1:4" ht="12.75">
      <c r="A3972" s="83"/>
      <c r="B3972" s="83"/>
      <c r="C3972" s="83"/>
      <c r="D3972" s="98"/>
    </row>
    <row r="3973" spans="1:4" ht="12.75">
      <c r="A3973" s="83"/>
      <c r="B3973" s="83"/>
      <c r="C3973" s="83"/>
      <c r="D3973" s="98"/>
    </row>
    <row r="3974" spans="1:4" ht="12.75">
      <c r="A3974" s="83"/>
      <c r="B3974" s="83"/>
      <c r="C3974" s="83"/>
      <c r="D3974" s="98"/>
    </row>
    <row r="3975" spans="1:4" ht="12.75">
      <c r="A3975" s="83"/>
      <c r="B3975" s="83"/>
      <c r="C3975" s="83"/>
      <c r="D3975" s="98"/>
    </row>
    <row r="3976" spans="1:4" ht="12.75">
      <c r="A3976" s="83"/>
      <c r="B3976" s="83"/>
      <c r="C3976" s="83"/>
      <c r="D3976" s="98"/>
    </row>
    <row r="3977" spans="1:4" ht="12.75">
      <c r="A3977" s="83"/>
      <c r="B3977" s="83"/>
      <c r="C3977" s="83"/>
      <c r="D3977" s="98"/>
    </row>
    <row r="3978" spans="1:4" ht="12.75">
      <c r="A3978" s="83"/>
      <c r="B3978" s="83"/>
      <c r="C3978" s="83"/>
      <c r="D3978" s="98"/>
    </row>
    <row r="3979" spans="1:4" ht="12.75">
      <c r="A3979" s="83"/>
      <c r="B3979" s="83"/>
      <c r="C3979" s="83"/>
      <c r="D3979" s="98"/>
    </row>
    <row r="3980" spans="1:4" ht="12.75">
      <c r="A3980" s="83"/>
      <c r="B3980" s="83"/>
      <c r="C3980" s="83"/>
      <c r="D3980" s="98"/>
    </row>
    <row r="3981" spans="1:4" ht="12.75">
      <c r="A3981" s="83"/>
      <c r="B3981" s="83"/>
      <c r="C3981" s="83"/>
      <c r="D3981" s="98"/>
    </row>
    <row r="3982" spans="1:4" ht="12.75">
      <c r="A3982" s="83"/>
      <c r="B3982" s="83"/>
      <c r="C3982" s="83"/>
      <c r="D3982" s="98"/>
    </row>
    <row r="3983" spans="1:4" ht="12.75">
      <c r="A3983" s="83"/>
      <c r="B3983" s="83"/>
      <c r="C3983" s="83"/>
      <c r="D3983" s="98"/>
    </row>
    <row r="3984" spans="1:4" ht="12.75">
      <c r="A3984" s="83"/>
      <c r="B3984" s="83"/>
      <c r="C3984" s="83"/>
      <c r="D3984" s="98"/>
    </row>
    <row r="3985" spans="1:4" ht="12.75">
      <c r="A3985" s="83"/>
      <c r="B3985" s="83"/>
      <c r="C3985" s="83"/>
      <c r="D3985" s="98"/>
    </row>
    <row r="3986" spans="1:4" ht="12.75">
      <c r="A3986" s="83"/>
      <c r="B3986" s="83"/>
      <c r="C3986" s="83"/>
      <c r="D3986" s="98"/>
    </row>
    <row r="3987" spans="1:4" ht="12.75">
      <c r="A3987" s="83"/>
      <c r="B3987" s="83"/>
      <c r="C3987" s="83"/>
      <c r="D3987" s="98"/>
    </row>
    <row r="3988" spans="1:4" ht="12.75">
      <c r="A3988" s="83"/>
      <c r="B3988" s="83"/>
      <c r="C3988" s="83"/>
      <c r="D3988" s="98"/>
    </row>
    <row r="3989" spans="1:4" ht="12.75">
      <c r="A3989" s="83"/>
      <c r="B3989" s="83"/>
      <c r="C3989" s="83"/>
      <c r="D3989" s="98"/>
    </row>
    <row r="3990" spans="1:4" ht="12.75">
      <c r="A3990" s="83"/>
      <c r="B3990" s="83"/>
      <c r="C3990" s="83"/>
      <c r="D3990" s="98"/>
    </row>
    <row r="3991" spans="1:4" ht="12.75">
      <c r="A3991" s="83"/>
      <c r="B3991" s="83"/>
      <c r="C3991" s="83"/>
      <c r="D3991" s="98"/>
    </row>
    <row r="3992" spans="1:4" ht="12.75">
      <c r="A3992" s="83"/>
      <c r="B3992" s="83"/>
      <c r="C3992" s="83"/>
      <c r="D3992" s="98"/>
    </row>
    <row r="3993" spans="1:4" ht="12.75">
      <c r="A3993" s="83"/>
      <c r="B3993" s="83"/>
      <c r="C3993" s="83"/>
      <c r="D3993" s="98"/>
    </row>
    <row r="3994" spans="1:4" ht="12.75">
      <c r="A3994" s="83"/>
      <c r="B3994" s="83"/>
      <c r="C3994" s="83"/>
      <c r="D3994" s="98"/>
    </row>
    <row r="3995" spans="1:4" ht="12.75">
      <c r="A3995" s="83"/>
      <c r="B3995" s="83"/>
      <c r="C3995" s="83"/>
      <c r="D3995" s="98"/>
    </row>
    <row r="3996" spans="1:4" ht="12.75">
      <c r="A3996" s="83"/>
      <c r="B3996" s="83"/>
      <c r="C3996" s="83"/>
      <c r="D3996" s="98"/>
    </row>
    <row r="3997" spans="1:4" ht="12.75">
      <c r="A3997" s="83"/>
      <c r="B3997" s="83"/>
      <c r="C3997" s="83"/>
      <c r="D3997" s="98"/>
    </row>
    <row r="3998" spans="1:4" ht="12.75">
      <c r="A3998" s="83"/>
      <c r="B3998" s="83"/>
      <c r="C3998" s="83"/>
      <c r="D3998" s="98"/>
    </row>
    <row r="3999" spans="1:4" ht="12.75">
      <c r="A3999" s="83"/>
      <c r="B3999" s="83"/>
      <c r="C3999" s="83"/>
      <c r="D3999" s="98"/>
    </row>
    <row r="4000" spans="1:4" ht="12.75">
      <c r="A4000" s="83"/>
      <c r="B4000" s="83"/>
      <c r="C4000" s="83"/>
      <c r="D4000" s="98"/>
    </row>
    <row r="4001" spans="1:4" ht="12.75">
      <c r="A4001" s="83"/>
      <c r="B4001" s="83"/>
      <c r="C4001" s="83"/>
      <c r="D4001" s="98"/>
    </row>
    <row r="4002" spans="1:4" ht="12.75">
      <c r="A4002" s="83"/>
      <c r="B4002" s="83"/>
      <c r="C4002" s="83"/>
      <c r="D4002" s="98"/>
    </row>
    <row r="4003" spans="1:4" ht="12.75">
      <c r="A4003" s="83"/>
      <c r="B4003" s="83"/>
      <c r="C4003" s="83"/>
      <c r="D4003" s="98"/>
    </row>
    <row r="4004" spans="1:4" ht="12.75">
      <c r="A4004" s="83"/>
      <c r="B4004" s="83"/>
      <c r="C4004" s="83"/>
      <c r="D4004" s="98"/>
    </row>
    <row r="4005" spans="1:4" ht="12.75">
      <c r="A4005" s="83"/>
      <c r="B4005" s="83"/>
      <c r="C4005" s="83"/>
      <c r="D4005" s="98"/>
    </row>
    <row r="4006" spans="1:4" ht="12.75">
      <c r="A4006" s="83"/>
      <c r="B4006" s="83"/>
      <c r="C4006" s="83"/>
      <c r="D4006" s="98"/>
    </row>
    <row r="4007" spans="1:4" ht="12.75">
      <c r="A4007" s="83"/>
      <c r="B4007" s="83"/>
      <c r="C4007" s="83"/>
      <c r="D4007" s="98"/>
    </row>
    <row r="4008" spans="1:4" ht="12.75">
      <c r="A4008" s="83"/>
      <c r="B4008" s="83"/>
      <c r="C4008" s="83"/>
      <c r="D4008" s="98"/>
    </row>
    <row r="4009" spans="1:4" ht="12.75">
      <c r="A4009" s="83"/>
      <c r="B4009" s="83"/>
      <c r="C4009" s="83"/>
      <c r="D4009" s="98"/>
    </row>
    <row r="4010" spans="1:4" ht="12.75">
      <c r="A4010" s="83"/>
      <c r="B4010" s="83"/>
      <c r="C4010" s="83"/>
      <c r="D4010" s="98"/>
    </row>
    <row r="4011" spans="1:4" ht="12.75">
      <c r="A4011" s="83"/>
      <c r="B4011" s="83"/>
      <c r="C4011" s="83"/>
      <c r="D4011" s="98"/>
    </row>
    <row r="4012" spans="1:4" ht="12.75">
      <c r="A4012" s="83"/>
      <c r="B4012" s="83"/>
      <c r="C4012" s="83"/>
      <c r="D4012" s="98"/>
    </row>
    <row r="4013" spans="1:4" ht="12.75">
      <c r="A4013" s="83"/>
      <c r="B4013" s="83"/>
      <c r="C4013" s="83"/>
      <c r="D4013" s="98"/>
    </row>
    <row r="4014" spans="1:4" ht="12.75">
      <c r="A4014" s="83"/>
      <c r="B4014" s="83"/>
      <c r="C4014" s="83"/>
      <c r="D4014" s="98"/>
    </row>
    <row r="4015" spans="1:4" ht="12.75">
      <c r="A4015" s="83"/>
      <c r="B4015" s="83"/>
      <c r="C4015" s="83"/>
      <c r="D4015" s="98"/>
    </row>
    <row r="4016" spans="1:4" ht="12.75">
      <c r="A4016" s="83"/>
      <c r="B4016" s="83"/>
      <c r="C4016" s="83"/>
      <c r="D4016" s="98"/>
    </row>
    <row r="4017" spans="1:4" ht="12.75">
      <c r="A4017" s="83"/>
      <c r="B4017" s="83"/>
      <c r="C4017" s="83"/>
      <c r="D4017" s="98"/>
    </row>
    <row r="4018" spans="1:4" ht="12.75">
      <c r="A4018" s="83"/>
      <c r="B4018" s="83"/>
      <c r="C4018" s="83"/>
      <c r="D4018" s="98"/>
    </row>
    <row r="4019" spans="1:4" ht="12.75">
      <c r="A4019" s="83"/>
      <c r="B4019" s="83"/>
      <c r="C4019" s="83"/>
      <c r="D4019" s="98"/>
    </row>
    <row r="4020" spans="1:4" ht="12.75">
      <c r="A4020" s="83"/>
      <c r="B4020" s="83"/>
      <c r="C4020" s="83"/>
      <c r="D4020" s="98"/>
    </row>
    <row r="4021" spans="1:4" ht="12.75">
      <c r="A4021" s="83"/>
      <c r="B4021" s="83"/>
      <c r="C4021" s="83"/>
      <c r="D4021" s="98"/>
    </row>
    <row r="4022" spans="1:4" ht="12.75">
      <c r="A4022" s="83"/>
      <c r="B4022" s="83"/>
      <c r="C4022" s="83"/>
      <c r="D4022" s="98"/>
    </row>
    <row r="4023" spans="1:4" ht="12.75">
      <c r="A4023" s="83"/>
      <c r="B4023" s="83"/>
      <c r="C4023" s="83"/>
      <c r="D4023" s="98"/>
    </row>
    <row r="4024" spans="1:4" ht="12.75">
      <c r="A4024" s="83"/>
      <c r="B4024" s="83"/>
      <c r="C4024" s="83"/>
      <c r="D4024" s="98"/>
    </row>
    <row r="4025" spans="1:4" ht="12.75">
      <c r="A4025" s="83"/>
      <c r="B4025" s="83"/>
      <c r="C4025" s="83"/>
      <c r="D4025" s="98"/>
    </row>
    <row r="4026" spans="1:4" ht="12.75">
      <c r="A4026" s="83"/>
      <c r="B4026" s="83"/>
      <c r="C4026" s="83"/>
      <c r="D4026" s="98"/>
    </row>
    <row r="4027" spans="1:4" ht="12.75">
      <c r="A4027" s="83"/>
      <c r="B4027" s="83"/>
      <c r="C4027" s="83"/>
      <c r="D4027" s="98"/>
    </row>
    <row r="4028" spans="1:4" ht="12.75">
      <c r="A4028" s="83"/>
      <c r="B4028" s="83"/>
      <c r="C4028" s="83"/>
      <c r="D4028" s="98"/>
    </row>
    <row r="4029" spans="1:4" ht="12.75">
      <c r="A4029" s="83"/>
      <c r="B4029" s="83"/>
      <c r="C4029" s="83"/>
      <c r="D4029" s="98"/>
    </row>
    <row r="4030" spans="1:4" ht="12.75">
      <c r="A4030" s="83"/>
      <c r="B4030" s="83"/>
      <c r="C4030" s="83"/>
      <c r="D4030" s="98"/>
    </row>
    <row r="4031" spans="1:4" ht="12.75">
      <c r="A4031" s="83"/>
      <c r="B4031" s="83"/>
      <c r="C4031" s="83"/>
      <c r="D4031" s="98"/>
    </row>
    <row r="4032" spans="1:4" ht="12.75">
      <c r="A4032" s="83"/>
      <c r="B4032" s="83"/>
      <c r="C4032" s="83"/>
      <c r="D4032" s="98"/>
    </row>
    <row r="4033" spans="1:4" ht="12.75">
      <c r="A4033" s="83"/>
      <c r="B4033" s="83"/>
      <c r="C4033" s="83"/>
      <c r="D4033" s="98"/>
    </row>
    <row r="4034" spans="1:4" ht="12.75">
      <c r="A4034" s="83"/>
      <c r="B4034" s="83"/>
      <c r="C4034" s="83"/>
      <c r="D4034" s="98"/>
    </row>
    <row r="4035" spans="1:4" ht="12.75">
      <c r="A4035" s="83"/>
      <c r="B4035" s="83"/>
      <c r="C4035" s="83"/>
      <c r="D4035" s="98"/>
    </row>
    <row r="4036" spans="1:4" ht="12.75">
      <c r="A4036" s="83"/>
      <c r="B4036" s="83"/>
      <c r="C4036" s="83"/>
      <c r="D4036" s="98"/>
    </row>
    <row r="4037" spans="1:4" ht="12.75">
      <c r="A4037" s="83"/>
      <c r="B4037" s="83"/>
      <c r="C4037" s="83"/>
      <c r="D4037" s="98"/>
    </row>
    <row r="4038" spans="1:4" ht="12.75">
      <c r="A4038" s="83"/>
      <c r="B4038" s="83"/>
      <c r="C4038" s="83"/>
      <c r="D4038" s="98"/>
    </row>
    <row r="4039" spans="1:4" ht="12.75">
      <c r="A4039" s="83"/>
      <c r="B4039" s="83"/>
      <c r="C4039" s="83"/>
      <c r="D4039" s="98"/>
    </row>
    <row r="4040" spans="1:4" ht="12.75">
      <c r="A4040" s="83"/>
      <c r="B4040" s="83"/>
      <c r="C4040" s="83"/>
      <c r="D4040" s="98"/>
    </row>
    <row r="4041" spans="1:4" ht="12.75">
      <c r="A4041" s="83"/>
      <c r="B4041" s="83"/>
      <c r="C4041" s="83"/>
      <c r="D4041" s="98"/>
    </row>
    <row r="4042" spans="1:4" ht="12.75">
      <c r="A4042" s="83"/>
      <c r="B4042" s="83"/>
      <c r="C4042" s="83"/>
      <c r="D4042" s="98"/>
    </row>
    <row r="4043" spans="1:4" ht="12.75">
      <c r="A4043" s="83"/>
      <c r="B4043" s="83"/>
      <c r="C4043" s="83"/>
      <c r="D4043" s="98"/>
    </row>
    <row r="4044" spans="1:4" ht="12.75">
      <c r="A4044" s="83"/>
      <c r="B4044" s="83"/>
      <c r="C4044" s="83"/>
      <c r="D4044" s="98"/>
    </row>
    <row r="4045" spans="1:4" ht="12.75">
      <c r="A4045" s="83"/>
      <c r="B4045" s="83"/>
      <c r="C4045" s="83"/>
      <c r="D4045" s="98"/>
    </row>
    <row r="4046" spans="1:4" ht="12.75">
      <c r="A4046" s="83"/>
      <c r="B4046" s="83"/>
      <c r="C4046" s="83"/>
      <c r="D4046" s="98"/>
    </row>
    <row r="4047" spans="1:4" ht="12.75">
      <c r="A4047" s="83"/>
      <c r="B4047" s="83"/>
      <c r="C4047" s="83"/>
      <c r="D4047" s="98"/>
    </row>
    <row r="4048" spans="1:4" ht="12.75">
      <c r="A4048" s="83"/>
      <c r="B4048" s="83"/>
      <c r="C4048" s="83"/>
      <c r="D4048" s="98"/>
    </row>
    <row r="4049" spans="1:4" ht="12.75">
      <c r="A4049" s="83"/>
      <c r="B4049" s="83"/>
      <c r="C4049" s="83"/>
      <c r="D4049" s="98"/>
    </row>
    <row r="4050" spans="1:4" ht="12.75">
      <c r="A4050" s="83"/>
      <c r="B4050" s="83"/>
      <c r="C4050" s="83"/>
      <c r="D4050" s="98"/>
    </row>
    <row r="4051" spans="1:4" ht="12.75">
      <c r="A4051" s="83"/>
      <c r="B4051" s="83"/>
      <c r="C4051" s="83"/>
      <c r="D4051" s="98"/>
    </row>
    <row r="4052" spans="1:4" ht="12.75">
      <c r="A4052" s="83"/>
      <c r="B4052" s="83"/>
      <c r="C4052" s="83"/>
      <c r="D4052" s="98"/>
    </row>
    <row r="4053" spans="1:4" ht="12.75">
      <c r="A4053" s="83"/>
      <c r="B4053" s="83"/>
      <c r="C4053" s="83"/>
      <c r="D4053" s="98"/>
    </row>
    <row r="4054" spans="1:4" ht="12.75">
      <c r="A4054" s="83"/>
      <c r="B4054" s="83"/>
      <c r="C4054" s="83"/>
      <c r="D4054" s="98"/>
    </row>
    <row r="4055" spans="1:4" ht="12.75">
      <c r="A4055" s="83"/>
      <c r="B4055" s="83"/>
      <c r="C4055" s="83"/>
      <c r="D4055" s="98"/>
    </row>
    <row r="4056" spans="1:4" ht="12.75">
      <c r="A4056" s="83"/>
      <c r="B4056" s="83"/>
      <c r="C4056" s="83"/>
      <c r="D4056" s="98"/>
    </row>
    <row r="4057" spans="1:4" ht="12.75">
      <c r="A4057" s="83"/>
      <c r="B4057" s="83"/>
      <c r="C4057" s="83"/>
      <c r="D4057" s="98"/>
    </row>
    <row r="4058" spans="1:4" ht="12.75">
      <c r="A4058" s="83"/>
      <c r="B4058" s="83"/>
      <c r="C4058" s="83"/>
      <c r="D4058" s="98"/>
    </row>
    <row r="4059" spans="1:4" ht="12.75">
      <c r="A4059" s="83"/>
      <c r="B4059" s="83"/>
      <c r="C4059" s="83"/>
      <c r="D4059" s="98"/>
    </row>
    <row r="4060" spans="1:4" ht="12.75">
      <c r="A4060" s="83"/>
      <c r="B4060" s="83"/>
      <c r="C4060" s="83"/>
      <c r="D4060" s="98"/>
    </row>
    <row r="4061" spans="1:4" ht="12.75">
      <c r="A4061" s="83"/>
      <c r="B4061" s="83"/>
      <c r="C4061" s="83"/>
      <c r="D4061" s="98"/>
    </row>
    <row r="4062" spans="1:4" ht="12.75">
      <c r="A4062" s="83"/>
      <c r="B4062" s="83"/>
      <c r="C4062" s="83"/>
      <c r="D4062" s="98"/>
    </row>
    <row r="4063" spans="1:4" ht="12.75">
      <c r="A4063" s="83"/>
      <c r="B4063" s="83"/>
      <c r="C4063" s="83"/>
      <c r="D4063" s="98"/>
    </row>
    <row r="4064" spans="1:4" ht="12.75">
      <c r="A4064" s="83"/>
      <c r="B4064" s="83"/>
      <c r="C4064" s="83"/>
      <c r="D4064" s="98"/>
    </row>
    <row r="4065" spans="1:4" ht="12.75">
      <c r="A4065" s="83"/>
      <c r="B4065" s="83"/>
      <c r="C4065" s="83"/>
      <c r="D4065" s="98"/>
    </row>
    <row r="4066" spans="1:4" ht="12.75">
      <c r="A4066" s="83"/>
      <c r="B4066" s="83"/>
      <c r="C4066" s="83"/>
      <c r="D4066" s="98"/>
    </row>
    <row r="4067" spans="1:4" ht="12.75">
      <c r="A4067" s="83"/>
      <c r="B4067" s="83"/>
      <c r="C4067" s="83"/>
      <c r="D4067" s="98"/>
    </row>
    <row r="4068" spans="1:4" ht="12.75">
      <c r="A4068" s="83"/>
      <c r="B4068" s="83"/>
      <c r="C4068" s="83"/>
      <c r="D4068" s="98"/>
    </row>
    <row r="4069" spans="1:4" ht="12.75">
      <c r="A4069" s="83"/>
      <c r="B4069" s="83"/>
      <c r="C4069" s="83"/>
      <c r="D4069" s="98"/>
    </row>
    <row r="4070" spans="1:4" ht="12.75">
      <c r="A4070" s="83"/>
      <c r="B4070" s="83"/>
      <c r="C4070" s="83"/>
      <c r="D4070" s="98"/>
    </row>
    <row r="4071" spans="1:4" ht="12.75">
      <c r="A4071" s="83"/>
      <c r="B4071" s="83"/>
      <c r="C4071" s="83"/>
      <c r="D4071" s="98"/>
    </row>
    <row r="4072" spans="1:4" ht="12.75">
      <c r="A4072" s="83"/>
      <c r="B4072" s="83"/>
      <c r="C4072" s="83"/>
      <c r="D4072" s="98"/>
    </row>
    <row r="4073" spans="1:4" ht="12.75">
      <c r="A4073" s="83"/>
      <c r="B4073" s="83"/>
      <c r="C4073" s="83"/>
      <c r="D4073" s="98"/>
    </row>
    <row r="4074" spans="1:4" ht="12.75">
      <c r="A4074" s="83"/>
      <c r="B4074" s="83"/>
      <c r="C4074" s="83"/>
      <c r="D4074" s="98"/>
    </row>
    <row r="4075" spans="1:4" ht="12.75">
      <c r="A4075" s="83"/>
      <c r="B4075" s="83"/>
      <c r="C4075" s="83"/>
      <c r="D4075" s="98"/>
    </row>
    <row r="4076" spans="1:4" ht="12.75">
      <c r="A4076" s="83"/>
      <c r="B4076" s="83"/>
      <c r="C4076" s="83"/>
      <c r="D4076" s="98"/>
    </row>
    <row r="4077" spans="1:4" ht="12.75">
      <c r="A4077" s="83"/>
      <c r="B4077" s="83"/>
      <c r="C4077" s="83"/>
      <c r="D4077" s="98"/>
    </row>
    <row r="4078" spans="1:4" ht="12.75">
      <c r="A4078" s="83"/>
      <c r="B4078" s="83"/>
      <c r="C4078" s="83"/>
      <c r="D4078" s="98"/>
    </row>
    <row r="4079" spans="1:4" ht="12.75">
      <c r="A4079" s="83"/>
      <c r="B4079" s="83"/>
      <c r="C4079" s="83"/>
      <c r="D4079" s="98"/>
    </row>
    <row r="4080" spans="1:4" ht="12.75">
      <c r="A4080" s="83"/>
      <c r="B4080" s="83"/>
      <c r="C4080" s="83"/>
      <c r="D4080" s="98"/>
    </row>
    <row r="4081" spans="1:4" ht="12.75">
      <c r="A4081" s="83"/>
      <c r="B4081" s="83"/>
      <c r="C4081" s="83"/>
      <c r="D4081" s="98"/>
    </row>
    <row r="4082" spans="1:4" ht="12.75">
      <c r="A4082" s="83"/>
      <c r="B4082" s="83"/>
      <c r="C4082" s="83"/>
      <c r="D4082" s="98"/>
    </row>
    <row r="4083" spans="1:4" ht="12.75">
      <c r="A4083" s="83"/>
      <c r="B4083" s="83"/>
      <c r="C4083" s="83"/>
      <c r="D4083" s="98"/>
    </row>
    <row r="4084" spans="1:4" ht="12.75">
      <c r="A4084" s="83"/>
      <c r="B4084" s="83"/>
      <c r="C4084" s="83"/>
      <c r="D4084" s="98"/>
    </row>
    <row r="4085" spans="1:4" ht="12.75">
      <c r="A4085" s="83"/>
      <c r="B4085" s="83"/>
      <c r="C4085" s="83"/>
      <c r="D4085" s="98"/>
    </row>
    <row r="4086" spans="1:4" ht="12.75">
      <c r="A4086" s="83"/>
      <c r="B4086" s="83"/>
      <c r="C4086" s="83"/>
      <c r="D4086" s="98"/>
    </row>
    <row r="4087" spans="1:4" ht="12.75">
      <c r="A4087" s="83"/>
      <c r="B4087" s="83"/>
      <c r="C4087" s="83"/>
      <c r="D4087" s="98"/>
    </row>
    <row r="4088" spans="1:4" ht="12.75">
      <c r="A4088" s="83"/>
      <c r="B4088" s="83"/>
      <c r="C4088" s="83"/>
      <c r="D4088" s="98"/>
    </row>
    <row r="4089" spans="1:4" ht="12.75">
      <c r="A4089" s="83"/>
      <c r="B4089" s="83"/>
      <c r="C4089" s="83"/>
      <c r="D4089" s="98"/>
    </row>
    <row r="4090" spans="1:4" ht="12.75">
      <c r="A4090" s="83"/>
      <c r="B4090" s="83"/>
      <c r="C4090" s="83"/>
      <c r="D4090" s="98"/>
    </row>
    <row r="4091" spans="1:4" ht="12.75">
      <c r="A4091" s="83"/>
      <c r="B4091" s="83"/>
      <c r="C4091" s="83"/>
      <c r="D4091" s="98"/>
    </row>
    <row r="4092" spans="1:4" ht="12.75">
      <c r="A4092" s="83"/>
      <c r="B4092" s="83"/>
      <c r="C4092" s="83"/>
      <c r="D4092" s="98"/>
    </row>
    <row r="4093" spans="1:4" ht="12.75">
      <c r="A4093" s="83"/>
      <c r="B4093" s="83"/>
      <c r="C4093" s="83"/>
      <c r="D4093" s="98"/>
    </row>
    <row r="4094" spans="1:4" ht="12.75">
      <c r="A4094" s="83"/>
      <c r="B4094" s="83"/>
      <c r="C4094" s="83"/>
      <c r="D4094" s="98"/>
    </row>
    <row r="4095" spans="1:4" ht="12.75">
      <c r="A4095" s="83"/>
      <c r="B4095" s="83"/>
      <c r="C4095" s="83"/>
      <c r="D4095" s="98"/>
    </row>
    <row r="4096" spans="1:4" ht="12.75">
      <c r="A4096" s="83"/>
      <c r="B4096" s="83"/>
      <c r="C4096" s="83"/>
      <c r="D4096" s="98"/>
    </row>
    <row r="4097" spans="1:4" ht="12.75">
      <c r="A4097" s="83"/>
      <c r="B4097" s="83"/>
      <c r="C4097" s="83"/>
      <c r="D4097" s="98"/>
    </row>
    <row r="4098" spans="1:4" ht="12.75">
      <c r="A4098" s="83"/>
      <c r="B4098" s="83"/>
      <c r="C4098" s="83"/>
      <c r="D4098" s="98"/>
    </row>
    <row r="4099" spans="1:4" ht="12.75">
      <c r="A4099" s="83"/>
      <c r="B4099" s="83"/>
      <c r="C4099" s="83"/>
      <c r="D4099" s="98"/>
    </row>
    <row r="4100" spans="1:4" ht="12.75">
      <c r="A4100" s="83"/>
      <c r="B4100" s="83"/>
      <c r="C4100" s="83"/>
      <c r="D4100" s="98"/>
    </row>
    <row r="4101" spans="1:4" ht="12.75">
      <c r="A4101" s="83"/>
      <c r="B4101" s="83"/>
      <c r="C4101" s="83"/>
      <c r="D4101" s="98"/>
    </row>
    <row r="4102" spans="1:4" ht="12.75">
      <c r="A4102" s="83"/>
      <c r="B4102" s="83"/>
      <c r="C4102" s="83"/>
      <c r="D4102" s="98"/>
    </row>
    <row r="4103" spans="1:4" ht="12.75">
      <c r="A4103" s="83"/>
      <c r="B4103" s="83"/>
      <c r="C4103" s="83"/>
      <c r="D4103" s="98"/>
    </row>
    <row r="4104" spans="1:4" ht="12.75">
      <c r="A4104" s="83"/>
      <c r="B4104" s="83"/>
      <c r="C4104" s="83"/>
      <c r="D4104" s="98"/>
    </row>
    <row r="4105" spans="1:4" ht="12.75">
      <c r="A4105" s="83"/>
      <c r="B4105" s="83"/>
      <c r="C4105" s="83"/>
      <c r="D4105" s="98"/>
    </row>
    <row r="4106" spans="1:4" ht="12.75">
      <c r="A4106" s="83"/>
      <c r="B4106" s="83"/>
      <c r="C4106" s="83"/>
      <c r="D4106" s="98"/>
    </row>
    <row r="4107" spans="1:4" ht="12.75">
      <c r="A4107" s="83"/>
      <c r="B4107" s="83"/>
      <c r="C4107" s="83"/>
      <c r="D4107" s="98"/>
    </row>
    <row r="4108" spans="1:4" ht="12.75">
      <c r="A4108" s="83"/>
      <c r="B4108" s="83"/>
      <c r="C4108" s="83"/>
      <c r="D4108" s="98"/>
    </row>
    <row r="4109" spans="1:4" ht="12.75">
      <c r="A4109" s="83"/>
      <c r="B4109" s="83"/>
      <c r="C4109" s="83"/>
      <c r="D4109" s="98"/>
    </row>
    <row r="4110" spans="1:4" ht="12.75">
      <c r="A4110" s="83"/>
      <c r="B4110" s="83"/>
      <c r="C4110" s="83"/>
      <c r="D4110" s="98"/>
    </row>
    <row r="4111" spans="1:4" ht="12.75">
      <c r="A4111" s="83"/>
      <c r="B4111" s="83"/>
      <c r="C4111" s="83"/>
      <c r="D4111" s="98"/>
    </row>
    <row r="4112" spans="1:4" ht="12.75">
      <c r="A4112" s="83"/>
      <c r="B4112" s="83"/>
      <c r="C4112" s="83"/>
      <c r="D4112" s="98"/>
    </row>
    <row r="4113" spans="1:4" ht="12.75">
      <c r="A4113" s="83"/>
      <c r="B4113" s="83"/>
      <c r="C4113" s="83"/>
      <c r="D4113" s="98"/>
    </row>
    <row r="4114" spans="1:4" ht="12.75">
      <c r="A4114" s="83"/>
      <c r="B4114" s="83"/>
      <c r="C4114" s="83"/>
      <c r="D4114" s="98"/>
    </row>
    <row r="4115" spans="1:4" ht="12.75">
      <c r="A4115" s="83"/>
      <c r="B4115" s="83"/>
      <c r="C4115" s="83"/>
      <c r="D4115" s="98"/>
    </row>
    <row r="4116" spans="1:4" ht="12.75">
      <c r="A4116" s="83"/>
      <c r="B4116" s="83"/>
      <c r="C4116" s="83"/>
      <c r="D4116" s="98"/>
    </row>
    <row r="4117" spans="1:4" ht="12.75">
      <c r="A4117" s="83"/>
      <c r="B4117" s="83"/>
      <c r="C4117" s="83"/>
      <c r="D4117" s="98"/>
    </row>
    <row r="4118" spans="1:4" ht="12.75">
      <c r="A4118" s="83"/>
      <c r="B4118" s="83"/>
      <c r="C4118" s="83"/>
      <c r="D4118" s="98"/>
    </row>
    <row r="4119" spans="1:4" ht="12.75">
      <c r="A4119" s="83"/>
      <c r="B4119" s="83"/>
      <c r="C4119" s="83"/>
      <c r="D4119" s="98"/>
    </row>
    <row r="4120" spans="1:4" ht="12.75">
      <c r="A4120" s="83"/>
      <c r="B4120" s="83"/>
      <c r="C4120" s="83"/>
      <c r="D4120" s="98"/>
    </row>
    <row r="4121" spans="1:4" ht="12.75">
      <c r="A4121" s="83"/>
      <c r="B4121" s="83"/>
      <c r="C4121" s="83"/>
      <c r="D4121" s="98"/>
    </row>
    <row r="4122" spans="1:4" ht="12.75">
      <c r="A4122" s="83"/>
      <c r="B4122" s="83"/>
      <c r="C4122" s="83"/>
      <c r="D4122" s="98"/>
    </row>
    <row r="4123" spans="1:4" ht="12.75">
      <c r="A4123" s="83"/>
      <c r="B4123" s="83"/>
      <c r="C4123" s="83"/>
      <c r="D4123" s="98"/>
    </row>
    <row r="4124" spans="1:4" ht="12.75">
      <c r="A4124" s="83"/>
      <c r="B4124" s="83"/>
      <c r="C4124" s="83"/>
      <c r="D4124" s="98"/>
    </row>
    <row r="4125" spans="1:4" ht="12.75">
      <c r="A4125" s="83"/>
      <c r="B4125" s="83"/>
      <c r="C4125" s="83"/>
      <c r="D4125" s="98"/>
    </row>
    <row r="4126" spans="1:4" ht="12.75">
      <c r="A4126" s="83"/>
      <c r="B4126" s="83"/>
      <c r="C4126" s="83"/>
      <c r="D4126" s="98"/>
    </row>
    <row r="4127" spans="1:4" ht="12.75">
      <c r="A4127" s="83"/>
      <c r="B4127" s="83"/>
      <c r="C4127" s="83"/>
      <c r="D4127" s="98"/>
    </row>
    <row r="4128" spans="1:4" ht="12.75">
      <c r="A4128" s="83"/>
      <c r="B4128" s="83"/>
      <c r="C4128" s="83"/>
      <c r="D4128" s="98"/>
    </row>
    <row r="4129" spans="1:4" ht="12.75">
      <c r="A4129" s="83"/>
      <c r="B4129" s="83"/>
      <c r="C4129" s="83"/>
      <c r="D4129" s="98"/>
    </row>
    <row r="4130" spans="1:4" ht="12.75">
      <c r="A4130" s="83"/>
      <c r="B4130" s="83"/>
      <c r="C4130" s="83"/>
      <c r="D4130" s="98"/>
    </row>
    <row r="4131" spans="1:4" ht="12.75">
      <c r="A4131" s="83"/>
      <c r="B4131" s="83"/>
      <c r="C4131" s="83"/>
      <c r="D4131" s="98"/>
    </row>
    <row r="4132" spans="1:4" ht="12.75">
      <c r="A4132" s="83"/>
      <c r="B4132" s="83"/>
      <c r="C4132" s="83"/>
      <c r="D4132" s="98"/>
    </row>
    <row r="4133" spans="1:4" ht="12.75">
      <c r="A4133" s="83"/>
      <c r="B4133" s="83"/>
      <c r="C4133" s="83"/>
      <c r="D4133" s="98"/>
    </row>
    <row r="4134" spans="1:4" ht="12.75">
      <c r="A4134" s="83"/>
      <c r="B4134" s="83"/>
      <c r="C4134" s="83"/>
      <c r="D4134" s="98"/>
    </row>
    <row r="4135" spans="1:4" ht="12.75">
      <c r="A4135" s="83"/>
      <c r="B4135" s="83"/>
      <c r="C4135" s="83"/>
      <c r="D4135" s="98"/>
    </row>
    <row r="4136" spans="1:4" ht="12.75">
      <c r="A4136" s="83"/>
      <c r="B4136" s="83"/>
      <c r="C4136" s="83"/>
      <c r="D4136" s="98"/>
    </row>
    <row r="4137" spans="1:4" ht="12.75">
      <c r="A4137" s="83"/>
      <c r="B4137" s="83"/>
      <c r="C4137" s="83"/>
      <c r="D4137" s="98"/>
    </row>
    <row r="4138" spans="1:4" ht="12.75">
      <c r="A4138" s="83"/>
      <c r="B4138" s="83"/>
      <c r="C4138" s="83"/>
      <c r="D4138" s="98"/>
    </row>
    <row r="4139" spans="1:4" ht="12.75">
      <c r="A4139" s="83"/>
      <c r="B4139" s="83"/>
      <c r="C4139" s="83"/>
      <c r="D4139" s="98"/>
    </row>
    <row r="4140" spans="1:4" ht="12.75">
      <c r="A4140" s="83"/>
      <c r="B4140" s="83"/>
      <c r="C4140" s="83"/>
      <c r="D4140" s="98"/>
    </row>
    <row r="4141" spans="1:4" ht="12.75">
      <c r="A4141" s="83"/>
      <c r="B4141" s="83"/>
      <c r="C4141" s="83"/>
      <c r="D4141" s="98"/>
    </row>
    <row r="4142" spans="1:4" ht="12.75">
      <c r="A4142" s="83"/>
      <c r="B4142" s="83"/>
      <c r="C4142" s="83"/>
      <c r="D4142" s="98"/>
    </row>
    <row r="4143" spans="1:4" ht="12.75">
      <c r="A4143" s="83"/>
      <c r="B4143" s="83"/>
      <c r="C4143" s="83"/>
      <c r="D4143" s="98"/>
    </row>
    <row r="4144" spans="1:4" ht="12.75">
      <c r="A4144" s="83"/>
      <c r="B4144" s="83"/>
      <c r="C4144" s="83"/>
      <c r="D4144" s="98"/>
    </row>
    <row r="4145" spans="1:4" ht="12.75">
      <c r="A4145" s="83"/>
      <c r="B4145" s="83"/>
      <c r="C4145" s="83"/>
      <c r="D4145" s="98"/>
    </row>
    <row r="4146" spans="1:4" ht="12.75">
      <c r="A4146" s="83"/>
      <c r="B4146" s="83"/>
      <c r="C4146" s="83"/>
      <c r="D4146" s="98"/>
    </row>
    <row r="4147" spans="1:4" ht="12.75">
      <c r="A4147" s="83"/>
      <c r="B4147" s="83"/>
      <c r="C4147" s="83"/>
      <c r="D4147" s="98"/>
    </row>
    <row r="4148" spans="1:4" ht="12.75">
      <c r="A4148" s="83"/>
      <c r="B4148" s="83"/>
      <c r="C4148" s="83"/>
      <c r="D4148" s="98"/>
    </row>
    <row r="4149" spans="1:4" ht="12.75">
      <c r="A4149" s="83"/>
      <c r="B4149" s="83"/>
      <c r="C4149" s="83"/>
      <c r="D4149" s="98"/>
    </row>
    <row r="4150" spans="1:4" ht="12.75">
      <c r="A4150" s="83"/>
      <c r="B4150" s="83"/>
      <c r="C4150" s="83"/>
      <c r="D4150" s="98"/>
    </row>
    <row r="4151" spans="1:4" ht="12.75">
      <c r="A4151" s="83"/>
      <c r="B4151" s="83"/>
      <c r="C4151" s="83"/>
      <c r="D4151" s="98"/>
    </row>
    <row r="4152" spans="1:4" ht="12.75">
      <c r="A4152" s="83"/>
      <c r="B4152" s="83"/>
      <c r="C4152" s="83"/>
      <c r="D4152" s="98"/>
    </row>
    <row r="4153" spans="1:4" ht="12.75">
      <c r="A4153" s="83"/>
      <c r="B4153" s="83"/>
      <c r="C4153" s="83"/>
      <c r="D4153" s="98"/>
    </row>
    <row r="4154" spans="1:4" ht="12.75">
      <c r="A4154" s="83"/>
      <c r="B4154" s="83"/>
      <c r="C4154" s="83"/>
      <c r="D4154" s="98"/>
    </row>
    <row r="4155" spans="1:4" ht="12.75">
      <c r="A4155" s="83"/>
      <c r="B4155" s="83"/>
      <c r="C4155" s="83"/>
      <c r="D4155" s="98"/>
    </row>
    <row r="4156" spans="1:4" ht="12.75">
      <c r="A4156" s="83"/>
      <c r="B4156" s="83"/>
      <c r="C4156" s="83"/>
      <c r="D4156" s="98"/>
    </row>
    <row r="4157" spans="1:4" ht="12.75">
      <c r="A4157" s="83"/>
      <c r="B4157" s="83"/>
      <c r="C4157" s="83"/>
      <c r="D4157" s="98"/>
    </row>
    <row r="4158" spans="1:4" ht="12.75">
      <c r="A4158" s="83"/>
      <c r="B4158" s="83"/>
      <c r="C4158" s="83"/>
      <c r="D4158" s="98"/>
    </row>
    <row r="4159" spans="1:4" ht="12.75">
      <c r="A4159" s="83"/>
      <c r="B4159" s="83"/>
      <c r="C4159" s="83"/>
      <c r="D4159" s="98"/>
    </row>
    <row r="4160" spans="1:4" ht="12.75">
      <c r="A4160" s="83"/>
      <c r="B4160" s="83"/>
      <c r="C4160" s="83"/>
      <c r="D4160" s="98"/>
    </row>
    <row r="4161" spans="1:4" ht="12.75">
      <c r="A4161" s="83"/>
      <c r="B4161" s="83"/>
      <c r="C4161" s="83"/>
      <c r="D4161" s="98"/>
    </row>
    <row r="4162" spans="1:4" ht="12.75">
      <c r="A4162" s="83"/>
      <c r="B4162" s="83"/>
      <c r="C4162" s="83"/>
      <c r="D4162" s="98"/>
    </row>
    <row r="4163" spans="1:4" ht="12.75">
      <c r="A4163" s="83"/>
      <c r="B4163" s="83"/>
      <c r="C4163" s="83"/>
      <c r="D4163" s="98"/>
    </row>
    <row r="4164" spans="1:4" ht="12.75">
      <c r="A4164" s="83"/>
      <c r="B4164" s="83"/>
      <c r="C4164" s="83"/>
      <c r="D4164" s="98"/>
    </row>
    <row r="4165" spans="1:4" ht="12.75">
      <c r="A4165" s="83"/>
      <c r="B4165" s="83"/>
      <c r="C4165" s="83"/>
      <c r="D4165" s="98"/>
    </row>
    <row r="4166" spans="1:4" ht="12.75">
      <c r="A4166" s="83"/>
      <c r="B4166" s="83"/>
      <c r="C4166" s="83"/>
      <c r="D4166" s="98"/>
    </row>
    <row r="4167" spans="1:4" ht="12.75">
      <c r="A4167" s="83"/>
      <c r="B4167" s="83"/>
      <c r="C4167" s="83"/>
      <c r="D4167" s="98"/>
    </row>
    <row r="4168" spans="1:4" ht="12.75">
      <c r="A4168" s="83"/>
      <c r="B4168" s="83"/>
      <c r="C4168" s="83"/>
      <c r="D4168" s="98"/>
    </row>
    <row r="4169" spans="1:4" ht="12.75">
      <c r="A4169" s="83"/>
      <c r="B4169" s="83"/>
      <c r="C4169" s="83"/>
      <c r="D4169" s="98"/>
    </row>
    <row r="4170" spans="1:4" ht="12.75">
      <c r="A4170" s="83"/>
      <c r="B4170" s="83"/>
      <c r="C4170" s="83"/>
      <c r="D4170" s="98"/>
    </row>
    <row r="4171" spans="1:4" ht="12.75">
      <c r="A4171" s="83"/>
      <c r="B4171" s="83"/>
      <c r="C4171" s="83"/>
      <c r="D4171" s="98"/>
    </row>
    <row r="4172" spans="1:4" ht="12.75">
      <c r="A4172" s="83"/>
      <c r="B4172" s="83"/>
      <c r="C4172" s="83"/>
      <c r="D4172" s="98"/>
    </row>
    <row r="4173" spans="1:4" ht="12.75">
      <c r="A4173" s="83"/>
      <c r="B4173" s="83"/>
      <c r="C4173" s="83"/>
      <c r="D4173" s="98"/>
    </row>
    <row r="4174" spans="1:4" ht="12.75">
      <c r="A4174" s="83"/>
      <c r="B4174" s="83"/>
      <c r="C4174" s="83"/>
      <c r="D4174" s="98"/>
    </row>
    <row r="4175" spans="1:4" ht="12.75">
      <c r="A4175" s="83"/>
      <c r="B4175" s="83"/>
      <c r="C4175" s="83"/>
      <c r="D4175" s="98"/>
    </row>
    <row r="4176" spans="1:4" ht="12.75">
      <c r="A4176" s="83"/>
      <c r="B4176" s="83"/>
      <c r="C4176" s="83"/>
      <c r="D4176" s="98"/>
    </row>
    <row r="4177" spans="1:4" ht="12.75">
      <c r="A4177" s="83"/>
      <c r="B4177" s="83"/>
      <c r="C4177" s="83"/>
      <c r="D4177" s="98"/>
    </row>
    <row r="4178" spans="1:4" ht="12.75">
      <c r="A4178" s="83"/>
      <c r="B4178" s="83"/>
      <c r="C4178" s="83"/>
      <c r="D4178" s="98"/>
    </row>
    <row r="4179" spans="1:4" ht="12.75">
      <c r="A4179" s="83"/>
      <c r="B4179" s="83"/>
      <c r="C4179" s="83"/>
      <c r="D4179" s="98"/>
    </row>
    <row r="4180" spans="1:4" ht="12.75">
      <c r="A4180" s="83"/>
      <c r="B4180" s="83"/>
      <c r="C4180" s="83"/>
      <c r="D4180" s="98"/>
    </row>
    <row r="4181" spans="1:4" ht="12.75">
      <c r="A4181" s="83"/>
      <c r="B4181" s="83"/>
      <c r="C4181" s="83"/>
      <c r="D4181" s="98"/>
    </row>
    <row r="4182" spans="1:4" ht="12.75">
      <c r="A4182" s="83"/>
      <c r="B4182" s="83"/>
      <c r="C4182" s="83"/>
      <c r="D4182" s="98"/>
    </row>
    <row r="4183" spans="1:4" ht="12.75">
      <c r="A4183" s="83"/>
      <c r="B4183" s="83"/>
      <c r="C4183" s="83"/>
      <c r="D4183" s="98"/>
    </row>
    <row r="4184" spans="1:4" ht="12.75">
      <c r="A4184" s="83"/>
      <c r="B4184" s="83"/>
      <c r="C4184" s="83"/>
      <c r="D4184" s="98"/>
    </row>
    <row r="4185" spans="1:4" ht="12.75">
      <c r="A4185" s="83"/>
      <c r="B4185" s="83"/>
      <c r="C4185" s="83"/>
      <c r="D4185" s="98"/>
    </row>
    <row r="4186" spans="1:4" ht="12.75">
      <c r="A4186" s="83"/>
      <c r="B4186" s="83"/>
      <c r="C4186" s="83"/>
      <c r="D4186" s="98"/>
    </row>
    <row r="4187" spans="1:4" ht="12.75">
      <c r="A4187" s="83"/>
      <c r="B4187" s="83"/>
      <c r="C4187" s="83"/>
      <c r="D4187" s="98"/>
    </row>
    <row r="4188" spans="1:4" ht="12.75">
      <c r="A4188" s="83"/>
      <c r="B4188" s="83"/>
      <c r="C4188" s="83"/>
      <c r="D4188" s="98"/>
    </row>
    <row r="4189" spans="1:4" ht="12.75">
      <c r="A4189" s="83"/>
      <c r="B4189" s="83"/>
      <c r="C4189" s="83"/>
      <c r="D4189" s="98"/>
    </row>
    <row r="4190" spans="1:4" ht="12.75">
      <c r="A4190" s="83"/>
      <c r="B4190" s="83"/>
      <c r="C4190" s="83"/>
      <c r="D4190" s="98"/>
    </row>
    <row r="4191" spans="1:4" ht="12.75">
      <c r="A4191" s="83"/>
      <c r="B4191" s="83"/>
      <c r="C4191" s="83"/>
      <c r="D4191" s="98"/>
    </row>
    <row r="4192" spans="1:4" ht="12.75">
      <c r="A4192" s="83"/>
      <c r="B4192" s="83"/>
      <c r="C4192" s="83"/>
      <c r="D4192" s="98"/>
    </row>
    <row r="4193" spans="1:4" ht="12.75">
      <c r="A4193" s="83"/>
      <c r="B4193" s="83"/>
      <c r="C4193" s="83"/>
      <c r="D4193" s="98"/>
    </row>
    <row r="4194" spans="1:4" ht="12.75">
      <c r="A4194" s="83"/>
      <c r="B4194" s="83"/>
      <c r="C4194" s="83"/>
      <c r="D4194" s="98"/>
    </row>
    <row r="4195" spans="1:4" ht="12.75">
      <c r="A4195" s="83"/>
      <c r="B4195" s="83"/>
      <c r="C4195" s="83"/>
      <c r="D4195" s="98"/>
    </row>
    <row r="4196" spans="1:4" ht="12.75">
      <c r="A4196" s="83"/>
      <c r="B4196" s="83"/>
      <c r="C4196" s="83"/>
      <c r="D4196" s="98"/>
    </row>
    <row r="4197" spans="1:4" ht="12.75">
      <c r="A4197" s="83"/>
      <c r="B4197" s="83"/>
      <c r="C4197" s="83"/>
      <c r="D4197" s="98"/>
    </row>
    <row r="4198" spans="1:4" ht="12.75">
      <c r="A4198" s="83"/>
      <c r="B4198" s="83"/>
      <c r="C4198" s="83"/>
      <c r="D4198" s="98"/>
    </row>
    <row r="4199" spans="1:4" ht="12.75">
      <c r="A4199" s="83"/>
      <c r="B4199" s="83"/>
      <c r="C4199" s="83"/>
      <c r="D4199" s="98"/>
    </row>
    <row r="4200" spans="1:4" ht="12.75">
      <c r="A4200" s="83"/>
      <c r="B4200" s="83"/>
      <c r="C4200" s="83"/>
      <c r="D4200" s="98"/>
    </row>
    <row r="4201" spans="1:4" ht="12.75">
      <c r="A4201" s="83"/>
      <c r="B4201" s="83"/>
      <c r="C4201" s="83"/>
      <c r="D4201" s="98"/>
    </row>
    <row r="4202" spans="1:4" ht="12.75">
      <c r="A4202" s="83"/>
      <c r="B4202" s="83"/>
      <c r="C4202" s="83"/>
      <c r="D4202" s="98"/>
    </row>
    <row r="4203" spans="1:4" ht="12.75">
      <c r="A4203" s="83"/>
      <c r="B4203" s="83"/>
      <c r="C4203" s="83"/>
      <c r="D4203" s="98"/>
    </row>
    <row r="4204" spans="1:4" ht="12.75">
      <c r="A4204" s="83"/>
      <c r="B4204" s="83"/>
      <c r="C4204" s="83"/>
      <c r="D4204" s="98"/>
    </row>
    <row r="4205" spans="1:4" ht="12.75">
      <c r="A4205" s="83"/>
      <c r="B4205" s="83"/>
      <c r="C4205" s="83"/>
      <c r="D4205" s="98"/>
    </row>
    <row r="4206" spans="1:4" ht="12.75">
      <c r="A4206" s="83"/>
      <c r="B4206" s="83"/>
      <c r="C4206" s="83"/>
      <c r="D4206" s="98"/>
    </row>
    <row r="4207" spans="1:4" ht="12.75">
      <c r="A4207" s="83"/>
      <c r="B4207" s="83"/>
      <c r="C4207" s="83"/>
      <c r="D4207" s="98"/>
    </row>
    <row r="4208" spans="1:4" ht="12.75">
      <c r="A4208" s="83"/>
      <c r="B4208" s="83"/>
      <c r="C4208" s="83"/>
      <c r="D4208" s="98"/>
    </row>
    <row r="4209" spans="1:4" ht="12.75">
      <c r="A4209" s="83"/>
      <c r="B4209" s="83"/>
      <c r="C4209" s="83"/>
      <c r="D4209" s="98"/>
    </row>
    <row r="4210" spans="1:4" ht="12.75">
      <c r="A4210" s="83"/>
      <c r="B4210" s="83"/>
      <c r="C4210" s="83"/>
      <c r="D4210" s="98"/>
    </row>
    <row r="4211" spans="1:4" ht="12.75">
      <c r="A4211" s="83"/>
      <c r="B4211" s="83"/>
      <c r="C4211" s="83"/>
      <c r="D4211" s="98"/>
    </row>
    <row r="4212" spans="1:4" ht="12.75">
      <c r="A4212" s="83"/>
      <c r="B4212" s="83"/>
      <c r="C4212" s="83"/>
      <c r="D4212" s="98"/>
    </row>
    <row r="4213" spans="1:4" ht="12.75">
      <c r="A4213" s="83"/>
      <c r="B4213" s="83"/>
      <c r="C4213" s="83"/>
      <c r="D4213" s="98"/>
    </row>
    <row r="4214" spans="1:4" ht="12.75">
      <c r="A4214" s="83"/>
      <c r="B4214" s="83"/>
      <c r="C4214" s="83"/>
      <c r="D4214" s="98"/>
    </row>
    <row r="4215" spans="1:4" ht="12.75">
      <c r="A4215" s="83"/>
      <c r="B4215" s="83"/>
      <c r="C4215" s="83"/>
      <c r="D4215" s="98"/>
    </row>
    <row r="4216" spans="1:4" ht="12.75">
      <c r="A4216" s="83"/>
      <c r="B4216" s="83"/>
      <c r="C4216" s="83"/>
      <c r="D4216" s="98"/>
    </row>
    <row r="4217" spans="1:4" ht="12.75">
      <c r="A4217" s="83"/>
      <c r="B4217" s="83"/>
      <c r="C4217" s="83"/>
      <c r="D4217" s="98"/>
    </row>
    <row r="4218" spans="1:4" ht="12.75">
      <c r="A4218" s="83"/>
      <c r="B4218" s="83"/>
      <c r="C4218" s="83"/>
      <c r="D4218" s="98"/>
    </row>
    <row r="4219" spans="1:4" ht="12.75">
      <c r="A4219" s="83"/>
      <c r="B4219" s="83"/>
      <c r="C4219" s="83"/>
      <c r="D4219" s="98"/>
    </row>
    <row r="4220" spans="1:4" ht="12.75">
      <c r="A4220" s="83"/>
      <c r="B4220" s="83"/>
      <c r="C4220" s="83"/>
      <c r="D4220" s="98"/>
    </row>
    <row r="4221" spans="1:4" ht="12.75">
      <c r="A4221" s="83"/>
      <c r="B4221" s="83"/>
      <c r="C4221" s="83"/>
      <c r="D4221" s="98"/>
    </row>
    <row r="4222" spans="1:4" ht="12.75">
      <c r="A4222" s="83"/>
      <c r="B4222" s="83"/>
      <c r="C4222" s="83"/>
      <c r="D4222" s="98"/>
    </row>
    <row r="4223" spans="1:4" ht="12.75">
      <c r="A4223" s="83"/>
      <c r="B4223" s="83"/>
      <c r="C4223" s="83"/>
      <c r="D4223" s="98"/>
    </row>
    <row r="4224" spans="1:4" ht="12.75">
      <c r="A4224" s="83"/>
      <c r="B4224" s="83"/>
      <c r="C4224" s="83"/>
      <c r="D4224" s="98"/>
    </row>
    <row r="4225" spans="1:4" ht="12.75">
      <c r="A4225" s="83"/>
      <c r="B4225" s="83"/>
      <c r="C4225" s="83"/>
      <c r="D4225" s="98"/>
    </row>
    <row r="4226" spans="1:4" ht="12.75">
      <c r="A4226" s="83"/>
      <c r="B4226" s="83"/>
      <c r="C4226" s="83"/>
      <c r="D4226" s="98"/>
    </row>
    <row r="4227" spans="1:4" ht="12.75">
      <c r="A4227" s="83"/>
      <c r="B4227" s="83"/>
      <c r="C4227" s="83"/>
      <c r="D4227" s="98"/>
    </row>
    <row r="4228" spans="1:4" ht="12.75">
      <c r="A4228" s="83"/>
      <c r="B4228" s="83"/>
      <c r="C4228" s="83"/>
      <c r="D4228" s="98"/>
    </row>
    <row r="4229" spans="1:4" ht="12.75">
      <c r="A4229" s="83"/>
      <c r="B4229" s="83"/>
      <c r="C4229" s="83"/>
      <c r="D4229" s="98"/>
    </row>
    <row r="4230" spans="1:4" ht="12.75">
      <c r="A4230" s="83"/>
      <c r="B4230" s="83"/>
      <c r="C4230" s="83"/>
      <c r="D4230" s="98"/>
    </row>
    <row r="4231" spans="1:4" ht="12.75">
      <c r="A4231" s="83"/>
      <c r="B4231" s="83"/>
      <c r="C4231" s="83"/>
      <c r="D4231" s="98"/>
    </row>
    <row r="4232" spans="1:4" ht="12.75">
      <c r="A4232" s="83"/>
      <c r="B4232" s="83"/>
      <c r="C4232" s="83"/>
      <c r="D4232" s="98"/>
    </row>
    <row r="4233" spans="1:4" ht="12.75">
      <c r="A4233" s="83"/>
      <c r="B4233" s="83"/>
      <c r="C4233" s="83"/>
      <c r="D4233" s="98"/>
    </row>
    <row r="4234" spans="1:4" ht="12.75">
      <c r="A4234" s="83"/>
      <c r="B4234" s="83"/>
      <c r="C4234" s="83"/>
      <c r="D4234" s="98"/>
    </row>
    <row r="4235" spans="1:4" ht="12.75">
      <c r="A4235" s="83"/>
      <c r="B4235" s="83"/>
      <c r="C4235" s="83"/>
      <c r="D4235" s="98"/>
    </row>
    <row r="4236" spans="1:4" ht="12.75">
      <c r="A4236" s="83"/>
      <c r="B4236" s="83"/>
      <c r="C4236" s="83"/>
      <c r="D4236" s="98"/>
    </row>
    <row r="4237" spans="1:4" ht="12.75">
      <c r="A4237" s="83"/>
      <c r="B4237" s="83"/>
      <c r="C4237" s="83"/>
      <c r="D4237" s="98"/>
    </row>
    <row r="4238" spans="1:4" ht="12.75">
      <c r="A4238" s="83"/>
      <c r="B4238" s="83"/>
      <c r="C4238" s="83"/>
      <c r="D4238" s="98"/>
    </row>
    <row r="4239" spans="1:4" ht="12.75">
      <c r="A4239" s="83"/>
      <c r="B4239" s="83"/>
      <c r="C4239" s="83"/>
      <c r="D4239" s="98"/>
    </row>
    <row r="4240" spans="1:4" ht="12.75">
      <c r="A4240" s="83"/>
      <c r="B4240" s="83"/>
      <c r="C4240" s="83"/>
      <c r="D4240" s="98"/>
    </row>
    <row r="4241" spans="1:4" ht="12.75">
      <c r="A4241" s="83"/>
      <c r="B4241" s="83"/>
      <c r="C4241" s="83"/>
      <c r="D4241" s="98"/>
    </row>
    <row r="4242" spans="1:4" ht="12.75">
      <c r="A4242" s="83"/>
      <c r="B4242" s="83"/>
      <c r="C4242" s="83"/>
      <c r="D4242" s="98"/>
    </row>
    <row r="4243" spans="1:4" ht="12.75">
      <c r="A4243" s="83"/>
      <c r="B4243" s="83"/>
      <c r="C4243" s="83"/>
      <c r="D4243" s="98"/>
    </row>
    <row r="4244" spans="1:4" ht="12.75">
      <c r="A4244" s="83"/>
      <c r="B4244" s="83"/>
      <c r="C4244" s="83"/>
      <c r="D4244" s="98"/>
    </row>
    <row r="4245" spans="1:4" ht="12.75">
      <c r="A4245" s="83"/>
      <c r="B4245" s="83"/>
      <c r="C4245" s="83"/>
      <c r="D4245" s="98"/>
    </row>
    <row r="4246" spans="1:4" ht="12.75">
      <c r="A4246" s="83"/>
      <c r="B4246" s="83"/>
      <c r="C4246" s="83"/>
      <c r="D4246" s="98"/>
    </row>
    <row r="4247" spans="1:4" ht="12.75">
      <c r="A4247" s="83"/>
      <c r="B4247" s="83"/>
      <c r="C4247" s="83"/>
      <c r="D4247" s="98"/>
    </row>
    <row r="4248" spans="1:4" ht="12.75">
      <c r="A4248" s="83"/>
      <c r="B4248" s="83"/>
      <c r="C4248" s="83"/>
      <c r="D4248" s="98"/>
    </row>
    <row r="4249" spans="1:4" ht="12.75">
      <c r="A4249" s="83"/>
      <c r="B4249" s="83"/>
      <c r="C4249" s="83"/>
      <c r="D4249" s="98"/>
    </row>
    <row r="4250" spans="1:4" ht="12.75">
      <c r="A4250" s="83"/>
      <c r="B4250" s="83"/>
      <c r="C4250" s="83"/>
      <c r="D4250" s="98"/>
    </row>
    <row r="4251" spans="1:4" ht="12.75">
      <c r="A4251" s="83"/>
      <c r="B4251" s="83"/>
      <c r="C4251" s="83"/>
      <c r="D4251" s="98"/>
    </row>
    <row r="4252" spans="1:4" ht="12.75">
      <c r="A4252" s="83"/>
      <c r="B4252" s="83"/>
      <c r="C4252" s="83"/>
      <c r="D4252" s="98"/>
    </row>
    <row r="4253" spans="1:4" ht="12.75">
      <c r="A4253" s="83"/>
      <c r="B4253" s="83"/>
      <c r="C4253" s="83"/>
      <c r="D4253" s="98"/>
    </row>
    <row r="4254" spans="1:4" ht="12.75">
      <c r="A4254" s="83"/>
      <c r="B4254" s="83"/>
      <c r="C4254" s="83"/>
      <c r="D4254" s="98"/>
    </row>
    <row r="4255" spans="1:4" ht="12.75">
      <c r="A4255" s="83"/>
      <c r="B4255" s="83"/>
      <c r="C4255" s="83"/>
      <c r="D4255" s="98"/>
    </row>
    <row r="4256" spans="1:4" ht="12.75">
      <c r="A4256" s="83"/>
      <c r="B4256" s="83"/>
      <c r="C4256" s="83"/>
      <c r="D4256" s="98"/>
    </row>
    <row r="4257" spans="1:4" ht="12.75">
      <c r="A4257" s="83"/>
      <c r="B4257" s="83"/>
      <c r="C4257" s="83"/>
      <c r="D4257" s="98"/>
    </row>
    <row r="4258" spans="1:4" ht="12.75">
      <c r="A4258" s="83"/>
      <c r="B4258" s="83"/>
      <c r="C4258" s="83"/>
      <c r="D4258" s="98"/>
    </row>
    <row r="4259" spans="1:4" ht="12.75">
      <c r="A4259" s="83"/>
      <c r="B4259" s="83"/>
      <c r="C4259" s="83"/>
      <c r="D4259" s="98"/>
    </row>
    <row r="4260" spans="1:4" ht="12.75">
      <c r="A4260" s="83"/>
      <c r="B4260" s="83"/>
      <c r="C4260" s="83"/>
      <c r="D4260" s="98"/>
    </row>
    <row r="4261" spans="1:4" ht="12.75">
      <c r="A4261" s="83"/>
      <c r="B4261" s="83"/>
      <c r="C4261" s="83"/>
      <c r="D4261" s="98"/>
    </row>
    <row r="4262" spans="1:4" ht="12.75">
      <c r="A4262" s="83"/>
      <c r="B4262" s="83"/>
      <c r="C4262" s="83"/>
      <c r="D4262" s="98"/>
    </row>
    <row r="4263" spans="1:4" ht="12.75">
      <c r="A4263" s="83"/>
      <c r="B4263" s="83"/>
      <c r="C4263" s="83"/>
      <c r="D4263" s="98"/>
    </row>
    <row r="4264" spans="1:4" ht="12.75">
      <c r="A4264" s="83"/>
      <c r="B4264" s="83"/>
      <c r="C4264" s="83"/>
      <c r="D4264" s="98"/>
    </row>
    <row r="4265" spans="1:4" ht="12.75">
      <c r="A4265" s="83"/>
      <c r="B4265" s="83"/>
      <c r="C4265" s="83"/>
      <c r="D4265" s="98"/>
    </row>
    <row r="4266" spans="1:4" ht="12.75">
      <c r="A4266" s="83"/>
      <c r="B4266" s="83"/>
      <c r="C4266" s="83"/>
      <c r="D4266" s="98"/>
    </row>
    <row r="4267" spans="1:4" ht="12.75">
      <c r="A4267" s="83"/>
      <c r="B4267" s="83"/>
      <c r="C4267" s="83"/>
      <c r="D4267" s="98"/>
    </row>
    <row r="4268" spans="1:4" ht="12.75">
      <c r="A4268" s="83"/>
      <c r="B4268" s="83"/>
      <c r="C4268" s="83"/>
      <c r="D4268" s="98"/>
    </row>
    <row r="4269" spans="1:4" ht="12.75">
      <c r="A4269" s="83"/>
      <c r="B4269" s="83"/>
      <c r="C4269" s="83"/>
      <c r="D4269" s="98"/>
    </row>
    <row r="4270" spans="1:4" ht="12.75">
      <c r="A4270" s="83"/>
      <c r="B4270" s="83"/>
      <c r="C4270" s="83"/>
      <c r="D4270" s="98"/>
    </row>
    <row r="4271" spans="1:4" ht="12.75">
      <c r="A4271" s="83"/>
      <c r="B4271" s="83"/>
      <c r="C4271" s="83"/>
      <c r="D4271" s="98"/>
    </row>
    <row r="4272" spans="1:4" ht="12.75">
      <c r="A4272" s="83"/>
      <c r="B4272" s="83"/>
      <c r="C4272" s="83"/>
      <c r="D4272" s="98"/>
    </row>
    <row r="4273" spans="1:4" ht="12.75">
      <c r="A4273" s="83"/>
      <c r="B4273" s="83"/>
      <c r="C4273" s="83"/>
      <c r="D4273" s="98"/>
    </row>
    <row r="4274" spans="1:4" ht="12.75">
      <c r="A4274" s="83"/>
      <c r="B4274" s="83"/>
      <c r="C4274" s="83"/>
      <c r="D4274" s="98"/>
    </row>
    <row r="4275" spans="1:4" ht="12.75">
      <c r="A4275" s="83"/>
      <c r="B4275" s="83"/>
      <c r="C4275" s="83"/>
      <c r="D4275" s="98"/>
    </row>
    <row r="4276" spans="1:4" ht="12.75">
      <c r="A4276" s="83"/>
      <c r="B4276" s="83"/>
      <c r="C4276" s="83"/>
      <c r="D4276" s="98"/>
    </row>
    <row r="4277" spans="1:4" ht="12.75">
      <c r="A4277" s="83"/>
      <c r="B4277" s="83"/>
      <c r="C4277" s="83"/>
      <c r="D4277" s="98"/>
    </row>
    <row r="4278" spans="1:4" ht="12.75">
      <c r="A4278" s="83"/>
      <c r="B4278" s="83"/>
      <c r="C4278" s="83"/>
      <c r="D4278" s="98"/>
    </row>
    <row r="4279" spans="1:4" ht="12.75">
      <c r="A4279" s="83"/>
      <c r="B4279" s="83"/>
      <c r="C4279" s="83"/>
      <c r="D4279" s="98"/>
    </row>
    <row r="4280" spans="1:4" ht="12.75">
      <c r="A4280" s="83"/>
      <c r="B4280" s="83"/>
      <c r="C4280" s="83"/>
      <c r="D4280" s="98"/>
    </row>
    <row r="4281" spans="1:4" ht="12.75">
      <c r="A4281" s="83"/>
      <c r="B4281" s="83"/>
      <c r="C4281" s="83"/>
      <c r="D4281" s="98"/>
    </row>
    <row r="4282" spans="1:4" ht="12.75">
      <c r="A4282" s="83"/>
      <c r="B4282" s="83"/>
      <c r="C4282" s="83"/>
      <c r="D4282" s="98"/>
    </row>
    <row r="4283" spans="1:4" ht="12.75">
      <c r="A4283" s="83"/>
      <c r="B4283" s="83"/>
      <c r="C4283" s="83"/>
      <c r="D4283" s="98"/>
    </row>
    <row r="4284" spans="1:4" ht="12.75">
      <c r="A4284" s="83"/>
      <c r="B4284" s="83"/>
      <c r="C4284" s="83"/>
      <c r="D4284" s="98"/>
    </row>
    <row r="4285" spans="1:4" ht="12.75">
      <c r="A4285" s="83"/>
      <c r="B4285" s="83"/>
      <c r="C4285" s="83"/>
      <c r="D4285" s="98"/>
    </row>
    <row r="4286" spans="1:4" ht="12.75">
      <c r="A4286" s="83"/>
      <c r="B4286" s="83"/>
      <c r="C4286" s="83"/>
      <c r="D4286" s="98"/>
    </row>
    <row r="4287" spans="1:4" ht="12.75">
      <c r="A4287" s="83"/>
      <c r="B4287" s="83"/>
      <c r="C4287" s="83"/>
      <c r="D4287" s="98"/>
    </row>
    <row r="4288" spans="1:4" ht="12.75">
      <c r="A4288" s="83"/>
      <c r="B4288" s="83"/>
      <c r="C4288" s="83"/>
      <c r="D4288" s="98"/>
    </row>
    <row r="4289" spans="1:4" ht="12.75">
      <c r="A4289" s="83"/>
      <c r="B4289" s="83"/>
      <c r="C4289" s="83"/>
      <c r="D4289" s="98"/>
    </row>
    <row r="4290" spans="1:4" ht="12.75">
      <c r="A4290" s="83"/>
      <c r="B4290" s="83"/>
      <c r="C4290" s="83"/>
      <c r="D4290" s="98"/>
    </row>
    <row r="4291" spans="1:4" ht="12.75">
      <c r="A4291" s="83"/>
      <c r="B4291" s="83"/>
      <c r="C4291" s="83"/>
      <c r="D4291" s="98"/>
    </row>
    <row r="4292" spans="1:4" ht="12.75">
      <c r="A4292" s="83"/>
      <c r="B4292" s="83"/>
      <c r="C4292" s="83"/>
      <c r="D4292" s="98"/>
    </row>
    <row r="4293" spans="1:4" ht="12.75">
      <c r="A4293" s="83"/>
      <c r="B4293" s="83"/>
      <c r="C4293" s="83"/>
      <c r="D4293" s="98"/>
    </row>
    <row r="4294" spans="1:4" ht="12.75">
      <c r="A4294" s="83"/>
      <c r="B4294" s="83"/>
      <c r="C4294" s="83"/>
      <c r="D4294" s="98"/>
    </row>
    <row r="4295" spans="1:4" ht="12.75">
      <c r="A4295" s="83"/>
      <c r="B4295" s="83"/>
      <c r="C4295" s="83"/>
      <c r="D4295" s="98"/>
    </row>
    <row r="4296" spans="1:4" ht="12.75">
      <c r="A4296" s="83"/>
      <c r="B4296" s="83"/>
      <c r="C4296" s="83"/>
      <c r="D4296" s="98"/>
    </row>
    <row r="4297" spans="1:4" ht="12.75">
      <c r="A4297" s="83"/>
      <c r="B4297" s="83"/>
      <c r="C4297" s="83"/>
      <c r="D4297" s="98"/>
    </row>
    <row r="4298" spans="1:4" ht="12.75">
      <c r="A4298" s="83"/>
      <c r="B4298" s="83"/>
      <c r="C4298" s="83"/>
      <c r="D4298" s="98"/>
    </row>
    <row r="4299" spans="1:4" ht="12.75">
      <c r="A4299" s="83"/>
      <c r="B4299" s="83"/>
      <c r="C4299" s="83"/>
      <c r="D4299" s="98"/>
    </row>
    <row r="4300" spans="1:4" ht="12.75">
      <c r="A4300" s="83"/>
      <c r="B4300" s="83"/>
      <c r="C4300" s="83"/>
      <c r="D4300" s="98"/>
    </row>
    <row r="4301" spans="1:4" ht="12.75">
      <c r="A4301" s="83"/>
      <c r="B4301" s="83"/>
      <c r="C4301" s="83"/>
      <c r="D4301" s="98"/>
    </row>
    <row r="4302" spans="1:4" ht="12.75">
      <c r="A4302" s="83"/>
      <c r="B4302" s="83"/>
      <c r="C4302" s="83"/>
      <c r="D4302" s="98"/>
    </row>
    <row r="4303" spans="1:4" ht="12.75">
      <c r="A4303" s="83"/>
      <c r="B4303" s="83"/>
      <c r="C4303" s="83"/>
      <c r="D4303" s="98"/>
    </row>
    <row r="4304" spans="1:4" ht="12.75">
      <c r="A4304" s="83"/>
      <c r="B4304" s="83"/>
      <c r="C4304" s="83"/>
      <c r="D4304" s="98"/>
    </row>
    <row r="4305" spans="1:4" ht="12.75">
      <c r="A4305" s="83"/>
      <c r="B4305" s="83"/>
      <c r="C4305" s="83"/>
      <c r="D4305" s="98"/>
    </row>
    <row r="4306" spans="1:4" ht="12.75">
      <c r="A4306" s="83"/>
      <c r="B4306" s="83"/>
      <c r="C4306" s="83"/>
      <c r="D4306" s="98"/>
    </row>
    <row r="4307" spans="1:4" ht="12.75">
      <c r="A4307" s="83"/>
      <c r="B4307" s="83"/>
      <c r="C4307" s="83"/>
      <c r="D4307" s="98"/>
    </row>
    <row r="4308" spans="1:4" ht="12.75">
      <c r="A4308" s="83"/>
      <c r="B4308" s="83"/>
      <c r="C4308" s="83"/>
      <c r="D4308" s="98"/>
    </row>
    <row r="4309" spans="1:4" ht="12.75">
      <c r="A4309" s="83"/>
      <c r="B4309" s="83"/>
      <c r="C4309" s="83"/>
      <c r="D4309" s="98"/>
    </row>
    <row r="4310" spans="1:4" ht="12.75">
      <c r="A4310" s="83"/>
      <c r="B4310" s="83"/>
      <c r="C4310" s="83"/>
      <c r="D4310" s="98"/>
    </row>
    <row r="4311" spans="1:4" ht="12.75">
      <c r="A4311" s="83"/>
      <c r="B4311" s="83"/>
      <c r="C4311" s="83"/>
      <c r="D4311" s="98"/>
    </row>
    <row r="4312" spans="1:4" ht="12.75">
      <c r="A4312" s="83"/>
      <c r="B4312" s="83"/>
      <c r="C4312" s="83"/>
      <c r="D4312" s="98"/>
    </row>
    <row r="4313" spans="1:4" ht="12.75">
      <c r="A4313" s="83"/>
      <c r="B4313" s="83"/>
      <c r="C4313" s="83"/>
      <c r="D4313" s="98"/>
    </row>
    <row r="4314" spans="1:4" ht="12.75">
      <c r="A4314" s="83"/>
      <c r="B4314" s="83"/>
      <c r="C4314" s="83"/>
      <c r="D4314" s="98"/>
    </row>
    <row r="4315" spans="1:4" ht="12.75">
      <c r="A4315" s="83"/>
      <c r="B4315" s="83"/>
      <c r="C4315" s="83"/>
      <c r="D4315" s="98"/>
    </row>
    <row r="4316" spans="1:4" ht="12.75">
      <c r="A4316" s="83"/>
      <c r="B4316" s="83"/>
      <c r="C4316" s="83"/>
      <c r="D4316" s="98"/>
    </row>
    <row r="4317" spans="1:4" ht="12.75">
      <c r="A4317" s="83"/>
      <c r="B4317" s="83"/>
      <c r="C4317" s="83"/>
      <c r="D4317" s="98"/>
    </row>
    <row r="4318" spans="1:4" ht="12.75">
      <c r="A4318" s="83"/>
      <c r="B4318" s="83"/>
      <c r="C4318" s="83"/>
      <c r="D4318" s="98"/>
    </row>
    <row r="4319" spans="1:4" ht="12.75">
      <c r="A4319" s="83"/>
      <c r="B4319" s="83"/>
      <c r="C4319" s="83"/>
      <c r="D4319" s="98"/>
    </row>
    <row r="4320" spans="1:4" ht="12.75">
      <c r="A4320" s="83"/>
      <c r="B4320" s="83"/>
      <c r="C4320" s="83"/>
      <c r="D4320" s="98"/>
    </row>
    <row r="4321" spans="1:4" ht="12.75">
      <c r="A4321" s="83"/>
      <c r="B4321" s="83"/>
      <c r="C4321" s="83"/>
      <c r="D4321" s="98"/>
    </row>
    <row r="4322" spans="1:4" ht="12.75">
      <c r="A4322" s="83"/>
      <c r="B4322" s="83"/>
      <c r="C4322" s="83"/>
      <c r="D4322" s="98"/>
    </row>
    <row r="4323" spans="1:4" ht="12.75">
      <c r="A4323" s="83"/>
      <c r="B4323" s="83"/>
      <c r="C4323" s="83"/>
      <c r="D4323" s="98"/>
    </row>
    <row r="4324" spans="1:4" ht="12.75">
      <c r="A4324" s="83"/>
      <c r="B4324" s="83"/>
      <c r="C4324" s="83"/>
      <c r="D4324" s="98"/>
    </row>
    <row r="4325" spans="1:4" ht="12.75">
      <c r="A4325" s="83"/>
      <c r="B4325" s="83"/>
      <c r="C4325" s="83"/>
      <c r="D4325" s="98"/>
    </row>
    <row r="4326" spans="1:4" ht="12.75">
      <c r="A4326" s="83"/>
      <c r="B4326" s="83"/>
      <c r="C4326" s="83"/>
      <c r="D4326" s="98"/>
    </row>
    <row r="4327" spans="1:4" ht="12.75">
      <c r="A4327" s="83"/>
      <c r="B4327" s="83"/>
      <c r="C4327" s="83"/>
      <c r="D4327" s="98"/>
    </row>
    <row r="4328" spans="1:4" ht="12.75">
      <c r="A4328" s="83"/>
      <c r="B4328" s="83"/>
      <c r="C4328" s="83"/>
      <c r="D4328" s="98"/>
    </row>
    <row r="4329" spans="1:4" ht="12.75">
      <c r="A4329" s="83"/>
      <c r="B4329" s="83"/>
      <c r="C4329" s="83"/>
      <c r="D4329" s="98"/>
    </row>
    <row r="4330" spans="1:4" ht="12.75">
      <c r="A4330" s="83"/>
      <c r="B4330" s="83"/>
      <c r="C4330" s="83"/>
      <c r="D4330" s="98"/>
    </row>
    <row r="4331" spans="1:4" ht="12.75">
      <c r="A4331" s="83"/>
      <c r="B4331" s="83"/>
      <c r="C4331" s="83"/>
      <c r="D4331" s="98"/>
    </row>
    <row r="4332" spans="1:4" ht="12.75">
      <c r="A4332" s="83"/>
      <c r="B4332" s="83"/>
      <c r="C4332" s="83"/>
      <c r="D4332" s="98"/>
    </row>
    <row r="4333" spans="1:4" ht="12.75">
      <c r="A4333" s="83"/>
      <c r="B4333" s="83"/>
      <c r="C4333" s="83"/>
      <c r="D4333" s="98"/>
    </row>
    <row r="4334" spans="1:4" ht="12.75">
      <c r="A4334" s="83"/>
      <c r="B4334" s="83"/>
      <c r="C4334" s="83"/>
      <c r="D4334" s="98"/>
    </row>
    <row r="4335" spans="1:4" ht="12.75">
      <c r="A4335" s="83"/>
      <c r="B4335" s="83"/>
      <c r="C4335" s="83"/>
      <c r="D4335" s="98"/>
    </row>
    <row r="4336" spans="1:4" ht="12.75">
      <c r="A4336" s="83"/>
      <c r="B4336" s="83"/>
      <c r="C4336" s="83"/>
      <c r="D4336" s="98"/>
    </row>
    <row r="4337" spans="1:4" ht="12.75">
      <c r="A4337" s="83"/>
      <c r="B4337" s="83"/>
      <c r="C4337" s="83"/>
      <c r="D4337" s="98"/>
    </row>
    <row r="4338" spans="1:4" ht="12.75">
      <c r="A4338" s="83"/>
      <c r="B4338" s="83"/>
      <c r="C4338" s="83"/>
      <c r="D4338" s="98"/>
    </row>
    <row r="4339" spans="1:4" ht="12.75">
      <c r="A4339" s="83"/>
      <c r="B4339" s="83"/>
      <c r="C4339" s="83"/>
      <c r="D4339" s="98"/>
    </row>
    <row r="4340" spans="1:4" ht="12.75">
      <c r="A4340" s="83"/>
      <c r="B4340" s="83"/>
      <c r="C4340" s="83"/>
      <c r="D4340" s="98"/>
    </row>
    <row r="4341" spans="1:4" ht="12.75">
      <c r="A4341" s="83"/>
      <c r="B4341" s="83"/>
      <c r="C4341" s="83"/>
      <c r="D4341" s="98"/>
    </row>
    <row r="4342" spans="1:4" ht="12.75">
      <c r="A4342" s="83"/>
      <c r="B4342" s="83"/>
      <c r="C4342" s="83"/>
      <c r="D4342" s="98"/>
    </row>
    <row r="4343" spans="1:4" ht="12.75">
      <c r="A4343" s="83"/>
      <c r="B4343" s="83"/>
      <c r="C4343" s="83"/>
      <c r="D4343" s="98"/>
    </row>
    <row r="4344" spans="1:4" ht="12.75">
      <c r="A4344" s="83"/>
      <c r="B4344" s="83"/>
      <c r="C4344" s="83"/>
      <c r="D4344" s="98"/>
    </row>
    <row r="4345" spans="1:4" ht="12.75">
      <c r="A4345" s="83"/>
      <c r="B4345" s="83"/>
      <c r="C4345" s="83"/>
      <c r="D4345" s="98"/>
    </row>
    <row r="4346" spans="1:4" ht="12.75">
      <c r="A4346" s="83"/>
      <c r="B4346" s="83"/>
      <c r="C4346" s="83"/>
      <c r="D4346" s="98"/>
    </row>
    <row r="4347" spans="1:4" ht="12.75">
      <c r="A4347" s="83"/>
      <c r="B4347" s="83"/>
      <c r="C4347" s="83"/>
      <c r="D4347" s="98"/>
    </row>
    <row r="4348" spans="1:4" ht="12.75">
      <c r="A4348" s="83"/>
      <c r="B4348" s="83"/>
      <c r="C4348" s="83"/>
      <c r="D4348" s="98"/>
    </row>
    <row r="4349" spans="1:4" ht="12.75">
      <c r="A4349" s="83"/>
      <c r="B4349" s="83"/>
      <c r="C4349" s="83"/>
      <c r="D4349" s="98"/>
    </row>
    <row r="4350" spans="1:4" ht="12.75">
      <c r="A4350" s="83"/>
      <c r="B4350" s="83"/>
      <c r="C4350" s="83"/>
      <c r="D4350" s="98"/>
    </row>
    <row r="4351" spans="1:4" ht="12.75">
      <c r="A4351" s="83"/>
      <c r="B4351" s="83"/>
      <c r="C4351" s="83"/>
      <c r="D4351" s="98"/>
    </row>
    <row r="4352" spans="1:4" ht="12.75">
      <c r="A4352" s="83"/>
      <c r="B4352" s="83"/>
      <c r="C4352" s="83"/>
      <c r="D4352" s="98"/>
    </row>
    <row r="4353" spans="1:4" ht="12.75">
      <c r="A4353" s="83"/>
      <c r="B4353" s="83"/>
      <c r="C4353" s="83"/>
      <c r="D4353" s="98"/>
    </row>
    <row r="4354" spans="1:4" ht="12.75">
      <c r="A4354" s="83"/>
      <c r="B4354" s="83"/>
      <c r="C4354" s="83"/>
      <c r="D4354" s="98"/>
    </row>
    <row r="4355" spans="1:4" ht="12.75">
      <c r="A4355" s="83"/>
      <c r="B4355" s="83"/>
      <c r="C4355" s="83"/>
      <c r="D4355" s="98"/>
    </row>
    <row r="4356" spans="1:4" ht="12.75">
      <c r="A4356" s="83"/>
      <c r="B4356" s="83"/>
      <c r="C4356" s="83"/>
      <c r="D4356" s="98"/>
    </row>
    <row r="4357" spans="1:4" ht="12.75">
      <c r="A4357" s="83"/>
      <c r="B4357" s="83"/>
      <c r="C4357" s="83"/>
      <c r="D4357" s="98"/>
    </row>
    <row r="4358" spans="1:4" ht="12.75">
      <c r="A4358" s="83"/>
      <c r="B4358" s="83"/>
      <c r="C4358" s="83"/>
      <c r="D4358" s="98"/>
    </row>
    <row r="4359" spans="1:4" ht="12.75">
      <c r="A4359" s="83"/>
      <c r="B4359" s="83"/>
      <c r="C4359" s="83"/>
      <c r="D4359" s="98"/>
    </row>
    <row r="4360" spans="1:4" ht="12.75">
      <c r="A4360" s="83"/>
      <c r="B4360" s="83"/>
      <c r="C4360" s="83"/>
      <c r="D4360" s="98"/>
    </row>
    <row r="4361" spans="1:4" ht="12.75">
      <c r="A4361" s="83"/>
      <c r="B4361" s="83"/>
      <c r="C4361" s="83"/>
      <c r="D4361" s="98"/>
    </row>
    <row r="4362" spans="1:4" ht="12.75">
      <c r="A4362" s="83"/>
      <c r="B4362" s="83"/>
      <c r="C4362" s="83"/>
      <c r="D4362" s="98"/>
    </row>
    <row r="4363" spans="1:4" ht="12.75">
      <c r="A4363" s="83"/>
      <c r="B4363" s="83"/>
      <c r="C4363" s="83"/>
      <c r="D4363" s="98"/>
    </row>
    <row r="4364" spans="1:4" ht="12.75">
      <c r="A4364" s="83"/>
      <c r="B4364" s="83"/>
      <c r="C4364" s="83"/>
      <c r="D4364" s="98"/>
    </row>
    <row r="4365" spans="1:4" ht="12.75">
      <c r="A4365" s="83"/>
      <c r="B4365" s="83"/>
      <c r="C4365" s="83"/>
      <c r="D4365" s="98"/>
    </row>
    <row r="4366" spans="1:4" ht="12.75">
      <c r="A4366" s="83"/>
      <c r="B4366" s="83"/>
      <c r="C4366" s="83"/>
      <c r="D4366" s="98"/>
    </row>
    <row r="4367" spans="1:4" ht="12.75">
      <c r="A4367" s="83"/>
      <c r="B4367" s="83"/>
      <c r="C4367" s="83"/>
      <c r="D4367" s="98"/>
    </row>
    <row r="4368" spans="1:4" ht="12.75">
      <c r="A4368" s="83"/>
      <c r="B4368" s="83"/>
      <c r="C4368" s="83"/>
      <c r="D4368" s="98"/>
    </row>
    <row r="4369" spans="1:4" ht="12.75">
      <c r="A4369" s="83"/>
      <c r="B4369" s="83"/>
      <c r="C4369" s="83"/>
      <c r="D4369" s="98"/>
    </row>
    <row r="4370" spans="1:4" ht="12.75">
      <c r="A4370" s="83"/>
      <c r="B4370" s="83"/>
      <c r="C4370" s="83"/>
      <c r="D4370" s="98"/>
    </row>
    <row r="4371" spans="1:4" ht="12.75">
      <c r="A4371" s="83"/>
      <c r="B4371" s="83"/>
      <c r="C4371" s="83"/>
      <c r="D4371" s="98"/>
    </row>
    <row r="4372" spans="1:4" ht="12.75">
      <c r="A4372" s="83"/>
      <c r="B4372" s="83"/>
      <c r="C4372" s="83"/>
      <c r="D4372" s="98"/>
    </row>
    <row r="4373" spans="1:4" ht="12.75">
      <c r="A4373" s="83"/>
      <c r="B4373" s="83"/>
      <c r="C4373" s="83"/>
      <c r="D4373" s="98"/>
    </row>
    <row r="4374" spans="1:4" ht="12.75">
      <c r="A4374" s="83"/>
      <c r="B4374" s="83"/>
      <c r="C4374" s="83"/>
      <c r="D4374" s="98"/>
    </row>
    <row r="4375" spans="1:4" ht="12.75">
      <c r="A4375" s="83"/>
      <c r="B4375" s="83"/>
      <c r="C4375" s="83"/>
      <c r="D4375" s="98"/>
    </row>
    <row r="4376" spans="1:4" ht="12.75">
      <c r="A4376" s="83"/>
      <c r="B4376" s="83"/>
      <c r="C4376" s="83"/>
      <c r="D4376" s="98"/>
    </row>
    <row r="4377" spans="1:4" ht="12.75">
      <c r="A4377" s="83"/>
      <c r="B4377" s="83"/>
      <c r="C4377" s="83"/>
      <c r="D4377" s="98"/>
    </row>
    <row r="4378" spans="1:4" ht="12.75">
      <c r="A4378" s="83"/>
      <c r="B4378" s="83"/>
      <c r="C4378" s="83"/>
      <c r="D4378" s="98"/>
    </row>
    <row r="4379" spans="1:4" ht="12.75">
      <c r="A4379" s="83"/>
      <c r="B4379" s="83"/>
      <c r="C4379" s="83"/>
      <c r="D4379" s="98"/>
    </row>
    <row r="4380" spans="1:4" ht="12.75">
      <c r="A4380" s="83"/>
      <c r="B4380" s="83"/>
      <c r="C4380" s="83"/>
      <c r="D4380" s="98"/>
    </row>
    <row r="4381" spans="1:4" ht="12.75">
      <c r="A4381" s="83"/>
      <c r="B4381" s="83"/>
      <c r="C4381" s="83"/>
      <c r="D4381" s="98"/>
    </row>
    <row r="4382" spans="1:4" ht="12.75">
      <c r="A4382" s="83"/>
      <c r="B4382" s="83"/>
      <c r="C4382" s="83"/>
      <c r="D4382" s="98"/>
    </row>
    <row r="4383" spans="1:4" ht="12.75">
      <c r="A4383" s="83"/>
      <c r="B4383" s="83"/>
      <c r="C4383" s="83"/>
      <c r="D4383" s="98"/>
    </row>
    <row r="4384" spans="1:4" ht="12.75">
      <c r="A4384" s="83"/>
      <c r="B4384" s="83"/>
      <c r="C4384" s="83"/>
      <c r="D4384" s="98"/>
    </row>
    <row r="4385" spans="1:4" ht="12.75">
      <c r="A4385" s="83"/>
      <c r="B4385" s="83"/>
      <c r="C4385" s="83"/>
      <c r="D4385" s="98"/>
    </row>
    <row r="4386" spans="1:4" ht="12.75">
      <c r="A4386" s="83"/>
      <c r="B4386" s="83"/>
      <c r="C4386" s="83"/>
      <c r="D4386" s="98"/>
    </row>
    <row r="4387" spans="1:4" ht="12.75">
      <c r="A4387" s="83"/>
      <c r="B4387" s="83"/>
      <c r="C4387" s="83"/>
      <c r="D4387" s="98"/>
    </row>
    <row r="4388" spans="1:4" ht="12.75">
      <c r="A4388" s="83"/>
      <c r="B4388" s="83"/>
      <c r="C4388" s="83"/>
      <c r="D4388" s="98"/>
    </row>
    <row r="4389" spans="1:4" ht="12.75">
      <c r="A4389" s="83"/>
      <c r="B4389" s="83"/>
      <c r="C4389" s="83"/>
      <c r="D4389" s="98"/>
    </row>
    <row r="4390" spans="1:4" ht="12.75">
      <c r="A4390" s="83"/>
      <c r="B4390" s="83"/>
      <c r="C4390" s="83"/>
      <c r="D4390" s="98"/>
    </row>
    <row r="4391" spans="1:4" ht="12.75">
      <c r="A4391" s="83"/>
      <c r="B4391" s="83"/>
      <c r="C4391" s="83"/>
      <c r="D4391" s="98"/>
    </row>
    <row r="4392" spans="1:4" ht="12.75">
      <c r="A4392" s="83"/>
      <c r="B4392" s="83"/>
      <c r="C4392" s="83"/>
      <c r="D4392" s="98"/>
    </row>
    <row r="4393" spans="1:4" ht="12.75">
      <c r="A4393" s="83"/>
      <c r="B4393" s="83"/>
      <c r="C4393" s="83"/>
      <c r="D4393" s="98"/>
    </row>
    <row r="4394" spans="1:4" ht="12.75">
      <c r="A4394" s="83"/>
      <c r="B4394" s="83"/>
      <c r="C4394" s="83"/>
      <c r="D4394" s="98"/>
    </row>
    <row r="4395" spans="1:4" ht="12.75">
      <c r="A4395" s="83"/>
      <c r="B4395" s="83"/>
      <c r="C4395" s="83"/>
      <c r="D4395" s="98"/>
    </row>
    <row r="4396" spans="1:4" ht="12.75">
      <c r="A4396" s="83"/>
      <c r="B4396" s="83"/>
      <c r="C4396" s="83"/>
      <c r="D4396" s="98"/>
    </row>
    <row r="4397" spans="1:4" ht="12.75">
      <c r="A4397" s="83"/>
      <c r="B4397" s="83"/>
      <c r="C4397" s="83"/>
      <c r="D4397" s="98"/>
    </row>
    <row r="4398" spans="1:4" ht="12.75">
      <c r="A4398" s="83"/>
      <c r="B4398" s="83"/>
      <c r="C4398" s="83"/>
      <c r="D4398" s="98"/>
    </row>
    <row r="4399" spans="1:4" ht="12.75">
      <c r="A4399" s="83"/>
      <c r="B4399" s="83"/>
      <c r="C4399" s="83"/>
      <c r="D4399" s="98"/>
    </row>
    <row r="4400" spans="1:4" ht="12.75">
      <c r="A4400" s="83"/>
      <c r="B4400" s="83"/>
      <c r="C4400" s="83"/>
      <c r="D4400" s="98"/>
    </row>
    <row r="4401" spans="1:4" ht="12.75">
      <c r="A4401" s="83"/>
      <c r="B4401" s="83"/>
      <c r="C4401" s="83"/>
      <c r="D4401" s="98"/>
    </row>
    <row r="4402" spans="1:4" ht="12.75">
      <c r="A4402" s="83"/>
      <c r="B4402" s="83"/>
      <c r="C4402" s="83"/>
      <c r="D4402" s="98"/>
    </row>
    <row r="4403" spans="1:4" ht="12.75">
      <c r="A4403" s="83"/>
      <c r="B4403" s="83"/>
      <c r="C4403" s="83"/>
      <c r="D4403" s="98"/>
    </row>
    <row r="4404" spans="1:4" ht="12.75">
      <c r="A4404" s="83"/>
      <c r="B4404" s="83"/>
      <c r="C4404" s="83"/>
      <c r="D4404" s="98"/>
    </row>
    <row r="4405" spans="1:4" ht="12.75">
      <c r="A4405" s="83"/>
      <c r="B4405" s="83"/>
      <c r="C4405" s="83"/>
      <c r="D4405" s="98"/>
    </row>
    <row r="4406" spans="1:4" ht="12.75">
      <c r="A4406" s="83"/>
      <c r="B4406" s="83"/>
      <c r="C4406" s="83"/>
      <c r="D4406" s="98"/>
    </row>
    <row r="4407" spans="1:4" ht="12.75">
      <c r="A4407" s="83"/>
      <c r="B4407" s="83"/>
      <c r="C4407" s="83"/>
      <c r="D4407" s="98"/>
    </row>
    <row r="4408" spans="1:4" ht="12.75">
      <c r="A4408" s="83"/>
      <c r="B4408" s="83"/>
      <c r="C4408" s="83"/>
      <c r="D4408" s="98"/>
    </row>
    <row r="4409" spans="1:4" ht="12.75">
      <c r="A4409" s="83"/>
      <c r="B4409" s="83"/>
      <c r="C4409" s="83"/>
      <c r="D4409" s="98"/>
    </row>
    <row r="4410" spans="1:4" ht="12.75">
      <c r="A4410" s="83"/>
      <c r="B4410" s="83"/>
      <c r="C4410" s="83"/>
      <c r="D4410" s="98"/>
    </row>
    <row r="4411" spans="1:4" ht="12.75">
      <c r="A4411" s="83"/>
      <c r="B4411" s="83"/>
      <c r="C4411" s="83"/>
      <c r="D4411" s="98"/>
    </row>
    <row r="4412" spans="1:4" ht="12.75">
      <c r="A4412" s="83"/>
      <c r="B4412" s="83"/>
      <c r="C4412" s="83"/>
      <c r="D4412" s="98"/>
    </row>
    <row r="4413" spans="1:4" ht="12.75">
      <c r="A4413" s="83"/>
      <c r="B4413" s="83"/>
      <c r="C4413" s="83"/>
      <c r="D4413" s="98"/>
    </row>
    <row r="4414" spans="1:4" ht="12.75">
      <c r="A4414" s="83"/>
      <c r="B4414" s="83"/>
      <c r="C4414" s="83"/>
      <c r="D4414" s="98"/>
    </row>
    <row r="4415" spans="1:4" ht="12.75">
      <c r="A4415" s="83"/>
      <c r="B4415" s="83"/>
      <c r="C4415" s="83"/>
      <c r="D4415" s="98"/>
    </row>
    <row r="4416" spans="1:4" ht="12.75">
      <c r="A4416" s="83"/>
      <c r="B4416" s="83"/>
      <c r="C4416" s="83"/>
      <c r="D4416" s="98"/>
    </row>
    <row r="4417" spans="1:4" ht="12.75">
      <c r="A4417" s="83"/>
      <c r="B4417" s="83"/>
      <c r="C4417" s="83"/>
      <c r="D4417" s="98"/>
    </row>
    <row r="4418" spans="1:4" ht="12.75">
      <c r="A4418" s="83"/>
      <c r="B4418" s="83"/>
      <c r="C4418" s="83"/>
      <c r="D4418" s="98"/>
    </row>
    <row r="4419" spans="1:4" ht="12.75">
      <c r="A4419" s="83"/>
      <c r="B4419" s="83"/>
      <c r="C4419" s="83"/>
      <c r="D4419" s="98"/>
    </row>
    <row r="4420" spans="1:4" ht="12.75">
      <c r="A4420" s="83"/>
      <c r="B4420" s="83"/>
      <c r="C4420" s="83"/>
      <c r="D4420" s="98"/>
    </row>
    <row r="4421" spans="1:4" ht="12.75">
      <c r="A4421" s="83"/>
      <c r="B4421" s="83"/>
      <c r="C4421" s="83"/>
      <c r="D4421" s="98"/>
    </row>
    <row r="4422" spans="1:4" ht="12.75">
      <c r="A4422" s="83"/>
      <c r="B4422" s="83"/>
      <c r="C4422" s="83"/>
      <c r="D4422" s="98"/>
    </row>
    <row r="4423" spans="1:4" ht="12.75">
      <c r="A4423" s="83"/>
      <c r="B4423" s="83"/>
      <c r="C4423" s="83"/>
      <c r="D4423" s="98"/>
    </row>
    <row r="4424" spans="1:4" ht="12.75">
      <c r="A4424" s="83"/>
      <c r="B4424" s="83"/>
      <c r="C4424" s="83"/>
      <c r="D4424" s="98"/>
    </row>
    <row r="4425" spans="1:4" ht="12.75">
      <c r="A4425" s="83"/>
      <c r="B4425" s="83"/>
      <c r="C4425" s="83"/>
      <c r="D4425" s="98"/>
    </row>
    <row r="4426" spans="1:4" ht="12.75">
      <c r="A4426" s="83"/>
      <c r="B4426" s="83"/>
      <c r="C4426" s="83"/>
      <c r="D4426" s="98"/>
    </row>
    <row r="4427" spans="1:4" ht="12.75">
      <c r="A4427" s="83"/>
      <c r="B4427" s="83"/>
      <c r="C4427" s="83"/>
      <c r="D4427" s="98"/>
    </row>
    <row r="4428" spans="1:4" ht="12.75">
      <c r="A4428" s="83"/>
      <c r="B4428" s="83"/>
      <c r="C4428" s="83"/>
      <c r="D4428" s="98"/>
    </row>
    <row r="4429" spans="1:4" ht="12.75">
      <c r="A4429" s="83"/>
      <c r="B4429" s="83"/>
      <c r="C4429" s="83"/>
      <c r="D4429" s="98"/>
    </row>
    <row r="4430" spans="1:4" ht="12.75">
      <c r="A4430" s="83"/>
      <c r="B4430" s="83"/>
      <c r="C4430" s="83"/>
      <c r="D4430" s="98"/>
    </row>
    <row r="4431" spans="1:4" ht="12.75">
      <c r="A4431" s="83"/>
      <c r="B4431" s="83"/>
      <c r="C4431" s="83"/>
      <c r="D4431" s="98"/>
    </row>
    <row r="4432" spans="1:4" ht="12.75">
      <c r="A4432" s="83"/>
      <c r="B4432" s="83"/>
      <c r="C4432" s="83"/>
      <c r="D4432" s="98"/>
    </row>
    <row r="4433" spans="1:4" ht="12.75">
      <c r="A4433" s="83"/>
      <c r="B4433" s="83"/>
      <c r="C4433" s="83"/>
      <c r="D4433" s="98"/>
    </row>
    <row r="4434" spans="1:4" ht="12.75">
      <c r="A4434" s="83"/>
      <c r="B4434" s="83"/>
      <c r="C4434" s="83"/>
      <c r="D4434" s="98"/>
    </row>
    <row r="4435" spans="1:4" ht="12.75">
      <c r="A4435" s="83"/>
      <c r="B4435" s="83"/>
      <c r="C4435" s="83"/>
      <c r="D4435" s="98"/>
    </row>
    <row r="4436" spans="1:4" ht="12.75">
      <c r="A4436" s="83"/>
      <c r="B4436" s="83"/>
      <c r="C4436" s="83"/>
      <c r="D4436" s="98"/>
    </row>
    <row r="4437" spans="1:4" ht="12.75">
      <c r="A4437" s="83"/>
      <c r="B4437" s="83"/>
      <c r="C4437" s="83"/>
      <c r="D4437" s="98"/>
    </row>
    <row r="4438" spans="1:4" ht="12.75">
      <c r="A4438" s="83"/>
      <c r="B4438" s="83"/>
      <c r="C4438" s="83"/>
      <c r="D4438" s="98"/>
    </row>
    <row r="4439" spans="1:4" ht="12.75">
      <c r="A4439" s="83"/>
      <c r="B4439" s="83"/>
      <c r="C4439" s="83"/>
      <c r="D4439" s="98"/>
    </row>
    <row r="4440" spans="1:4" ht="12.75">
      <c r="A4440" s="83"/>
      <c r="B4440" s="83"/>
      <c r="C4440" s="83"/>
      <c r="D4440" s="98"/>
    </row>
    <row r="4441" spans="1:4" ht="12.75">
      <c r="A4441" s="83"/>
      <c r="B4441" s="83"/>
      <c r="C4441" s="83"/>
      <c r="D4441" s="98"/>
    </row>
    <row r="4442" spans="1:4" ht="12.75">
      <c r="A4442" s="83"/>
      <c r="B4442" s="83"/>
      <c r="C4442" s="83"/>
      <c r="D4442" s="98"/>
    </row>
    <row r="4443" spans="1:4" ht="12.75">
      <c r="A4443" s="83"/>
      <c r="B4443" s="83"/>
      <c r="C4443" s="83"/>
      <c r="D4443" s="98"/>
    </row>
    <row r="4444" spans="1:4" ht="12.75">
      <c r="A4444" s="83"/>
      <c r="B4444" s="83"/>
      <c r="C4444" s="83"/>
      <c r="D4444" s="98"/>
    </row>
    <row r="4445" spans="1:4" ht="12.75">
      <c r="A4445" s="83"/>
      <c r="B4445" s="83"/>
      <c r="C4445" s="83"/>
      <c r="D4445" s="98"/>
    </row>
    <row r="4446" spans="1:4" ht="12.75">
      <c r="A4446" s="83"/>
      <c r="B4446" s="83"/>
      <c r="C4446" s="83"/>
      <c r="D4446" s="98"/>
    </row>
    <row r="4447" spans="1:4" ht="12.75">
      <c r="A4447" s="83"/>
      <c r="B4447" s="83"/>
      <c r="C4447" s="83"/>
      <c r="D4447" s="98"/>
    </row>
    <row r="4448" spans="1:4" ht="12.75">
      <c r="A4448" s="83"/>
      <c r="B4448" s="83"/>
      <c r="C4448" s="83"/>
      <c r="D4448" s="98"/>
    </row>
    <row r="4449" spans="1:4" ht="12.75">
      <c r="A4449" s="83"/>
      <c r="B4449" s="83"/>
      <c r="C4449" s="83"/>
      <c r="D4449" s="98"/>
    </row>
    <row r="4450" spans="1:4" ht="12.75">
      <c r="A4450" s="83"/>
      <c r="B4450" s="83"/>
      <c r="C4450" s="83"/>
      <c r="D4450" s="98"/>
    </row>
    <row r="4451" spans="1:4" ht="12.75">
      <c r="A4451" s="83"/>
      <c r="B4451" s="83"/>
      <c r="C4451" s="83"/>
      <c r="D4451" s="98"/>
    </row>
    <row r="4452" spans="1:4" ht="12.75">
      <c r="A4452" s="83"/>
      <c r="B4452" s="83"/>
      <c r="C4452" s="83"/>
      <c r="D4452" s="98"/>
    </row>
    <row r="4453" spans="1:4" ht="12.75">
      <c r="A4453" s="83"/>
      <c r="B4453" s="83"/>
      <c r="C4453" s="83"/>
      <c r="D4453" s="98"/>
    </row>
    <row r="4454" spans="1:4" ht="12.75">
      <c r="A4454" s="83"/>
      <c r="B4454" s="83"/>
      <c r="C4454" s="83"/>
      <c r="D4454" s="98"/>
    </row>
    <row r="4455" spans="1:4" ht="12.75">
      <c r="A4455" s="83"/>
      <c r="B4455" s="83"/>
      <c r="C4455" s="83"/>
      <c r="D4455" s="98"/>
    </row>
    <row r="4456" spans="1:4" ht="12.75">
      <c r="A4456" s="83"/>
      <c r="B4456" s="83"/>
      <c r="C4456" s="83"/>
      <c r="D4456" s="98"/>
    </row>
    <row r="4457" spans="1:4" ht="12.75">
      <c r="A4457" s="83"/>
      <c r="B4457" s="83"/>
      <c r="C4457" s="83"/>
      <c r="D4457" s="98"/>
    </row>
    <row r="4458" spans="1:4" ht="12.75">
      <c r="A4458" s="83"/>
      <c r="B4458" s="83"/>
      <c r="C4458" s="83"/>
      <c r="D4458" s="98"/>
    </row>
    <row r="4459" spans="1:4" ht="12.75">
      <c r="A4459" s="83"/>
      <c r="B4459" s="83"/>
      <c r="C4459" s="83"/>
      <c r="D4459" s="98"/>
    </row>
    <row r="4460" spans="1:4" ht="12.75">
      <c r="A4460" s="83"/>
      <c r="B4460" s="83"/>
      <c r="C4460" s="83"/>
      <c r="D4460" s="98"/>
    </row>
    <row r="4461" spans="1:4" ht="12.75">
      <c r="A4461" s="83"/>
      <c r="B4461" s="83"/>
      <c r="C4461" s="83"/>
      <c r="D4461" s="98"/>
    </row>
    <row r="4462" spans="1:4" ht="12.75">
      <c r="A4462" s="83"/>
      <c r="B4462" s="83"/>
      <c r="C4462" s="83"/>
      <c r="D4462" s="98"/>
    </row>
    <row r="4463" spans="1:4" ht="12.75">
      <c r="A4463" s="83"/>
      <c r="B4463" s="83"/>
      <c r="C4463" s="83"/>
      <c r="D4463" s="98"/>
    </row>
    <row r="4464" spans="1:4" ht="12.75">
      <c r="A4464" s="83"/>
      <c r="B4464" s="83"/>
      <c r="C4464" s="83"/>
      <c r="D4464" s="98"/>
    </row>
    <row r="4465" spans="1:4" ht="12.75">
      <c r="A4465" s="83"/>
      <c r="B4465" s="83"/>
      <c r="C4465" s="83"/>
      <c r="D4465" s="98"/>
    </row>
    <row r="4466" spans="1:4" ht="12.75">
      <c r="A4466" s="83"/>
      <c r="B4466" s="83"/>
      <c r="C4466" s="83"/>
      <c r="D4466" s="98"/>
    </row>
    <row r="4467" spans="1:4" ht="12.75">
      <c r="A4467" s="83"/>
      <c r="B4467" s="83"/>
      <c r="C4467" s="83"/>
      <c r="D4467" s="98"/>
    </row>
    <row r="4468" spans="1:4" ht="12.75">
      <c r="A4468" s="83"/>
      <c r="B4468" s="83"/>
      <c r="C4468" s="83"/>
      <c r="D4468" s="98"/>
    </row>
    <row r="4469" spans="1:4" ht="12.75">
      <c r="A4469" s="83"/>
      <c r="B4469" s="83"/>
      <c r="C4469" s="83"/>
      <c r="D4469" s="98"/>
    </row>
    <row r="4470" spans="1:4" ht="12.75">
      <c r="A4470" s="83"/>
      <c r="B4470" s="83"/>
      <c r="C4470" s="83"/>
      <c r="D4470" s="98"/>
    </row>
    <row r="4471" spans="1:4" ht="12.75">
      <c r="A4471" s="83"/>
      <c r="B4471" s="83"/>
      <c r="C4471" s="83"/>
      <c r="D4471" s="98"/>
    </row>
    <row r="4472" spans="1:4" ht="12.75">
      <c r="A4472" s="83"/>
      <c r="B4472" s="83"/>
      <c r="C4472" s="83"/>
      <c r="D4472" s="98"/>
    </row>
    <row r="4473" spans="1:4" ht="12.75">
      <c r="A4473" s="83"/>
      <c r="B4473" s="83"/>
      <c r="C4473" s="83"/>
      <c r="D4473" s="98"/>
    </row>
    <row r="4474" spans="1:4" ht="12.75">
      <c r="A4474" s="83"/>
      <c r="B4474" s="83"/>
      <c r="C4474" s="83"/>
      <c r="D4474" s="98"/>
    </row>
    <row r="4475" spans="1:4" ht="12.75">
      <c r="A4475" s="83"/>
      <c r="B4475" s="83"/>
      <c r="C4475" s="83"/>
      <c r="D4475" s="98"/>
    </row>
    <row r="4476" spans="1:4" ht="12.75">
      <c r="A4476" s="83"/>
      <c r="B4476" s="83"/>
      <c r="C4476" s="83"/>
      <c r="D4476" s="98"/>
    </row>
    <row r="4477" spans="1:4" ht="12.75">
      <c r="A4477" s="83"/>
      <c r="B4477" s="83"/>
      <c r="C4477" s="83"/>
      <c r="D4477" s="98"/>
    </row>
    <row r="4478" spans="1:4" ht="12.75">
      <c r="A4478" s="83"/>
      <c r="B4478" s="83"/>
      <c r="C4478" s="83"/>
      <c r="D4478" s="98"/>
    </row>
    <row r="4479" spans="1:4" ht="12.75">
      <c r="A4479" s="83"/>
      <c r="B4479" s="83"/>
      <c r="C4479" s="83"/>
      <c r="D4479" s="98"/>
    </row>
    <row r="4480" spans="1:4" ht="12.75">
      <c r="A4480" s="83"/>
      <c r="B4480" s="83"/>
      <c r="C4480" s="83"/>
      <c r="D4480" s="98"/>
    </row>
    <row r="4481" spans="1:4" ht="12.75">
      <c r="A4481" s="83"/>
      <c r="B4481" s="83"/>
      <c r="C4481" s="83"/>
      <c r="D4481" s="98"/>
    </row>
    <row r="4482" spans="1:4" ht="12.75">
      <c r="A4482" s="83"/>
      <c r="B4482" s="83"/>
      <c r="C4482" s="83"/>
      <c r="D4482" s="98"/>
    </row>
    <row r="4483" spans="1:4" ht="12.75">
      <c r="A4483" s="83"/>
      <c r="B4483" s="83"/>
      <c r="C4483" s="83"/>
      <c r="D4483" s="98"/>
    </row>
    <row r="4484" spans="1:4" ht="12.75">
      <c r="A4484" s="83"/>
      <c r="B4484" s="83"/>
      <c r="C4484" s="83"/>
      <c r="D4484" s="98"/>
    </row>
    <row r="4485" spans="1:4" ht="12.75">
      <c r="A4485" s="83"/>
      <c r="B4485" s="83"/>
      <c r="C4485" s="83"/>
      <c r="D4485" s="98"/>
    </row>
    <row r="4486" spans="1:4" ht="12.75">
      <c r="A4486" s="83"/>
      <c r="B4486" s="83"/>
      <c r="C4486" s="83"/>
      <c r="D4486" s="98"/>
    </row>
    <row r="4487" spans="1:4" ht="12.75">
      <c r="A4487" s="83"/>
      <c r="B4487" s="83"/>
      <c r="C4487" s="83"/>
      <c r="D4487" s="98"/>
    </row>
    <row r="4488" spans="1:4" ht="12.75">
      <c r="A4488" s="83"/>
      <c r="B4488" s="83"/>
      <c r="C4488" s="83"/>
      <c r="D4488" s="98"/>
    </row>
    <row r="4489" spans="1:4" ht="12.75">
      <c r="A4489" s="83"/>
      <c r="B4489" s="83"/>
      <c r="C4489" s="83"/>
      <c r="D4489" s="98"/>
    </row>
    <row r="4490" spans="1:4" ht="12.75">
      <c r="A4490" s="83"/>
      <c r="B4490" s="83"/>
      <c r="C4490" s="83"/>
      <c r="D4490" s="98"/>
    </row>
    <row r="4491" spans="1:4" ht="12.75">
      <c r="A4491" s="83"/>
      <c r="B4491" s="83"/>
      <c r="C4491" s="83"/>
      <c r="D4491" s="98"/>
    </row>
    <row r="4492" spans="1:4" ht="12.75">
      <c r="A4492" s="83"/>
      <c r="B4492" s="83"/>
      <c r="C4492" s="83"/>
      <c r="D4492" s="98"/>
    </row>
    <row r="4493" spans="1:4" ht="12.75">
      <c r="A4493" s="83"/>
      <c r="B4493" s="83"/>
      <c r="C4493" s="83"/>
      <c r="D4493" s="98"/>
    </row>
    <row r="4494" spans="1:4" ht="12.75">
      <c r="A4494" s="83"/>
      <c r="B4494" s="83"/>
      <c r="C4494" s="83"/>
      <c r="D4494" s="98"/>
    </row>
    <row r="4495" spans="1:4" ht="12.75">
      <c r="A4495" s="83"/>
      <c r="B4495" s="83"/>
      <c r="C4495" s="83"/>
      <c r="D4495" s="98"/>
    </row>
    <row r="4496" spans="1:4" ht="12.75">
      <c r="A4496" s="83"/>
      <c r="B4496" s="83"/>
      <c r="C4496" s="83"/>
      <c r="D4496" s="98"/>
    </row>
    <row r="4497" spans="1:4" ht="12.75">
      <c r="A4497" s="83"/>
      <c r="B4497" s="83"/>
      <c r="C4497" s="83"/>
      <c r="D4497" s="98"/>
    </row>
    <row r="4498" spans="1:4" ht="12.75">
      <c r="A4498" s="83"/>
      <c r="B4498" s="83"/>
      <c r="C4498" s="83"/>
      <c r="D4498" s="98"/>
    </row>
    <row r="4499" spans="1:4" ht="12.75">
      <c r="A4499" s="83"/>
      <c r="B4499" s="83"/>
      <c r="C4499" s="83"/>
      <c r="D4499" s="98"/>
    </row>
    <row r="4500" spans="1:4" ht="12.75">
      <c r="A4500" s="83"/>
      <c r="B4500" s="83"/>
      <c r="C4500" s="83"/>
      <c r="D4500" s="98"/>
    </row>
    <row r="4501" spans="1:4" ht="12.75">
      <c r="A4501" s="83"/>
      <c r="B4501" s="83"/>
      <c r="C4501" s="83"/>
      <c r="D4501" s="98"/>
    </row>
    <row r="4502" spans="1:4" ht="12.75">
      <c r="A4502" s="83"/>
      <c r="B4502" s="83"/>
      <c r="C4502" s="83"/>
      <c r="D4502" s="98"/>
    </row>
    <row r="4503" spans="1:4" ht="12.75">
      <c r="A4503" s="83"/>
      <c r="B4503" s="83"/>
      <c r="C4503" s="83"/>
      <c r="D4503" s="98"/>
    </row>
    <row r="4504" spans="1:4" ht="12.75">
      <c r="A4504" s="83"/>
      <c r="B4504" s="83"/>
      <c r="C4504" s="83"/>
      <c r="D4504" s="98"/>
    </row>
    <row r="4505" spans="1:4" ht="12.75">
      <c r="A4505" s="83"/>
      <c r="B4505" s="83"/>
      <c r="C4505" s="83"/>
      <c r="D4505" s="98"/>
    </row>
    <row r="4506" spans="1:4" ht="12.75">
      <c r="A4506" s="83"/>
      <c r="B4506" s="83"/>
      <c r="C4506" s="83"/>
      <c r="D4506" s="98"/>
    </row>
    <row r="4507" spans="1:4" ht="12.75">
      <c r="A4507" s="83"/>
      <c r="B4507" s="83"/>
      <c r="C4507" s="83"/>
      <c r="D4507" s="98"/>
    </row>
    <row r="4508" spans="1:4" ht="12.75">
      <c r="A4508" s="83"/>
      <c r="B4508" s="83"/>
      <c r="C4508" s="83"/>
      <c r="D4508" s="98"/>
    </row>
    <row r="4509" spans="1:4" ht="12.75">
      <c r="A4509" s="83"/>
      <c r="B4509" s="83"/>
      <c r="C4509" s="83"/>
      <c r="D4509" s="98"/>
    </row>
    <row r="4510" spans="1:4" ht="12.75">
      <c r="A4510" s="83"/>
      <c r="B4510" s="83"/>
      <c r="C4510" s="83"/>
      <c r="D4510" s="98"/>
    </row>
    <row r="4511" spans="1:4" ht="12.75">
      <c r="A4511" s="83"/>
      <c r="B4511" s="83"/>
      <c r="C4511" s="83"/>
      <c r="D4511" s="98"/>
    </row>
    <row r="4512" spans="1:4" ht="12.75">
      <c r="A4512" s="83"/>
      <c r="B4512" s="83"/>
      <c r="C4512" s="83"/>
      <c r="D4512" s="98"/>
    </row>
    <row r="4513" spans="1:4" ht="12.75">
      <c r="A4513" s="83"/>
      <c r="B4513" s="83"/>
      <c r="C4513" s="83"/>
      <c r="D4513" s="98"/>
    </row>
    <row r="4514" spans="1:4" ht="12.75">
      <c r="A4514" s="83"/>
      <c r="B4514" s="83"/>
      <c r="C4514" s="83"/>
      <c r="D4514" s="98"/>
    </row>
    <row r="4515" spans="1:4" ht="12.75">
      <c r="A4515" s="83"/>
      <c r="B4515" s="83"/>
      <c r="C4515" s="83"/>
      <c r="D4515" s="98"/>
    </row>
    <row r="4516" spans="1:4" ht="12.75">
      <c r="A4516" s="83"/>
      <c r="B4516" s="83"/>
      <c r="C4516" s="83"/>
      <c r="D4516" s="98"/>
    </row>
    <row r="4517" spans="1:4" ht="12.75">
      <c r="A4517" s="83"/>
      <c r="B4517" s="83"/>
      <c r="C4517" s="83"/>
      <c r="D4517" s="98"/>
    </row>
    <row r="4518" spans="1:4" ht="12.75">
      <c r="A4518" s="83"/>
      <c r="B4518" s="83"/>
      <c r="C4518" s="83"/>
      <c r="D4518" s="98"/>
    </row>
    <row r="4519" spans="1:4" ht="12.75">
      <c r="A4519" s="83"/>
      <c r="B4519" s="83"/>
      <c r="C4519" s="83"/>
      <c r="D4519" s="98"/>
    </row>
    <row r="4520" spans="1:4" ht="12.75">
      <c r="A4520" s="83"/>
      <c r="B4520" s="83"/>
      <c r="C4520" s="83"/>
      <c r="D4520" s="98"/>
    </row>
    <row r="4521" spans="1:4" ht="12.75">
      <c r="A4521" s="83"/>
      <c r="B4521" s="83"/>
      <c r="C4521" s="83"/>
      <c r="D4521" s="98"/>
    </row>
    <row r="4522" spans="1:4" ht="12.75">
      <c r="A4522" s="83"/>
      <c r="B4522" s="83"/>
      <c r="C4522" s="83"/>
      <c r="D4522" s="98"/>
    </row>
    <row r="4523" spans="1:4" ht="12.75">
      <c r="A4523" s="83"/>
      <c r="B4523" s="83"/>
      <c r="C4523" s="83"/>
      <c r="D4523" s="98"/>
    </row>
    <row r="4524" spans="1:4" ht="12.75">
      <c r="A4524" s="83"/>
      <c r="B4524" s="83"/>
      <c r="C4524" s="83"/>
      <c r="D4524" s="98"/>
    </row>
    <row r="4525" spans="1:4" ht="12.75">
      <c r="A4525" s="83"/>
      <c r="B4525" s="83"/>
      <c r="C4525" s="83"/>
      <c r="D4525" s="98"/>
    </row>
    <row r="4526" spans="1:4" ht="12.75">
      <c r="A4526" s="83"/>
      <c r="B4526" s="83"/>
      <c r="C4526" s="83"/>
      <c r="D4526" s="98"/>
    </row>
    <row r="4527" spans="1:4" ht="12.75">
      <c r="A4527" s="83"/>
      <c r="B4527" s="83"/>
      <c r="C4527" s="83"/>
      <c r="D4527" s="98"/>
    </row>
    <row r="4528" spans="1:4" ht="12.75">
      <c r="A4528" s="83"/>
      <c r="B4528" s="83"/>
      <c r="C4528" s="83"/>
      <c r="D4528" s="98"/>
    </row>
    <row r="4529" spans="1:4" ht="12.75">
      <c r="A4529" s="83"/>
      <c r="B4529" s="83"/>
      <c r="C4529" s="83"/>
      <c r="D4529" s="98"/>
    </row>
    <row r="4530" spans="1:4" ht="12.75">
      <c r="A4530" s="83"/>
      <c r="B4530" s="83"/>
      <c r="C4530" s="83"/>
      <c r="D4530" s="98"/>
    </row>
    <row r="4531" spans="1:4" ht="12.75">
      <c r="A4531" s="83"/>
      <c r="B4531" s="83"/>
      <c r="C4531" s="83"/>
      <c r="D4531" s="98"/>
    </row>
    <row r="4532" spans="1:4" ht="12.75">
      <c r="A4532" s="83"/>
      <c r="B4532" s="83"/>
      <c r="C4532" s="83"/>
      <c r="D4532" s="98"/>
    </row>
    <row r="4533" spans="1:4" ht="12.75">
      <c r="A4533" s="83"/>
      <c r="B4533" s="83"/>
      <c r="C4533" s="83"/>
      <c r="D4533" s="98"/>
    </row>
    <row r="4534" spans="1:4" ht="12.75">
      <c r="A4534" s="83"/>
      <c r="B4534" s="83"/>
      <c r="C4534" s="83"/>
      <c r="D4534" s="98"/>
    </row>
    <row r="4535" spans="1:4" ht="12.75">
      <c r="A4535" s="83"/>
      <c r="B4535" s="83"/>
      <c r="C4535" s="83"/>
      <c r="D4535" s="98"/>
    </row>
    <row r="4536" spans="1:4" ht="12.75">
      <c r="A4536" s="83"/>
      <c r="B4536" s="83"/>
      <c r="C4536" s="83"/>
      <c r="D4536" s="98"/>
    </row>
    <row r="4537" spans="1:4" ht="12.75">
      <c r="A4537" s="83"/>
      <c r="B4537" s="83"/>
      <c r="C4537" s="83"/>
      <c r="D4537" s="98"/>
    </row>
    <row r="4538" spans="1:4" ht="12.75">
      <c r="A4538" s="83"/>
      <c r="B4538" s="83"/>
      <c r="C4538" s="83"/>
      <c r="D4538" s="98"/>
    </row>
    <row r="4539" spans="1:4" ht="12.75">
      <c r="A4539" s="83"/>
      <c r="B4539" s="83"/>
      <c r="C4539" s="83"/>
      <c r="D4539" s="98"/>
    </row>
    <row r="4540" spans="1:4" ht="12.75">
      <c r="A4540" s="83"/>
      <c r="B4540" s="83"/>
      <c r="C4540" s="83"/>
      <c r="D4540" s="98"/>
    </row>
    <row r="4541" spans="1:4" ht="12.75">
      <c r="A4541" s="83"/>
      <c r="B4541" s="83"/>
      <c r="C4541" s="83"/>
      <c r="D4541" s="98"/>
    </row>
    <row r="4542" spans="1:4" ht="12.75">
      <c r="A4542" s="83"/>
      <c r="B4542" s="83"/>
      <c r="C4542" s="83"/>
      <c r="D4542" s="98"/>
    </row>
    <row r="4543" spans="1:4" ht="12.75">
      <c r="A4543" s="83"/>
      <c r="B4543" s="83"/>
      <c r="C4543" s="83"/>
      <c r="D4543" s="98"/>
    </row>
    <row r="4544" spans="1:4" ht="12.75">
      <c r="A4544" s="83"/>
      <c r="B4544" s="83"/>
      <c r="C4544" s="83"/>
      <c r="D4544" s="98"/>
    </row>
    <row r="4545" spans="1:4" ht="12.75">
      <c r="A4545" s="83"/>
      <c r="B4545" s="83"/>
      <c r="C4545" s="83"/>
      <c r="D4545" s="98"/>
    </row>
    <row r="4546" spans="1:4" ht="12.75">
      <c r="A4546" s="83"/>
      <c r="B4546" s="83"/>
      <c r="C4546" s="83"/>
      <c r="D4546" s="98"/>
    </row>
    <row r="4547" spans="1:4" ht="12.75">
      <c r="A4547" s="83"/>
      <c r="B4547" s="83"/>
      <c r="C4547" s="83"/>
      <c r="D4547" s="98"/>
    </row>
    <row r="4548" spans="1:4" ht="12.75">
      <c r="A4548" s="83"/>
      <c r="B4548" s="83"/>
      <c r="C4548" s="83"/>
      <c r="D4548" s="98"/>
    </row>
    <row r="4549" spans="1:4" ht="12.75">
      <c r="A4549" s="83"/>
      <c r="B4549" s="83"/>
      <c r="C4549" s="83"/>
      <c r="D4549" s="98"/>
    </row>
    <row r="4550" spans="1:4" ht="12.75">
      <c r="A4550" s="83"/>
      <c r="B4550" s="83"/>
      <c r="C4550" s="83"/>
      <c r="D4550" s="98"/>
    </row>
    <row r="4551" spans="1:4" ht="12.75">
      <c r="A4551" s="83"/>
      <c r="B4551" s="83"/>
      <c r="C4551" s="83"/>
      <c r="D4551" s="98"/>
    </row>
    <row r="4552" spans="1:4" ht="12.75">
      <c r="A4552" s="83"/>
      <c r="B4552" s="83"/>
      <c r="C4552" s="83"/>
      <c r="D4552" s="98"/>
    </row>
    <row r="4553" spans="1:4" ht="12.75">
      <c r="A4553" s="83"/>
      <c r="B4553" s="83"/>
      <c r="C4553" s="83"/>
      <c r="D4553" s="98"/>
    </row>
    <row r="4554" spans="1:4" ht="12.75">
      <c r="A4554" s="83"/>
      <c r="B4554" s="83"/>
      <c r="C4554" s="83"/>
      <c r="D4554" s="98"/>
    </row>
    <row r="4555" spans="1:4" ht="12.75">
      <c r="A4555" s="83"/>
      <c r="B4555" s="83"/>
      <c r="C4555" s="83"/>
      <c r="D4555" s="98"/>
    </row>
    <row r="4556" spans="1:4" ht="12.75">
      <c r="A4556" s="83"/>
      <c r="B4556" s="83"/>
      <c r="C4556" s="83"/>
      <c r="D4556" s="98"/>
    </row>
    <row r="4557" spans="1:4" ht="12.75">
      <c r="A4557" s="83"/>
      <c r="B4557" s="83"/>
      <c r="C4557" s="83"/>
      <c r="D4557" s="98"/>
    </row>
    <row r="4558" spans="1:4" ht="12.75">
      <c r="A4558" s="83"/>
      <c r="B4558" s="83"/>
      <c r="C4558" s="83"/>
      <c r="D4558" s="98"/>
    </row>
    <row r="4559" spans="1:4" ht="12.75">
      <c r="A4559" s="83"/>
      <c r="B4559" s="83"/>
      <c r="C4559" s="83"/>
      <c r="D4559" s="98"/>
    </row>
    <row r="4560" spans="1:4" ht="12.75">
      <c r="A4560" s="83"/>
      <c r="B4560" s="83"/>
      <c r="C4560" s="83"/>
      <c r="D4560" s="98"/>
    </row>
    <row r="4561" spans="1:4" ht="12.75">
      <c r="A4561" s="83"/>
      <c r="B4561" s="83"/>
      <c r="C4561" s="83"/>
      <c r="D4561" s="98"/>
    </row>
    <row r="4562" spans="1:4" ht="12.75">
      <c r="A4562" s="83"/>
      <c r="B4562" s="83"/>
      <c r="C4562" s="83"/>
      <c r="D4562" s="98"/>
    </row>
    <row r="4563" spans="1:4" ht="12.75">
      <c r="A4563" s="83"/>
      <c r="B4563" s="83"/>
      <c r="C4563" s="83"/>
      <c r="D4563" s="98"/>
    </row>
    <row r="4564" spans="1:4" ht="12.75">
      <c r="A4564" s="83"/>
      <c r="B4564" s="83"/>
      <c r="C4564" s="83"/>
      <c r="D4564" s="98"/>
    </row>
    <row r="4565" spans="1:4" ht="12.75">
      <c r="A4565" s="83"/>
      <c r="B4565" s="83"/>
      <c r="C4565" s="83"/>
      <c r="D4565" s="98"/>
    </row>
    <row r="4566" spans="1:4" ht="12.75">
      <c r="A4566" s="83"/>
      <c r="B4566" s="83"/>
      <c r="C4566" s="83"/>
      <c r="D4566" s="98"/>
    </row>
    <row r="4567" spans="1:4" ht="12.75">
      <c r="A4567" s="83"/>
      <c r="B4567" s="83"/>
      <c r="C4567" s="83"/>
      <c r="D4567" s="98"/>
    </row>
    <row r="4568" spans="1:4" ht="12.75">
      <c r="A4568" s="83"/>
      <c r="B4568" s="83"/>
      <c r="C4568" s="83"/>
      <c r="D4568" s="98"/>
    </row>
    <row r="4569" spans="1:4" ht="12.75">
      <c r="A4569" s="83"/>
      <c r="B4569" s="83"/>
      <c r="C4569" s="83"/>
      <c r="D4569" s="98"/>
    </row>
    <row r="4570" spans="1:4" ht="12.75">
      <c r="A4570" s="83"/>
      <c r="B4570" s="83"/>
      <c r="C4570" s="83"/>
      <c r="D4570" s="98"/>
    </row>
    <row r="4571" spans="1:4" ht="12.75">
      <c r="A4571" s="83"/>
      <c r="B4571" s="83"/>
      <c r="C4571" s="83"/>
      <c r="D4571" s="98"/>
    </row>
    <row r="4572" spans="1:4" ht="12.75">
      <c r="A4572" s="83"/>
      <c r="B4572" s="83"/>
      <c r="C4572" s="83"/>
      <c r="D4572" s="98"/>
    </row>
    <row r="4573" spans="1:4" ht="12.75">
      <c r="A4573" s="83"/>
      <c r="B4573" s="83"/>
      <c r="C4573" s="83"/>
      <c r="D4573" s="98"/>
    </row>
    <row r="4574" spans="1:4" ht="12.75">
      <c r="A4574" s="83"/>
      <c r="B4574" s="83"/>
      <c r="C4574" s="83"/>
      <c r="D4574" s="98"/>
    </row>
    <row r="4575" spans="1:4" ht="12.75">
      <c r="A4575" s="83"/>
      <c r="B4575" s="83"/>
      <c r="C4575" s="83"/>
      <c r="D4575" s="98"/>
    </row>
    <row r="4576" spans="1:4" ht="12.75">
      <c r="A4576" s="83"/>
      <c r="B4576" s="83"/>
      <c r="C4576" s="83"/>
      <c r="D4576" s="98"/>
    </row>
    <row r="4577" spans="1:4" ht="12.75">
      <c r="A4577" s="83"/>
      <c r="B4577" s="83"/>
      <c r="C4577" s="83"/>
      <c r="D4577" s="98"/>
    </row>
    <row r="4578" spans="1:4" ht="12.75">
      <c r="A4578" s="83"/>
      <c r="B4578" s="83"/>
      <c r="C4578" s="83"/>
      <c r="D4578" s="98"/>
    </row>
    <row r="4579" spans="1:4" ht="12.75">
      <c r="A4579" s="83"/>
      <c r="B4579" s="83"/>
      <c r="C4579" s="83"/>
      <c r="D4579" s="98"/>
    </row>
    <row r="4580" spans="1:4" ht="12.75">
      <c r="A4580" s="83"/>
      <c r="B4580" s="83"/>
      <c r="C4580" s="83"/>
      <c r="D4580" s="98"/>
    </row>
    <row r="4581" spans="1:4" ht="12.75">
      <c r="A4581" s="83"/>
      <c r="B4581" s="83"/>
      <c r="C4581" s="83"/>
      <c r="D4581" s="98"/>
    </row>
    <row r="4582" spans="1:4" ht="12.75">
      <c r="A4582" s="83"/>
      <c r="B4582" s="83"/>
      <c r="C4582" s="83"/>
      <c r="D4582" s="98"/>
    </row>
    <row r="4583" spans="1:4" ht="12.75">
      <c r="A4583" s="83"/>
      <c r="B4583" s="83"/>
      <c r="C4583" s="83"/>
      <c r="D4583" s="98"/>
    </row>
    <row r="4584" spans="1:4" ht="12.75">
      <c r="A4584" s="83"/>
      <c r="B4584" s="83"/>
      <c r="C4584" s="83"/>
      <c r="D4584" s="98"/>
    </row>
    <row r="4585" spans="1:4" ht="12.75">
      <c r="A4585" s="83"/>
      <c r="B4585" s="83"/>
      <c r="C4585" s="83"/>
      <c r="D4585" s="98"/>
    </row>
    <row r="4586" spans="1:4" ht="12.75">
      <c r="A4586" s="83"/>
      <c r="B4586" s="83"/>
      <c r="C4586" s="83"/>
      <c r="D4586" s="98"/>
    </row>
    <row r="4587" spans="1:4" ht="12.75">
      <c r="A4587" s="83"/>
      <c r="B4587" s="83"/>
      <c r="C4587" s="83"/>
      <c r="D4587" s="98"/>
    </row>
    <row r="4588" spans="1:4" ht="12.75">
      <c r="A4588" s="83"/>
      <c r="B4588" s="83"/>
      <c r="C4588" s="83"/>
      <c r="D4588" s="98"/>
    </row>
    <row r="4589" spans="1:4" ht="12.75">
      <c r="A4589" s="83"/>
      <c r="B4589" s="83"/>
      <c r="C4589" s="83"/>
      <c r="D4589" s="98"/>
    </row>
    <row r="4590" spans="1:4" ht="12.75">
      <c r="A4590" s="83"/>
      <c r="B4590" s="83"/>
      <c r="C4590" s="83"/>
      <c r="D4590" s="98"/>
    </row>
    <row r="4591" spans="1:4" ht="12.75">
      <c r="A4591" s="83"/>
      <c r="B4591" s="83"/>
      <c r="C4591" s="83"/>
      <c r="D4591" s="98"/>
    </row>
    <row r="4592" spans="1:4" ht="12.75">
      <c r="A4592" s="83"/>
      <c r="B4592" s="83"/>
      <c r="C4592" s="83"/>
      <c r="D4592" s="98"/>
    </row>
    <row r="4593" spans="1:4" ht="12.75">
      <c r="A4593" s="83"/>
      <c r="B4593" s="83"/>
      <c r="C4593" s="83"/>
      <c r="D4593" s="98"/>
    </row>
    <row r="4594" spans="1:4" ht="12.75">
      <c r="A4594" s="83"/>
      <c r="B4594" s="83"/>
      <c r="C4594" s="83"/>
      <c r="D4594" s="98"/>
    </row>
    <row r="4595" spans="1:4" ht="12.75">
      <c r="A4595" s="83"/>
      <c r="B4595" s="83"/>
      <c r="C4595" s="83"/>
      <c r="D4595" s="98"/>
    </row>
    <row r="4596" spans="1:4" ht="12.75">
      <c r="A4596" s="83"/>
      <c r="B4596" s="83"/>
      <c r="C4596" s="83"/>
      <c r="D4596" s="98"/>
    </row>
    <row r="4597" spans="1:4" ht="12.75">
      <c r="A4597" s="83"/>
      <c r="B4597" s="83"/>
      <c r="C4597" s="83"/>
      <c r="D4597" s="98"/>
    </row>
    <row r="4598" spans="1:4" ht="12.75">
      <c r="A4598" s="83"/>
      <c r="B4598" s="83"/>
      <c r="C4598" s="83"/>
      <c r="D4598" s="98"/>
    </row>
    <row r="4599" spans="1:4" ht="12.75">
      <c r="A4599" s="83"/>
      <c r="B4599" s="83"/>
      <c r="C4599" s="83"/>
      <c r="D4599" s="98"/>
    </row>
    <row r="4600" spans="1:4" ht="12.75">
      <c r="A4600" s="83"/>
      <c r="B4600" s="83"/>
      <c r="C4600" s="83"/>
      <c r="D4600" s="98"/>
    </row>
    <row r="4601" spans="1:4" ht="12.75">
      <c r="A4601" s="83"/>
      <c r="B4601" s="83"/>
      <c r="C4601" s="83"/>
      <c r="D4601" s="98"/>
    </row>
    <row r="4602" spans="1:4" ht="12.75">
      <c r="A4602" s="83"/>
      <c r="B4602" s="83"/>
      <c r="C4602" s="83"/>
      <c r="D4602" s="98"/>
    </row>
    <row r="4603" spans="1:4" ht="12.75">
      <c r="A4603" s="83"/>
      <c r="B4603" s="83"/>
      <c r="C4603" s="83"/>
      <c r="D4603" s="98"/>
    </row>
    <row r="4604" spans="1:4" ht="12.75">
      <c r="A4604" s="83"/>
      <c r="B4604" s="83"/>
      <c r="C4604" s="83"/>
      <c r="D4604" s="98"/>
    </row>
    <row r="4605" spans="1:4" ht="12.75">
      <c r="A4605" s="83"/>
      <c r="B4605" s="83"/>
      <c r="C4605" s="83"/>
      <c r="D4605" s="98"/>
    </row>
    <row r="4606" spans="1:4" ht="12.75">
      <c r="A4606" s="83"/>
      <c r="B4606" s="83"/>
      <c r="C4606" s="83"/>
      <c r="D4606" s="98"/>
    </row>
    <row r="4607" spans="1:4" ht="12.75">
      <c r="A4607" s="83"/>
      <c r="B4607" s="83"/>
      <c r="C4607" s="83"/>
      <c r="D4607" s="98"/>
    </row>
    <row r="4608" spans="1:4" ht="12.75">
      <c r="A4608" s="83"/>
      <c r="B4608" s="83"/>
      <c r="C4608" s="83"/>
      <c r="D4608" s="98"/>
    </row>
    <row r="4609" spans="1:4" ht="12.75">
      <c r="A4609" s="83"/>
      <c r="B4609" s="83"/>
      <c r="C4609" s="83"/>
      <c r="D4609" s="98"/>
    </row>
    <row r="4610" spans="1:4" ht="12.75">
      <c r="A4610" s="83"/>
      <c r="B4610" s="83"/>
      <c r="C4610" s="83"/>
      <c r="D4610" s="98"/>
    </row>
    <row r="4611" spans="1:4" ht="12.75">
      <c r="A4611" s="83"/>
      <c r="B4611" s="83"/>
      <c r="C4611" s="83"/>
      <c r="D4611" s="98"/>
    </row>
    <row r="4612" spans="1:4" ht="12.75">
      <c r="A4612" s="83"/>
      <c r="B4612" s="83"/>
      <c r="C4612" s="83"/>
      <c r="D4612" s="98"/>
    </row>
    <row r="4613" spans="1:4" ht="12.75">
      <c r="A4613" s="83"/>
      <c r="B4613" s="83"/>
      <c r="C4613" s="83"/>
      <c r="D4613" s="98"/>
    </row>
    <row r="4614" spans="1:4" ht="12.75">
      <c r="A4614" s="83"/>
      <c r="B4614" s="83"/>
      <c r="C4614" s="83"/>
      <c r="D4614" s="98"/>
    </row>
    <row r="4615" spans="1:4" ht="12.75">
      <c r="A4615" s="83"/>
      <c r="B4615" s="83"/>
      <c r="C4615" s="83"/>
      <c r="D4615" s="98"/>
    </row>
    <row r="4616" spans="1:4" ht="12.75">
      <c r="A4616" s="83"/>
      <c r="B4616" s="83"/>
      <c r="C4616" s="83"/>
      <c r="D4616" s="98"/>
    </row>
    <row r="4617" spans="1:4" ht="12.75">
      <c r="A4617" s="83"/>
      <c r="B4617" s="83"/>
      <c r="C4617" s="83"/>
      <c r="D4617" s="98"/>
    </row>
    <row r="4618" spans="1:4" ht="12.75">
      <c r="A4618" s="83"/>
      <c r="B4618" s="83"/>
      <c r="C4618" s="83"/>
      <c r="D4618" s="98"/>
    </row>
    <row r="4619" spans="1:4" ht="12.75">
      <c r="A4619" s="83"/>
      <c r="B4619" s="83"/>
      <c r="C4619" s="83"/>
      <c r="D4619" s="98"/>
    </row>
    <row r="4620" spans="1:4" ht="12.75">
      <c r="A4620" s="83"/>
      <c r="B4620" s="83"/>
      <c r="C4620" s="83"/>
      <c r="D4620" s="98"/>
    </row>
    <row r="4621" spans="1:4" ht="12.75">
      <c r="A4621" s="83"/>
      <c r="B4621" s="83"/>
      <c r="C4621" s="83"/>
      <c r="D4621" s="98"/>
    </row>
    <row r="4622" spans="1:4" ht="12.75">
      <c r="A4622" s="83"/>
      <c r="B4622" s="83"/>
      <c r="C4622" s="83"/>
      <c r="D4622" s="98"/>
    </row>
    <row r="4623" spans="1:4" ht="12.75">
      <c r="A4623" s="83"/>
      <c r="B4623" s="83"/>
      <c r="C4623" s="83"/>
      <c r="D4623" s="98"/>
    </row>
    <row r="4624" spans="1:4" ht="12.75">
      <c r="A4624" s="83"/>
      <c r="B4624" s="83"/>
      <c r="C4624" s="83"/>
      <c r="D4624" s="98"/>
    </row>
    <row r="4625" spans="1:4" ht="12.75">
      <c r="A4625" s="83"/>
      <c r="B4625" s="83"/>
      <c r="C4625" s="83"/>
      <c r="D4625" s="98"/>
    </row>
    <row r="4626" spans="1:4" ht="12.75">
      <c r="A4626" s="83"/>
      <c r="B4626" s="83"/>
      <c r="C4626" s="83"/>
      <c r="D4626" s="98"/>
    </row>
    <row r="4627" spans="1:4" ht="12.75">
      <c r="A4627" s="83"/>
      <c r="B4627" s="83"/>
      <c r="C4627" s="83"/>
      <c r="D4627" s="98"/>
    </row>
    <row r="4628" spans="1:4" ht="12.75">
      <c r="A4628" s="83"/>
      <c r="B4628" s="83"/>
      <c r="C4628" s="83"/>
      <c r="D4628" s="98"/>
    </row>
    <row r="4629" spans="1:4" ht="12.75">
      <c r="A4629" s="83"/>
      <c r="B4629" s="83"/>
      <c r="C4629" s="83"/>
      <c r="D4629" s="98"/>
    </row>
    <row r="4630" spans="1:4" ht="12.75">
      <c r="A4630" s="83"/>
      <c r="B4630" s="83"/>
      <c r="C4630" s="83"/>
      <c r="D4630" s="98"/>
    </row>
    <row r="4631" spans="1:4" ht="12.75">
      <c r="A4631" s="83"/>
      <c r="B4631" s="83"/>
      <c r="C4631" s="83"/>
      <c r="D4631" s="98"/>
    </row>
    <row r="4632" spans="1:4" ht="12.75">
      <c r="A4632" s="83"/>
      <c r="B4632" s="83"/>
      <c r="C4632" s="83"/>
      <c r="D4632" s="98"/>
    </row>
    <row r="4633" spans="1:4" ht="12.75">
      <c r="A4633" s="83"/>
      <c r="B4633" s="83"/>
      <c r="C4633" s="83"/>
      <c r="D4633" s="98"/>
    </row>
    <row r="4634" spans="1:4" ht="12.75">
      <c r="A4634" s="83"/>
      <c r="B4634" s="83"/>
      <c r="C4634" s="83"/>
      <c r="D4634" s="98"/>
    </row>
    <row r="4635" spans="1:4" ht="12.75">
      <c r="A4635" s="83"/>
      <c r="B4635" s="83"/>
      <c r="C4635" s="83"/>
      <c r="D4635" s="98"/>
    </row>
    <row r="4636" spans="1:4" ht="12.75">
      <c r="A4636" s="83"/>
      <c r="B4636" s="83"/>
      <c r="C4636" s="83"/>
      <c r="D4636" s="98"/>
    </row>
    <row r="4637" spans="1:4" ht="12.75">
      <c r="A4637" s="83"/>
      <c r="B4637" s="83"/>
      <c r="C4637" s="83"/>
      <c r="D4637" s="98"/>
    </row>
    <row r="4638" spans="1:4" ht="12.75">
      <c r="A4638" s="83"/>
      <c r="B4638" s="83"/>
      <c r="C4638" s="83"/>
      <c r="D4638" s="98"/>
    </row>
    <row r="4639" spans="1:4" ht="12.75">
      <c r="A4639" s="83"/>
      <c r="B4639" s="83"/>
      <c r="C4639" s="83"/>
      <c r="D4639" s="98"/>
    </row>
    <row r="4640" spans="1:4" ht="12.75">
      <c r="A4640" s="83"/>
      <c r="B4640" s="83"/>
      <c r="C4640" s="83"/>
      <c r="D4640" s="98"/>
    </row>
    <row r="4641" spans="1:4" ht="12.75">
      <c r="A4641" s="83"/>
      <c r="B4641" s="83"/>
      <c r="C4641" s="83"/>
      <c r="D4641" s="98"/>
    </row>
    <row r="4642" spans="1:4" ht="12.75">
      <c r="A4642" s="83"/>
      <c r="B4642" s="83"/>
      <c r="C4642" s="83"/>
      <c r="D4642" s="98"/>
    </row>
    <row r="4643" spans="1:4" ht="12.75">
      <c r="A4643" s="83"/>
      <c r="B4643" s="83"/>
      <c r="C4643" s="83"/>
      <c r="D4643" s="98"/>
    </row>
    <row r="4644" spans="1:4" ht="12.75">
      <c r="A4644" s="83"/>
      <c r="B4644" s="83"/>
      <c r="C4644" s="83"/>
      <c r="D4644" s="98"/>
    </row>
    <row r="4645" spans="1:4" ht="12.75">
      <c r="A4645" s="83"/>
      <c r="B4645" s="83"/>
      <c r="C4645" s="83"/>
      <c r="D4645" s="98"/>
    </row>
    <row r="4646" spans="1:4" ht="12.75">
      <c r="A4646" s="83"/>
      <c r="B4646" s="83"/>
      <c r="C4646" s="83"/>
      <c r="D4646" s="98"/>
    </row>
    <row r="4647" spans="1:4" ht="12.75">
      <c r="A4647" s="83"/>
      <c r="B4647" s="83"/>
      <c r="C4647" s="83"/>
      <c r="D4647" s="98"/>
    </row>
    <row r="4648" spans="1:4" ht="12.75">
      <c r="A4648" s="83"/>
      <c r="B4648" s="83"/>
      <c r="C4648" s="83"/>
      <c r="D4648" s="98"/>
    </row>
    <row r="4649" spans="1:4" ht="12.75">
      <c r="A4649" s="83"/>
      <c r="B4649" s="83"/>
      <c r="C4649" s="83"/>
      <c r="D4649" s="98"/>
    </row>
    <row r="4650" spans="1:4" ht="12.75">
      <c r="A4650" s="83"/>
      <c r="B4650" s="83"/>
      <c r="C4650" s="83"/>
      <c r="D4650" s="98"/>
    </row>
    <row r="4651" spans="1:4" ht="12.75">
      <c r="A4651" s="83"/>
      <c r="B4651" s="83"/>
      <c r="C4651" s="83"/>
      <c r="D4651" s="98"/>
    </row>
    <row r="4652" spans="1:4" ht="12.75">
      <c r="A4652" s="83"/>
      <c r="B4652" s="83"/>
      <c r="C4652" s="83"/>
      <c r="D4652" s="98"/>
    </row>
    <row r="4653" spans="1:4" ht="12.75">
      <c r="A4653" s="83"/>
      <c r="B4653" s="83"/>
      <c r="C4653" s="83"/>
      <c r="D4653" s="98"/>
    </row>
    <row r="4654" spans="1:4" ht="12.75">
      <c r="A4654" s="83"/>
      <c r="B4654" s="83"/>
      <c r="C4654" s="83"/>
      <c r="D4654" s="98"/>
    </row>
    <row r="4655" spans="1:4" ht="12.75">
      <c r="A4655" s="83"/>
      <c r="B4655" s="83"/>
      <c r="C4655" s="83"/>
      <c r="D4655" s="98"/>
    </row>
    <row r="4656" spans="1:4" ht="12.75">
      <c r="A4656" s="83"/>
      <c r="B4656" s="83"/>
      <c r="C4656" s="83"/>
      <c r="D4656" s="98"/>
    </row>
    <row r="4657" spans="1:4" ht="12.75">
      <c r="A4657" s="83"/>
      <c r="B4657" s="83"/>
      <c r="C4657" s="83"/>
      <c r="D4657" s="98"/>
    </row>
    <row r="4658" spans="1:4" ht="12.75">
      <c r="A4658" s="83"/>
      <c r="B4658" s="83"/>
      <c r="C4658" s="83"/>
      <c r="D4658" s="98"/>
    </row>
    <row r="4659" spans="1:4" ht="12.75">
      <c r="A4659" s="83"/>
      <c r="B4659" s="83"/>
      <c r="C4659" s="83"/>
      <c r="D4659" s="98"/>
    </row>
    <row r="4660" spans="1:4" ht="12.75">
      <c r="A4660" s="83"/>
      <c r="B4660" s="83"/>
      <c r="C4660" s="83"/>
      <c r="D4660" s="98"/>
    </row>
    <row r="4661" spans="1:4" ht="12.75">
      <c r="A4661" s="83"/>
      <c r="B4661" s="83"/>
      <c r="C4661" s="83"/>
      <c r="D4661" s="98"/>
    </row>
    <row r="4662" spans="1:4" ht="12.75">
      <c r="A4662" s="83"/>
      <c r="B4662" s="83"/>
      <c r="C4662" s="83"/>
      <c r="D4662" s="98"/>
    </row>
    <row r="4663" spans="1:4" ht="12.75">
      <c r="A4663" s="83"/>
      <c r="B4663" s="83"/>
      <c r="C4663" s="83"/>
      <c r="D4663" s="98"/>
    </row>
    <row r="4664" spans="1:4" ht="12.75">
      <c r="A4664" s="83"/>
      <c r="B4664" s="83"/>
      <c r="C4664" s="83"/>
      <c r="D4664" s="98"/>
    </row>
    <row r="4665" spans="1:4" ht="12.75">
      <c r="A4665" s="83"/>
      <c r="B4665" s="83"/>
      <c r="C4665" s="83"/>
      <c r="D4665" s="98"/>
    </row>
    <row r="4666" spans="1:4" ht="12.75">
      <c r="A4666" s="83"/>
      <c r="B4666" s="83"/>
      <c r="C4666" s="83"/>
      <c r="D4666" s="98"/>
    </row>
    <row r="4667" spans="1:4" ht="12.75">
      <c r="A4667" s="83"/>
      <c r="B4667" s="83"/>
      <c r="C4667" s="83"/>
      <c r="D4667" s="98"/>
    </row>
    <row r="4668" spans="1:4" ht="12.75">
      <c r="A4668" s="83"/>
      <c r="B4668" s="83"/>
      <c r="C4668" s="83"/>
      <c r="D4668" s="98"/>
    </row>
    <row r="4669" spans="1:4" ht="12.75">
      <c r="A4669" s="83"/>
      <c r="B4669" s="83"/>
      <c r="C4669" s="83"/>
      <c r="D4669" s="98"/>
    </row>
    <row r="4670" spans="1:4" ht="12.75">
      <c r="A4670" s="83"/>
      <c r="B4670" s="83"/>
      <c r="C4670" s="83"/>
      <c r="D4670" s="98"/>
    </row>
    <row r="4671" spans="1:4" ht="12.75">
      <c r="A4671" s="83"/>
      <c r="B4671" s="83"/>
      <c r="C4671" s="83"/>
      <c r="D4671" s="98"/>
    </row>
    <row r="4672" spans="1:4" ht="12.75">
      <c r="A4672" s="83"/>
      <c r="B4672" s="83"/>
      <c r="C4672" s="83"/>
      <c r="D4672" s="98"/>
    </row>
    <row r="4673" spans="1:4" ht="12.75">
      <c r="A4673" s="83"/>
      <c r="B4673" s="83"/>
      <c r="C4673" s="83"/>
      <c r="D4673" s="98"/>
    </row>
    <row r="4674" spans="1:4" ht="12.75">
      <c r="A4674" s="83"/>
      <c r="B4674" s="83"/>
      <c r="C4674" s="83"/>
      <c r="D4674" s="98"/>
    </row>
    <row r="4675" spans="1:4" ht="12.75">
      <c r="A4675" s="83"/>
      <c r="B4675" s="83"/>
      <c r="C4675" s="83"/>
      <c r="D4675" s="98"/>
    </row>
    <row r="4676" spans="1:4" ht="12.75">
      <c r="A4676" s="83"/>
      <c r="B4676" s="83"/>
      <c r="C4676" s="83"/>
      <c r="D4676" s="98"/>
    </row>
    <row r="4677" spans="1:4" ht="12.75">
      <c r="A4677" s="83"/>
      <c r="B4677" s="83"/>
      <c r="C4677" s="83"/>
      <c r="D4677" s="98"/>
    </row>
    <row r="4678" spans="1:4" ht="12.75">
      <c r="A4678" s="83"/>
      <c r="B4678" s="83"/>
      <c r="C4678" s="83"/>
      <c r="D4678" s="98"/>
    </row>
    <row r="4679" spans="1:4" ht="12.75">
      <c r="A4679" s="83"/>
      <c r="B4679" s="83"/>
      <c r="C4679" s="83"/>
      <c r="D4679" s="98"/>
    </row>
    <row r="4680" spans="1:4" ht="12.75">
      <c r="A4680" s="83"/>
      <c r="B4680" s="83"/>
      <c r="C4680" s="83"/>
      <c r="D4680" s="98"/>
    </row>
    <row r="4681" spans="1:4" ht="12.75">
      <c r="A4681" s="83"/>
      <c r="B4681" s="83"/>
      <c r="C4681" s="83"/>
      <c r="D4681" s="98"/>
    </row>
    <row r="4682" spans="1:4" ht="12.75">
      <c r="A4682" s="83"/>
      <c r="B4682" s="83"/>
      <c r="C4682" s="83"/>
      <c r="D4682" s="98"/>
    </row>
    <row r="4683" spans="1:4" ht="12.75">
      <c r="A4683" s="83"/>
      <c r="B4683" s="83"/>
      <c r="C4683" s="83"/>
      <c r="D4683" s="98"/>
    </row>
    <row r="4684" spans="1:4" ht="12.75">
      <c r="A4684" s="83"/>
      <c r="B4684" s="83"/>
      <c r="C4684" s="83"/>
      <c r="D4684" s="98"/>
    </row>
    <row r="4685" spans="1:4" ht="12.75">
      <c r="A4685" s="83"/>
      <c r="B4685" s="83"/>
      <c r="C4685" s="83"/>
      <c r="D4685" s="98"/>
    </row>
    <row r="4686" spans="1:4" ht="12.75">
      <c r="A4686" s="83"/>
      <c r="B4686" s="83"/>
      <c r="C4686" s="83"/>
      <c r="D4686" s="98"/>
    </row>
    <row r="4687" spans="1:4" ht="12.75">
      <c r="A4687" s="83"/>
      <c r="B4687" s="83"/>
      <c r="C4687" s="83"/>
      <c r="D4687" s="98"/>
    </row>
    <row r="4688" spans="1:4" ht="12.75">
      <c r="A4688" s="83"/>
      <c r="B4688" s="83"/>
      <c r="C4688" s="83"/>
      <c r="D4688" s="98"/>
    </row>
    <row r="4689" spans="1:4" ht="12.75">
      <c r="A4689" s="83"/>
      <c r="B4689" s="83"/>
      <c r="C4689" s="83"/>
      <c r="D4689" s="98"/>
    </row>
    <row r="4690" spans="1:4" ht="12.75">
      <c r="A4690" s="83"/>
      <c r="B4690" s="83"/>
      <c r="C4690" s="83"/>
      <c r="D4690" s="98"/>
    </row>
    <row r="4691" spans="1:4" ht="12.75">
      <c r="A4691" s="83"/>
      <c r="B4691" s="83"/>
      <c r="C4691" s="83"/>
      <c r="D4691" s="98"/>
    </row>
    <row r="4692" spans="1:4" ht="12.75">
      <c r="A4692" s="83"/>
      <c r="B4692" s="83"/>
      <c r="C4692" s="83"/>
      <c r="D4692" s="98"/>
    </row>
    <row r="4693" spans="1:4" ht="12.75">
      <c r="A4693" s="83"/>
      <c r="B4693" s="83"/>
      <c r="C4693" s="83"/>
      <c r="D4693" s="98"/>
    </row>
    <row r="4694" spans="1:4" ht="12.75">
      <c r="A4694" s="83"/>
      <c r="B4694" s="83"/>
      <c r="C4694" s="83"/>
      <c r="D4694" s="98"/>
    </row>
    <row r="4695" spans="1:4" ht="12.75">
      <c r="A4695" s="83"/>
      <c r="B4695" s="83"/>
      <c r="C4695" s="83"/>
      <c r="D4695" s="98"/>
    </row>
    <row r="4696" spans="1:4" ht="12.75">
      <c r="A4696" s="83"/>
      <c r="B4696" s="83"/>
      <c r="C4696" s="83"/>
      <c r="D4696" s="98"/>
    </row>
    <row r="4697" spans="1:4" ht="12.75">
      <c r="A4697" s="83"/>
      <c r="B4697" s="83"/>
      <c r="C4697" s="83"/>
      <c r="D4697" s="98"/>
    </row>
    <row r="4698" spans="1:4" ht="12.75">
      <c r="A4698" s="83"/>
      <c r="B4698" s="83"/>
      <c r="C4698" s="83"/>
      <c r="D4698" s="98"/>
    </row>
    <row r="4699" spans="1:4" ht="12.75">
      <c r="A4699" s="83"/>
      <c r="B4699" s="83"/>
      <c r="C4699" s="83"/>
      <c r="D4699" s="98"/>
    </row>
    <row r="4700" spans="1:4" ht="12.75">
      <c r="A4700" s="83"/>
      <c r="B4700" s="83"/>
      <c r="C4700" s="83"/>
      <c r="D4700" s="98"/>
    </row>
    <row r="4701" spans="1:4" ht="12.75">
      <c r="A4701" s="83"/>
      <c r="B4701" s="83"/>
      <c r="C4701" s="83"/>
      <c r="D4701" s="98"/>
    </row>
    <row r="4702" spans="1:4" ht="12.75">
      <c r="A4702" s="83"/>
      <c r="B4702" s="83"/>
      <c r="C4702" s="83"/>
      <c r="D4702" s="98"/>
    </row>
    <row r="4703" spans="1:4" ht="12.75">
      <c r="A4703" s="83"/>
      <c r="B4703" s="83"/>
      <c r="C4703" s="83"/>
      <c r="D4703" s="98"/>
    </row>
    <row r="4704" spans="1:4" ht="12.75">
      <c r="A4704" s="83"/>
      <c r="B4704" s="83"/>
      <c r="C4704" s="83"/>
      <c r="D4704" s="98"/>
    </row>
    <row r="4705" spans="1:4" ht="12.75">
      <c r="A4705" s="83"/>
      <c r="B4705" s="83"/>
      <c r="C4705" s="83"/>
      <c r="D4705" s="98"/>
    </row>
    <row r="4706" spans="1:4" ht="12.75">
      <c r="A4706" s="83"/>
      <c r="B4706" s="83"/>
      <c r="C4706" s="83"/>
      <c r="D4706" s="98"/>
    </row>
    <row r="4707" spans="1:4" ht="12.75">
      <c r="A4707" s="83"/>
      <c r="B4707" s="83"/>
      <c r="C4707" s="83"/>
      <c r="D4707" s="98"/>
    </row>
    <row r="4708" spans="1:4" ht="12.75">
      <c r="A4708" s="83"/>
      <c r="B4708" s="83"/>
      <c r="C4708" s="83"/>
      <c r="D4708" s="98"/>
    </row>
    <row r="4709" spans="1:4" ht="12.75">
      <c r="A4709" s="83"/>
      <c r="B4709" s="83"/>
      <c r="C4709" s="83"/>
      <c r="D4709" s="98"/>
    </row>
    <row r="4710" spans="1:4" ht="12.75">
      <c r="A4710" s="83"/>
      <c r="B4710" s="83"/>
      <c r="C4710" s="83"/>
      <c r="D4710" s="98"/>
    </row>
    <row r="4711" spans="1:4" ht="12.75">
      <c r="A4711" s="83"/>
      <c r="B4711" s="83"/>
      <c r="C4711" s="83"/>
      <c r="D4711" s="98"/>
    </row>
    <row r="4712" spans="1:4" ht="12.75">
      <c r="A4712" s="83"/>
      <c r="B4712" s="83"/>
      <c r="C4712" s="83"/>
      <c r="D4712" s="98"/>
    </row>
    <row r="4713" spans="1:4" ht="12.75">
      <c r="A4713" s="83"/>
      <c r="B4713" s="83"/>
      <c r="C4713" s="83"/>
      <c r="D4713" s="98"/>
    </row>
    <row r="4714" spans="1:4" ht="12.75">
      <c r="A4714" s="83"/>
      <c r="B4714" s="83"/>
      <c r="C4714" s="83"/>
      <c r="D4714" s="98"/>
    </row>
    <row r="4715" spans="1:4" ht="12.75">
      <c r="A4715" s="83"/>
      <c r="B4715" s="83"/>
      <c r="C4715" s="83"/>
      <c r="D4715" s="98"/>
    </row>
    <row r="4716" spans="1:4" ht="12.75">
      <c r="A4716" s="83"/>
      <c r="B4716" s="83"/>
      <c r="C4716" s="83"/>
      <c r="D4716" s="98"/>
    </row>
    <row r="4717" spans="1:4" ht="12.75">
      <c r="A4717" s="83"/>
      <c r="B4717" s="83"/>
      <c r="C4717" s="83"/>
      <c r="D4717" s="98"/>
    </row>
    <row r="4718" spans="1:4" ht="12.75">
      <c r="A4718" s="83"/>
      <c r="B4718" s="83"/>
      <c r="C4718" s="83"/>
      <c r="D4718" s="98"/>
    </row>
    <row r="4719" spans="1:4" ht="12.75">
      <c r="A4719" s="83"/>
      <c r="B4719" s="83"/>
      <c r="C4719" s="83"/>
      <c r="D4719" s="98"/>
    </row>
    <row r="4720" spans="1:4" ht="12.75">
      <c r="A4720" s="83"/>
      <c r="B4720" s="83"/>
      <c r="C4720" s="83"/>
      <c r="D4720" s="98"/>
    </row>
    <row r="4721" spans="1:4" ht="12.75">
      <c r="A4721" s="83"/>
      <c r="B4721" s="83"/>
      <c r="C4721" s="83"/>
      <c r="D4721" s="98"/>
    </row>
    <row r="4722" spans="1:4" ht="12.75">
      <c r="A4722" s="83"/>
      <c r="B4722" s="83"/>
      <c r="C4722" s="83"/>
      <c r="D4722" s="98"/>
    </row>
    <row r="4723" spans="1:4" ht="12.75">
      <c r="A4723" s="83"/>
      <c r="B4723" s="83"/>
      <c r="C4723" s="83"/>
      <c r="D4723" s="98"/>
    </row>
    <row r="4724" spans="1:4" ht="12.75">
      <c r="A4724" s="83"/>
      <c r="B4724" s="83"/>
      <c r="C4724" s="83"/>
      <c r="D4724" s="98"/>
    </row>
    <row r="4725" spans="1:4" ht="12.75">
      <c r="A4725" s="83"/>
      <c r="B4725" s="83"/>
      <c r="C4725" s="83"/>
      <c r="D4725" s="98"/>
    </row>
    <row r="4726" spans="1:4" ht="12.75">
      <c r="A4726" s="83"/>
      <c r="B4726" s="83"/>
      <c r="C4726" s="83"/>
      <c r="D4726" s="98"/>
    </row>
    <row r="4727" spans="1:4" ht="12.75">
      <c r="A4727" s="83"/>
      <c r="B4727" s="83"/>
      <c r="C4727" s="83"/>
      <c r="D4727" s="98"/>
    </row>
    <row r="4728" spans="1:4" ht="12.75">
      <c r="A4728" s="83"/>
      <c r="B4728" s="83"/>
      <c r="C4728" s="83"/>
      <c r="D4728" s="98"/>
    </row>
    <row r="4729" spans="1:4" ht="12.75">
      <c r="A4729" s="83"/>
      <c r="B4729" s="83"/>
      <c r="C4729" s="83"/>
      <c r="D4729" s="98"/>
    </row>
    <row r="4730" spans="1:4" ht="12.75">
      <c r="A4730" s="83"/>
      <c r="B4730" s="83"/>
      <c r="C4730" s="83"/>
      <c r="D4730" s="98"/>
    </row>
    <row r="4731" spans="1:4" ht="12.75">
      <c r="A4731" s="83"/>
      <c r="B4731" s="83"/>
      <c r="C4731" s="83"/>
      <c r="D4731" s="98"/>
    </row>
    <row r="4732" spans="1:4" ht="12.75">
      <c r="A4732" s="83"/>
      <c r="B4732" s="83"/>
      <c r="C4732" s="83"/>
      <c r="D4732" s="98"/>
    </row>
    <row r="4733" spans="1:4" ht="12.75">
      <c r="A4733" s="83"/>
      <c r="B4733" s="83"/>
      <c r="C4733" s="83"/>
      <c r="D4733" s="98"/>
    </row>
    <row r="4734" spans="1:4" ht="12.75">
      <c r="A4734" s="83"/>
      <c r="B4734" s="83"/>
      <c r="C4734" s="83"/>
      <c r="D4734" s="98"/>
    </row>
    <row r="4735" spans="1:4" ht="12.75">
      <c r="A4735" s="83"/>
      <c r="B4735" s="83"/>
      <c r="C4735" s="83"/>
      <c r="D4735" s="98"/>
    </row>
    <row r="4736" spans="1:4" ht="12.75">
      <c r="A4736" s="83"/>
      <c r="B4736" s="83"/>
      <c r="C4736" s="83"/>
      <c r="D4736" s="98"/>
    </row>
    <row r="4737" spans="1:4" ht="12.75">
      <c r="A4737" s="83"/>
      <c r="B4737" s="83"/>
      <c r="C4737" s="83"/>
      <c r="D4737" s="98"/>
    </row>
    <row r="4738" spans="1:4" ht="12.75">
      <c r="A4738" s="83"/>
      <c r="B4738" s="83"/>
      <c r="C4738" s="83"/>
      <c r="D4738" s="98"/>
    </row>
    <row r="4739" spans="1:4" ht="12.75">
      <c r="A4739" s="83"/>
      <c r="B4739" s="83"/>
      <c r="C4739" s="83"/>
      <c r="D4739" s="98"/>
    </row>
    <row r="4740" spans="1:4" ht="12.75">
      <c r="A4740" s="83"/>
      <c r="B4740" s="83"/>
      <c r="C4740" s="83"/>
      <c r="D4740" s="98"/>
    </row>
    <row r="4741" spans="1:4" ht="12.75">
      <c r="A4741" s="83"/>
      <c r="B4741" s="83"/>
      <c r="C4741" s="83"/>
      <c r="D4741" s="98"/>
    </row>
    <row r="4742" spans="1:4" ht="12.75">
      <c r="A4742" s="83"/>
      <c r="B4742" s="83"/>
      <c r="C4742" s="83"/>
      <c r="D4742" s="98"/>
    </row>
    <row r="4743" spans="1:4" ht="12.75">
      <c r="A4743" s="83"/>
      <c r="B4743" s="83"/>
      <c r="C4743" s="83"/>
      <c r="D4743" s="98"/>
    </row>
    <row r="4744" spans="1:4" ht="12.75">
      <c r="A4744" s="83"/>
      <c r="B4744" s="83"/>
      <c r="C4744" s="83"/>
      <c r="D4744" s="98"/>
    </row>
    <row r="4745" spans="1:4" ht="12.75">
      <c r="A4745" s="83"/>
      <c r="B4745" s="83"/>
      <c r="C4745" s="83"/>
      <c r="D4745" s="98"/>
    </row>
    <row r="4746" spans="1:4" ht="12.75">
      <c r="A4746" s="83"/>
      <c r="B4746" s="83"/>
      <c r="C4746" s="83"/>
      <c r="D4746" s="98"/>
    </row>
    <row r="4747" spans="1:4" ht="12.75">
      <c r="A4747" s="83"/>
      <c r="B4747" s="83"/>
      <c r="C4747" s="83"/>
      <c r="D4747" s="98"/>
    </row>
    <row r="4748" spans="1:4" ht="12.75">
      <c r="A4748" s="83"/>
      <c r="B4748" s="83"/>
      <c r="C4748" s="83"/>
      <c r="D4748" s="98"/>
    </row>
    <row r="4749" spans="1:4" ht="12.75">
      <c r="A4749" s="83"/>
      <c r="B4749" s="83"/>
      <c r="C4749" s="83"/>
      <c r="D4749" s="98"/>
    </row>
    <row r="4750" spans="1:4" ht="12.75">
      <c r="A4750" s="83"/>
      <c r="B4750" s="83"/>
      <c r="C4750" s="83"/>
      <c r="D4750" s="98"/>
    </row>
    <row r="4751" spans="1:4" ht="12.75">
      <c r="A4751" s="83"/>
      <c r="B4751" s="83"/>
      <c r="C4751" s="83"/>
      <c r="D4751" s="98"/>
    </row>
    <row r="4752" spans="1:4" ht="12.75">
      <c r="A4752" s="83"/>
      <c r="B4752" s="83"/>
      <c r="C4752" s="83"/>
      <c r="D4752" s="98"/>
    </row>
    <row r="4753" spans="1:4" ht="12.75">
      <c r="A4753" s="83"/>
      <c r="B4753" s="83"/>
      <c r="C4753" s="83"/>
      <c r="D4753" s="98"/>
    </row>
    <row r="4754" spans="1:4" ht="12.75">
      <c r="A4754" s="83"/>
      <c r="B4754" s="83"/>
      <c r="C4754" s="83"/>
      <c r="D4754" s="98"/>
    </row>
    <row r="4755" spans="1:4" ht="12.75">
      <c r="A4755" s="83"/>
      <c r="B4755" s="83"/>
      <c r="C4755" s="83"/>
      <c r="D4755" s="98"/>
    </row>
    <row r="4756" spans="1:4" ht="12.75">
      <c r="A4756" s="83"/>
      <c r="B4756" s="83"/>
      <c r="C4756" s="83"/>
      <c r="D4756" s="98"/>
    </row>
    <row r="4757" spans="1:4" ht="12.75">
      <c r="A4757" s="83"/>
      <c r="B4757" s="83"/>
      <c r="C4757" s="83"/>
      <c r="D4757" s="98"/>
    </row>
    <row r="4758" spans="1:4" ht="12.75">
      <c r="A4758" s="83"/>
      <c r="B4758" s="83"/>
      <c r="C4758" s="83"/>
      <c r="D4758" s="98"/>
    </row>
    <row r="4759" spans="1:4" ht="12.75">
      <c r="A4759" s="83"/>
      <c r="B4759" s="83"/>
      <c r="C4759" s="83"/>
      <c r="D4759" s="98"/>
    </row>
    <row r="4760" spans="1:4" ht="12.75">
      <c r="A4760" s="83"/>
      <c r="B4760" s="83"/>
      <c r="C4760" s="83"/>
      <c r="D4760" s="98"/>
    </row>
    <row r="4761" spans="1:4" ht="12.75">
      <c r="A4761" s="83"/>
      <c r="B4761" s="83"/>
      <c r="C4761" s="83"/>
      <c r="D4761" s="98"/>
    </row>
    <row r="4762" spans="1:4" ht="12.75">
      <c r="A4762" s="83"/>
      <c r="B4762" s="83"/>
      <c r="C4762" s="83"/>
      <c r="D4762" s="98"/>
    </row>
    <row r="4763" spans="1:4" ht="12.75">
      <c r="A4763" s="83"/>
      <c r="B4763" s="83"/>
      <c r="C4763" s="83"/>
      <c r="D4763" s="98"/>
    </row>
    <row r="4764" spans="1:4" ht="12.75">
      <c r="A4764" s="83"/>
      <c r="B4764" s="83"/>
      <c r="C4764" s="83"/>
      <c r="D4764" s="98"/>
    </row>
    <row r="4765" spans="1:4" ht="12.75">
      <c r="A4765" s="83"/>
      <c r="B4765" s="83"/>
      <c r="C4765" s="83"/>
      <c r="D4765" s="98"/>
    </row>
    <row r="4766" spans="1:4" ht="12.75">
      <c r="A4766" s="83"/>
      <c r="B4766" s="83"/>
      <c r="C4766" s="83"/>
      <c r="D4766" s="98"/>
    </row>
    <row r="4767" spans="1:4" ht="12.75">
      <c r="A4767" s="83"/>
      <c r="B4767" s="83"/>
      <c r="C4767" s="83"/>
      <c r="D4767" s="98"/>
    </row>
    <row r="4768" spans="1:4" ht="12.75">
      <c r="A4768" s="83"/>
      <c r="B4768" s="83"/>
      <c r="C4768" s="83"/>
      <c r="D4768" s="98"/>
    </row>
    <row r="4769" spans="1:4" ht="12.75">
      <c r="A4769" s="83"/>
      <c r="B4769" s="83"/>
      <c r="C4769" s="83"/>
      <c r="D4769" s="98"/>
    </row>
    <row r="4770" spans="1:4" ht="12.75">
      <c r="A4770" s="83"/>
      <c r="B4770" s="83"/>
      <c r="C4770" s="83"/>
      <c r="D4770" s="98"/>
    </row>
    <row r="4771" spans="1:4" ht="12.75">
      <c r="A4771" s="83"/>
      <c r="B4771" s="83"/>
      <c r="C4771" s="83"/>
      <c r="D4771" s="98"/>
    </row>
    <row r="4772" spans="1:4" ht="12.75">
      <c r="A4772" s="83"/>
      <c r="B4772" s="83"/>
      <c r="C4772" s="83"/>
      <c r="D4772" s="98"/>
    </row>
    <row r="4773" spans="1:4" ht="12.75">
      <c r="A4773" s="83"/>
      <c r="B4773" s="83"/>
      <c r="C4773" s="83"/>
      <c r="D4773" s="98"/>
    </row>
    <row r="4774" spans="1:4" ht="12.75">
      <c r="A4774" s="83"/>
      <c r="B4774" s="83"/>
      <c r="C4774" s="83"/>
      <c r="D4774" s="98"/>
    </row>
    <row r="4775" spans="1:4" ht="12.75">
      <c r="A4775" s="83"/>
      <c r="B4775" s="83"/>
      <c r="C4775" s="83"/>
      <c r="D4775" s="98"/>
    </row>
    <row r="4776" spans="1:4" ht="12.75">
      <c r="A4776" s="83"/>
      <c r="B4776" s="83"/>
      <c r="C4776" s="83"/>
      <c r="D4776" s="98"/>
    </row>
    <row r="4777" spans="1:4" ht="12.75">
      <c r="A4777" s="83"/>
      <c r="B4777" s="83"/>
      <c r="C4777" s="83"/>
      <c r="D4777" s="98"/>
    </row>
    <row r="4778" spans="1:4" ht="12.75">
      <c r="A4778" s="83"/>
      <c r="B4778" s="83"/>
      <c r="C4778" s="83"/>
      <c r="D4778" s="98"/>
    </row>
    <row r="4779" spans="1:4" ht="12.75">
      <c r="A4779" s="83"/>
      <c r="B4779" s="83"/>
      <c r="C4779" s="83"/>
      <c r="D4779" s="98"/>
    </row>
    <row r="4780" spans="1:4" ht="12.75">
      <c r="A4780" s="83"/>
      <c r="B4780" s="83"/>
      <c r="C4780" s="83"/>
      <c r="D4780" s="98"/>
    </row>
    <row r="4781" spans="1:4" ht="12.75">
      <c r="A4781" s="83"/>
      <c r="B4781" s="83"/>
      <c r="C4781" s="83"/>
      <c r="D4781" s="98"/>
    </row>
    <row r="4782" spans="1:4" ht="12.75">
      <c r="A4782" s="83"/>
      <c r="B4782" s="83"/>
      <c r="C4782" s="83"/>
      <c r="D4782" s="98"/>
    </row>
    <row r="4783" spans="1:4" ht="12.75">
      <c r="A4783" s="83"/>
      <c r="B4783" s="83"/>
      <c r="C4783" s="83"/>
      <c r="D4783" s="98"/>
    </row>
    <row r="4784" spans="1:4" ht="12.75">
      <c r="A4784" s="83"/>
      <c r="B4784" s="83"/>
      <c r="C4784" s="83"/>
      <c r="D4784" s="98"/>
    </row>
    <row r="4785" spans="1:4" ht="12.75">
      <c r="A4785" s="83"/>
      <c r="B4785" s="83"/>
      <c r="C4785" s="83"/>
      <c r="D4785" s="98"/>
    </row>
    <row r="4786" spans="1:4" ht="12.75">
      <c r="A4786" s="83"/>
      <c r="B4786" s="83"/>
      <c r="C4786" s="83"/>
      <c r="D4786" s="98"/>
    </row>
    <row r="4787" spans="1:4" ht="12.75">
      <c r="A4787" s="83"/>
      <c r="B4787" s="83"/>
      <c r="C4787" s="83"/>
      <c r="D4787" s="98"/>
    </row>
    <row r="4788" spans="1:4" ht="12.75">
      <c r="A4788" s="83"/>
      <c r="B4788" s="83"/>
      <c r="C4788" s="83"/>
      <c r="D4788" s="98"/>
    </row>
    <row r="4789" spans="1:4" ht="12.75">
      <c r="A4789" s="83"/>
      <c r="B4789" s="83"/>
      <c r="C4789" s="83"/>
      <c r="D4789" s="98"/>
    </row>
    <row r="4790" spans="1:4" ht="12.75">
      <c r="A4790" s="83"/>
      <c r="B4790" s="83"/>
      <c r="C4790" s="83"/>
      <c r="D4790" s="98"/>
    </row>
    <row r="4791" spans="1:4" ht="12.75">
      <c r="A4791" s="83"/>
      <c r="B4791" s="83"/>
      <c r="C4791" s="83"/>
      <c r="D4791" s="98"/>
    </row>
    <row r="4792" spans="1:4" ht="12.75">
      <c r="A4792" s="83"/>
      <c r="B4792" s="83"/>
      <c r="C4792" s="83"/>
      <c r="D4792" s="98"/>
    </row>
    <row r="4793" spans="1:4" ht="12.75">
      <c r="A4793" s="83"/>
      <c r="B4793" s="83"/>
      <c r="C4793" s="83"/>
      <c r="D4793" s="98"/>
    </row>
    <row r="4794" spans="1:4" ht="12.75">
      <c r="A4794" s="83"/>
      <c r="B4794" s="83"/>
      <c r="C4794" s="83"/>
      <c r="D4794" s="98"/>
    </row>
    <row r="4795" spans="1:4" ht="12.75">
      <c r="A4795" s="83"/>
      <c r="B4795" s="83"/>
      <c r="C4795" s="83"/>
      <c r="D4795" s="98"/>
    </row>
    <row r="4796" spans="1:4" ht="12.75">
      <c r="A4796" s="83"/>
      <c r="B4796" s="83"/>
      <c r="C4796" s="83"/>
      <c r="D4796" s="98"/>
    </row>
    <row r="4797" spans="1:4" ht="12.75">
      <c r="A4797" s="83"/>
      <c r="B4797" s="83"/>
      <c r="C4797" s="83"/>
      <c r="D4797" s="98"/>
    </row>
    <row r="4798" spans="1:4" ht="12.75">
      <c r="A4798" s="83"/>
      <c r="B4798" s="83"/>
      <c r="C4798" s="83"/>
      <c r="D4798" s="98"/>
    </row>
    <row r="4799" spans="1:4" ht="12.75">
      <c r="A4799" s="83"/>
      <c r="B4799" s="83"/>
      <c r="C4799" s="83"/>
      <c r="D4799" s="98"/>
    </row>
    <row r="4800" spans="1:4" ht="12.75">
      <c r="A4800" s="83"/>
      <c r="B4800" s="83"/>
      <c r="C4800" s="83"/>
      <c r="D4800" s="98"/>
    </row>
    <row r="4801" spans="1:4" ht="12.75">
      <c r="A4801" s="83"/>
      <c r="B4801" s="83"/>
      <c r="C4801" s="83"/>
      <c r="D4801" s="98"/>
    </row>
    <row r="4802" spans="1:4" ht="12.75">
      <c r="A4802" s="83"/>
      <c r="B4802" s="83"/>
      <c r="C4802" s="83"/>
      <c r="D4802" s="98"/>
    </row>
    <row r="4803" spans="1:4" ht="12.75">
      <c r="A4803" s="83"/>
      <c r="B4803" s="83"/>
      <c r="C4803" s="83"/>
      <c r="D4803" s="98"/>
    </row>
    <row r="4804" spans="1:4" ht="12.75">
      <c r="A4804" s="83"/>
      <c r="B4804" s="83"/>
      <c r="C4804" s="83"/>
      <c r="D4804" s="98"/>
    </row>
    <row r="4805" spans="1:4" ht="12.75">
      <c r="A4805" s="83"/>
      <c r="B4805" s="83"/>
      <c r="C4805" s="83"/>
      <c r="D4805" s="98"/>
    </row>
    <row r="4806" spans="1:4" ht="12.75">
      <c r="A4806" s="83"/>
      <c r="B4806" s="83"/>
      <c r="C4806" s="83"/>
      <c r="D4806" s="98"/>
    </row>
    <row r="4807" spans="1:4" ht="12.75">
      <c r="A4807" s="83"/>
      <c r="B4807" s="83"/>
      <c r="C4807" s="83"/>
      <c r="D4807" s="98"/>
    </row>
    <row r="4808" spans="1:4" ht="12.75">
      <c r="A4808" s="83"/>
      <c r="B4808" s="83"/>
      <c r="C4808" s="83"/>
      <c r="D4808" s="98"/>
    </row>
    <row r="4809" spans="1:4" ht="12.75">
      <c r="A4809" s="83"/>
      <c r="B4809" s="83"/>
      <c r="C4809" s="83"/>
      <c r="D4809" s="98"/>
    </row>
    <row r="4810" spans="1:4" ht="12.75">
      <c r="A4810" s="83"/>
      <c r="B4810" s="83"/>
      <c r="C4810" s="83"/>
      <c r="D4810" s="98"/>
    </row>
    <row r="4811" spans="1:4" ht="12.75">
      <c r="A4811" s="83"/>
      <c r="B4811" s="83"/>
      <c r="C4811" s="83"/>
      <c r="D4811" s="98"/>
    </row>
    <row r="4812" spans="1:4" ht="12.75">
      <c r="A4812" s="83"/>
      <c r="B4812" s="83"/>
      <c r="C4812" s="83"/>
      <c r="D4812" s="98"/>
    </row>
    <row r="4813" spans="1:4" ht="12.75">
      <c r="A4813" s="83"/>
      <c r="B4813" s="83"/>
      <c r="C4813" s="83"/>
      <c r="D4813" s="98"/>
    </row>
    <row r="4814" spans="1:4" ht="12.75">
      <c r="A4814" s="83"/>
      <c r="B4814" s="83"/>
      <c r="C4814" s="83"/>
      <c r="D4814" s="98"/>
    </row>
    <row r="4815" spans="1:4" ht="12.75">
      <c r="A4815" s="83"/>
      <c r="B4815" s="83"/>
      <c r="C4815" s="83"/>
      <c r="D4815" s="98"/>
    </row>
    <row r="4816" spans="1:4" ht="12.75">
      <c r="A4816" s="83"/>
      <c r="B4816" s="83"/>
      <c r="C4816" s="83"/>
      <c r="D4816" s="98"/>
    </row>
    <row r="4817" spans="1:4" ht="12.75">
      <c r="A4817" s="83"/>
      <c r="B4817" s="83"/>
      <c r="C4817" s="83"/>
      <c r="D4817" s="98"/>
    </row>
    <row r="4818" spans="1:4" ht="12.75">
      <c r="A4818" s="83"/>
      <c r="B4818" s="83"/>
      <c r="C4818" s="83"/>
      <c r="D4818" s="98"/>
    </row>
    <row r="4819" spans="1:4" ht="12.75">
      <c r="A4819" s="83"/>
      <c r="B4819" s="83"/>
      <c r="C4819" s="83"/>
      <c r="D4819" s="98"/>
    </row>
    <row r="4820" spans="1:4" ht="12.75">
      <c r="A4820" s="83"/>
      <c r="B4820" s="83"/>
      <c r="C4820" s="83"/>
      <c r="D4820" s="98"/>
    </row>
    <row r="4821" spans="1:4" ht="12.75">
      <c r="A4821" s="83"/>
      <c r="B4821" s="83"/>
      <c r="C4821" s="83"/>
      <c r="D4821" s="98"/>
    </row>
    <row r="4822" spans="1:4" ht="12.75">
      <c r="A4822" s="83"/>
      <c r="B4822" s="83"/>
      <c r="C4822" s="83"/>
      <c r="D4822" s="98"/>
    </row>
    <row r="4823" spans="1:4" ht="12.75">
      <c r="A4823" s="83"/>
      <c r="B4823" s="83"/>
      <c r="C4823" s="83"/>
      <c r="D4823" s="98"/>
    </row>
    <row r="4824" spans="1:4" ht="12.75">
      <c r="A4824" s="83"/>
      <c r="B4824" s="83"/>
      <c r="C4824" s="83"/>
      <c r="D4824" s="98"/>
    </row>
    <row r="4825" spans="1:4" ht="12.75">
      <c r="A4825" s="83"/>
      <c r="B4825" s="83"/>
      <c r="C4825" s="83"/>
      <c r="D4825" s="98"/>
    </row>
    <row r="4826" spans="1:4" ht="12.75">
      <c r="A4826" s="83"/>
      <c r="B4826" s="83"/>
      <c r="C4826" s="83"/>
      <c r="D4826" s="98"/>
    </row>
    <row r="4827" spans="1:4" ht="12.75">
      <c r="A4827" s="83"/>
      <c r="B4827" s="83"/>
      <c r="C4827" s="83"/>
      <c r="D4827" s="98"/>
    </row>
    <row r="4828" spans="1:4" ht="12.75">
      <c r="A4828" s="83"/>
      <c r="B4828" s="83"/>
      <c r="C4828" s="83"/>
      <c r="D4828" s="98"/>
    </row>
    <row r="4829" spans="1:4" ht="12.75">
      <c r="A4829" s="83"/>
      <c r="B4829" s="83"/>
      <c r="C4829" s="83"/>
      <c r="D4829" s="98"/>
    </row>
    <row r="4830" spans="1:4" ht="12.75">
      <c r="A4830" s="83"/>
      <c r="B4830" s="83"/>
      <c r="C4830" s="83"/>
      <c r="D4830" s="98"/>
    </row>
    <row r="4831" spans="1:4" ht="12.75">
      <c r="A4831" s="83"/>
      <c r="B4831" s="83"/>
      <c r="C4831" s="83"/>
      <c r="D4831" s="98"/>
    </row>
    <row r="4832" spans="1:4" ht="12.75">
      <c r="A4832" s="83"/>
      <c r="B4832" s="83"/>
      <c r="C4832" s="83"/>
      <c r="D4832" s="98"/>
    </row>
    <row r="4833" spans="1:4" ht="12.75">
      <c r="A4833" s="83"/>
      <c r="B4833" s="83"/>
      <c r="C4833" s="83"/>
      <c r="D4833" s="98"/>
    </row>
    <row r="4834" spans="1:4" ht="12.75">
      <c r="A4834" s="83"/>
      <c r="B4834" s="83"/>
      <c r="C4834" s="83"/>
      <c r="D4834" s="98"/>
    </row>
    <row r="4835" spans="1:4" ht="12.75">
      <c r="A4835" s="83"/>
      <c r="B4835" s="83"/>
      <c r="C4835" s="83"/>
      <c r="D4835" s="98"/>
    </row>
    <row r="4836" spans="1:4" ht="12.75">
      <c r="A4836" s="83"/>
      <c r="B4836" s="83"/>
      <c r="C4836" s="83"/>
      <c r="D4836" s="98"/>
    </row>
    <row r="4837" spans="1:4" ht="12.75">
      <c r="A4837" s="83"/>
      <c r="B4837" s="83"/>
      <c r="C4837" s="83"/>
      <c r="D4837" s="98"/>
    </row>
    <row r="4838" spans="1:4" ht="12.75">
      <c r="A4838" s="83"/>
      <c r="B4838" s="83"/>
      <c r="C4838" s="83"/>
      <c r="D4838" s="98"/>
    </row>
    <row r="4839" spans="1:4" ht="12.75">
      <c r="A4839" s="83"/>
      <c r="B4839" s="83"/>
      <c r="C4839" s="83"/>
      <c r="D4839" s="98"/>
    </row>
    <row r="4840" spans="1:4" ht="12.75">
      <c r="A4840" s="83"/>
      <c r="B4840" s="83"/>
      <c r="C4840" s="83"/>
      <c r="D4840" s="98"/>
    </row>
    <row r="4841" spans="1:4" ht="12.75">
      <c r="A4841" s="83"/>
      <c r="B4841" s="83"/>
      <c r="C4841" s="83"/>
      <c r="D4841" s="98"/>
    </row>
    <row r="4842" spans="1:4" ht="12.75">
      <c r="A4842" s="83"/>
      <c r="B4842" s="83"/>
      <c r="C4842" s="83"/>
      <c r="D4842" s="98"/>
    </row>
    <row r="4843" spans="1:4" ht="12.75">
      <c r="A4843" s="83"/>
      <c r="B4843" s="83"/>
      <c r="C4843" s="83"/>
      <c r="D4843" s="98"/>
    </row>
    <row r="4844" spans="1:4" ht="12.75">
      <c r="A4844" s="83"/>
      <c r="B4844" s="83"/>
      <c r="C4844" s="83"/>
      <c r="D4844" s="98"/>
    </row>
    <row r="4845" spans="1:4" ht="12.75">
      <c r="A4845" s="83"/>
      <c r="B4845" s="83"/>
      <c r="C4845" s="83"/>
      <c r="D4845" s="98"/>
    </row>
    <row r="4846" spans="1:4" ht="12.75">
      <c r="A4846" s="83"/>
      <c r="B4846" s="83"/>
      <c r="C4846" s="83"/>
      <c r="D4846" s="98"/>
    </row>
    <row r="4847" spans="1:4" ht="12.75">
      <c r="A4847" s="83"/>
      <c r="B4847" s="83"/>
      <c r="C4847" s="83"/>
      <c r="D4847" s="98"/>
    </row>
    <row r="4848" spans="1:4" ht="12.75">
      <c r="A4848" s="83"/>
      <c r="B4848" s="83"/>
      <c r="C4848" s="83"/>
      <c r="D4848" s="98"/>
    </row>
    <row r="4849" spans="1:4" ht="12.75">
      <c r="A4849" s="83"/>
      <c r="B4849" s="83"/>
      <c r="C4849" s="83"/>
      <c r="D4849" s="98"/>
    </row>
    <row r="4850" spans="1:4" ht="12.75">
      <c r="A4850" s="83"/>
      <c r="B4850" s="83"/>
      <c r="C4850" s="83"/>
      <c r="D4850" s="98"/>
    </row>
    <row r="4851" spans="1:4" ht="12.75">
      <c r="A4851" s="83"/>
      <c r="B4851" s="83"/>
      <c r="C4851" s="83"/>
      <c r="D4851" s="98"/>
    </row>
    <row r="4852" spans="1:4" ht="12.75">
      <c r="A4852" s="83"/>
      <c r="B4852" s="83"/>
      <c r="C4852" s="83"/>
      <c r="D4852" s="98"/>
    </row>
    <row r="4853" spans="1:4" ht="12.75">
      <c r="A4853" s="83"/>
      <c r="B4853" s="83"/>
      <c r="C4853" s="83"/>
      <c r="D4853" s="98"/>
    </row>
    <row r="4854" spans="1:4" ht="12.75">
      <c r="A4854" s="83"/>
      <c r="B4854" s="83"/>
      <c r="C4854" s="83"/>
      <c r="D4854" s="98"/>
    </row>
    <row r="4855" spans="1:4" ht="12.75">
      <c r="A4855" s="83"/>
      <c r="B4855" s="83"/>
      <c r="C4855" s="83"/>
      <c r="D4855" s="98"/>
    </row>
    <row r="4856" spans="1:4" ht="12.75">
      <c r="A4856" s="83"/>
      <c r="B4856" s="83"/>
      <c r="C4856" s="83"/>
      <c r="D4856" s="98"/>
    </row>
    <row r="4857" spans="1:4" ht="12.75">
      <c r="A4857" s="83"/>
      <c r="B4857" s="83"/>
      <c r="C4857" s="83"/>
      <c r="D4857" s="98"/>
    </row>
    <row r="4858" spans="1:4" ht="12.75">
      <c r="A4858" s="83"/>
      <c r="B4858" s="83"/>
      <c r="C4858" s="83"/>
      <c r="D4858" s="98"/>
    </row>
    <row r="4859" spans="1:4" ht="12.75">
      <c r="A4859" s="83"/>
      <c r="B4859" s="83"/>
      <c r="C4859" s="83"/>
      <c r="D4859" s="98"/>
    </row>
    <row r="4860" spans="1:4" ht="12.75">
      <c r="A4860" s="83"/>
      <c r="B4860" s="83"/>
      <c r="C4860" s="83"/>
      <c r="D4860" s="98"/>
    </row>
    <row r="4861" spans="1:4" ht="12.75">
      <c r="A4861" s="83"/>
      <c r="B4861" s="83"/>
      <c r="C4861" s="83"/>
      <c r="D4861" s="98"/>
    </row>
    <row r="4862" spans="1:4" ht="12.75">
      <c r="A4862" s="83"/>
      <c r="B4862" s="83"/>
      <c r="C4862" s="83"/>
      <c r="D4862" s="98"/>
    </row>
    <row r="4863" spans="1:4" ht="12.75">
      <c r="A4863" s="83"/>
      <c r="B4863" s="83"/>
      <c r="C4863" s="83"/>
      <c r="D4863" s="98"/>
    </row>
    <row r="4864" spans="1:4" ht="12.75">
      <c r="A4864" s="83"/>
      <c r="B4864" s="83"/>
      <c r="C4864" s="83"/>
      <c r="D4864" s="98"/>
    </row>
    <row r="4865" spans="1:4" ht="12.75">
      <c r="A4865" s="83"/>
      <c r="B4865" s="83"/>
      <c r="C4865" s="83"/>
      <c r="D4865" s="98"/>
    </row>
    <row r="4866" spans="1:4" ht="12.75">
      <c r="A4866" s="83"/>
      <c r="B4866" s="83"/>
      <c r="C4866" s="83"/>
      <c r="D4866" s="98"/>
    </row>
    <row r="4867" spans="1:4" ht="12.75">
      <c r="A4867" s="83"/>
      <c r="B4867" s="83"/>
      <c r="C4867" s="83"/>
      <c r="D4867" s="98"/>
    </row>
    <row r="4868" spans="1:4" ht="12.75">
      <c r="A4868" s="83"/>
      <c r="B4868" s="83"/>
      <c r="C4868" s="83"/>
      <c r="D4868" s="98"/>
    </row>
    <row r="4869" spans="1:4" ht="12.75">
      <c r="A4869" s="83"/>
      <c r="B4869" s="83"/>
      <c r="C4869" s="83"/>
      <c r="D4869" s="98"/>
    </row>
    <row r="4870" spans="1:4" ht="12.75">
      <c r="A4870" s="83"/>
      <c r="B4870" s="83"/>
      <c r="C4870" s="83"/>
      <c r="D4870" s="98"/>
    </row>
    <row r="4871" spans="1:4" ht="12.75">
      <c r="A4871" s="83"/>
      <c r="B4871" s="83"/>
      <c r="C4871" s="83"/>
      <c r="D4871" s="98"/>
    </row>
    <row r="4872" spans="1:4" ht="12.75">
      <c r="A4872" s="83"/>
      <c r="B4872" s="83"/>
      <c r="C4872" s="83"/>
      <c r="D4872" s="98"/>
    </row>
    <row r="4873" spans="1:4" ht="12.75">
      <c r="A4873" s="83"/>
      <c r="B4873" s="83"/>
      <c r="C4873" s="83"/>
      <c r="D4873" s="98"/>
    </row>
    <row r="4874" spans="1:4" ht="12.75">
      <c r="A4874" s="83"/>
      <c r="B4874" s="83"/>
      <c r="C4874" s="83"/>
      <c r="D4874" s="98"/>
    </row>
    <row r="4875" spans="1:4" ht="12.75">
      <c r="A4875" s="83"/>
      <c r="B4875" s="83"/>
      <c r="C4875" s="83"/>
      <c r="D4875" s="98"/>
    </row>
    <row r="4876" spans="1:4" ht="12.75">
      <c r="A4876" s="83"/>
      <c r="B4876" s="83"/>
      <c r="C4876" s="83"/>
      <c r="D4876" s="98"/>
    </row>
    <row r="4877" spans="1:4" ht="12.75">
      <c r="A4877" s="83"/>
      <c r="B4877" s="83"/>
      <c r="C4877" s="83"/>
      <c r="D4877" s="98"/>
    </row>
    <row r="4878" spans="1:4" ht="12.75">
      <c r="A4878" s="83"/>
      <c r="B4878" s="83"/>
      <c r="C4878" s="83"/>
      <c r="D4878" s="98"/>
    </row>
    <row r="4879" spans="1:4" ht="12.75">
      <c r="A4879" s="83"/>
      <c r="B4879" s="83"/>
      <c r="C4879" s="83"/>
      <c r="D4879" s="98"/>
    </row>
    <row r="4880" spans="1:4" ht="12.75">
      <c r="A4880" s="83"/>
      <c r="B4880" s="83"/>
      <c r="C4880" s="83"/>
      <c r="D4880" s="98"/>
    </row>
    <row r="4881" spans="1:4" ht="12.75">
      <c r="A4881" s="83"/>
      <c r="B4881" s="83"/>
      <c r="C4881" s="83"/>
      <c r="D4881" s="98"/>
    </row>
    <row r="4882" spans="1:4" ht="12.75">
      <c r="A4882" s="83"/>
      <c r="B4882" s="83"/>
      <c r="C4882" s="83"/>
      <c r="D4882" s="98"/>
    </row>
    <row r="4883" spans="1:4" ht="12.75">
      <c r="A4883" s="83"/>
      <c r="B4883" s="83"/>
      <c r="C4883" s="83"/>
      <c r="D4883" s="98"/>
    </row>
    <row r="4884" spans="1:4" ht="12.75">
      <c r="A4884" s="83"/>
      <c r="B4884" s="83"/>
      <c r="C4884" s="83"/>
      <c r="D4884" s="98"/>
    </row>
    <row r="4885" spans="1:4" ht="12.75">
      <c r="A4885" s="83"/>
      <c r="B4885" s="83"/>
      <c r="C4885" s="83"/>
      <c r="D4885" s="98"/>
    </row>
    <row r="4886" spans="1:4" ht="12.75">
      <c r="A4886" s="83"/>
      <c r="B4886" s="83"/>
      <c r="C4886" s="83"/>
      <c r="D4886" s="98"/>
    </row>
    <row r="4887" spans="1:4" ht="12.75">
      <c r="A4887" s="83"/>
      <c r="B4887" s="83"/>
      <c r="C4887" s="83"/>
      <c r="D4887" s="98"/>
    </row>
    <row r="4888" spans="1:4" ht="12.75">
      <c r="A4888" s="83"/>
      <c r="B4888" s="83"/>
      <c r="C4888" s="83"/>
      <c r="D4888" s="98"/>
    </row>
    <row r="4889" spans="1:4" ht="12.75">
      <c r="A4889" s="83"/>
      <c r="B4889" s="83"/>
      <c r="C4889" s="83"/>
      <c r="D4889" s="98"/>
    </row>
    <row r="4890" spans="1:4" ht="12.75">
      <c r="A4890" s="83"/>
      <c r="B4890" s="83"/>
      <c r="C4890" s="83"/>
      <c r="D4890" s="98"/>
    </row>
    <row r="4891" spans="1:4" ht="12.75">
      <c r="A4891" s="83"/>
      <c r="B4891" s="83"/>
      <c r="C4891" s="83"/>
      <c r="D4891" s="98"/>
    </row>
    <row r="4892" spans="1:4" ht="12.75">
      <c r="A4892" s="83"/>
      <c r="B4892" s="83"/>
      <c r="C4892" s="83"/>
      <c r="D4892" s="98"/>
    </row>
    <row r="4893" spans="1:4" ht="12.75">
      <c r="A4893" s="83"/>
      <c r="B4893" s="83"/>
      <c r="C4893" s="83"/>
      <c r="D4893" s="98"/>
    </row>
    <row r="4894" spans="1:4" ht="12.75">
      <c r="A4894" s="83"/>
      <c r="B4894" s="83"/>
      <c r="C4894" s="83"/>
      <c r="D4894" s="98"/>
    </row>
    <row r="4895" spans="1:4" ht="12.75">
      <c r="A4895" s="83"/>
      <c r="B4895" s="83"/>
      <c r="C4895" s="83"/>
      <c r="D4895" s="98"/>
    </row>
    <row r="4896" spans="1:4" ht="12.75">
      <c r="A4896" s="83"/>
      <c r="B4896" s="83"/>
      <c r="C4896" s="83"/>
      <c r="D4896" s="98"/>
    </row>
    <row r="4897" spans="1:4" ht="12.75">
      <c r="A4897" s="83"/>
      <c r="B4897" s="83"/>
      <c r="C4897" s="83"/>
      <c r="D4897" s="98"/>
    </row>
    <row r="4898" spans="1:4" ht="12.75">
      <c r="A4898" s="83"/>
      <c r="B4898" s="83"/>
      <c r="C4898" s="83"/>
      <c r="D4898" s="98"/>
    </row>
    <row r="4899" spans="1:4" ht="12.75">
      <c r="A4899" s="83"/>
      <c r="B4899" s="83"/>
      <c r="C4899" s="83"/>
      <c r="D4899" s="98"/>
    </row>
    <row r="4900" spans="1:4" ht="12.75">
      <c r="A4900" s="83"/>
      <c r="B4900" s="83"/>
      <c r="C4900" s="83"/>
      <c r="D4900" s="98"/>
    </row>
    <row r="4901" spans="1:4" ht="12.75">
      <c r="A4901" s="83"/>
      <c r="B4901" s="83"/>
      <c r="C4901" s="83"/>
      <c r="D4901" s="98"/>
    </row>
    <row r="4902" spans="1:4" ht="12.75">
      <c r="A4902" s="83"/>
      <c r="B4902" s="83"/>
      <c r="C4902" s="83"/>
      <c r="D4902" s="98"/>
    </row>
    <row r="4903" spans="1:4" ht="12.75">
      <c r="A4903" s="83"/>
      <c r="B4903" s="83"/>
      <c r="C4903" s="83"/>
      <c r="D4903" s="98"/>
    </row>
    <row r="4904" spans="1:4" ht="12.75">
      <c r="A4904" s="83"/>
      <c r="B4904" s="83"/>
      <c r="C4904" s="83"/>
      <c r="D4904" s="98"/>
    </row>
    <row r="4905" spans="1:4" ht="12.75">
      <c r="A4905" s="83"/>
      <c r="B4905" s="83"/>
      <c r="C4905" s="83"/>
      <c r="D4905" s="98"/>
    </row>
    <row r="4906" spans="1:4" ht="12.75">
      <c r="A4906" s="83"/>
      <c r="B4906" s="83"/>
      <c r="C4906" s="83"/>
      <c r="D4906" s="98"/>
    </row>
    <row r="4907" spans="1:4" ht="12.75">
      <c r="A4907" s="83"/>
      <c r="B4907" s="83"/>
      <c r="C4907" s="83"/>
      <c r="D4907" s="98"/>
    </row>
    <row r="4908" spans="1:4" ht="12.75">
      <c r="A4908" s="83"/>
      <c r="B4908" s="83"/>
      <c r="C4908" s="83"/>
      <c r="D4908" s="98"/>
    </row>
    <row r="4909" spans="1:4" ht="12.75">
      <c r="A4909" s="83"/>
      <c r="B4909" s="83"/>
      <c r="C4909" s="83"/>
      <c r="D4909" s="98"/>
    </row>
    <row r="4910" spans="1:4" ht="12.75">
      <c r="A4910" s="83"/>
      <c r="B4910" s="83"/>
      <c r="C4910" s="83"/>
      <c r="D4910" s="98"/>
    </row>
    <row r="4911" spans="1:4" ht="12.75">
      <c r="A4911" s="83"/>
      <c r="B4911" s="83"/>
      <c r="C4911" s="83"/>
      <c r="D4911" s="98"/>
    </row>
    <row r="4912" spans="1:4" ht="12.75">
      <c r="A4912" s="83"/>
      <c r="B4912" s="83"/>
      <c r="C4912" s="83"/>
      <c r="D4912" s="98"/>
    </row>
    <row r="4913" spans="1:4" ht="12.75">
      <c r="A4913" s="83"/>
      <c r="B4913" s="83"/>
      <c r="C4913" s="83"/>
      <c r="D4913" s="98"/>
    </row>
    <row r="4914" spans="1:4" ht="12.75">
      <c r="A4914" s="83"/>
      <c r="B4914" s="83"/>
      <c r="C4914" s="83"/>
      <c r="D4914" s="98"/>
    </row>
    <row r="4915" spans="1:4" ht="12.75">
      <c r="A4915" s="83"/>
      <c r="B4915" s="83"/>
      <c r="C4915" s="83"/>
      <c r="D4915" s="98"/>
    </row>
    <row r="4916" spans="1:4" ht="12.75">
      <c r="A4916" s="83"/>
      <c r="B4916" s="83"/>
      <c r="C4916" s="83"/>
      <c r="D4916" s="98"/>
    </row>
    <row r="4917" spans="1:4" ht="12.75">
      <c r="A4917" s="83"/>
      <c r="B4917" s="83"/>
      <c r="C4917" s="83"/>
      <c r="D4917" s="98"/>
    </row>
    <row r="4918" spans="1:4" ht="12.75">
      <c r="A4918" s="83"/>
      <c r="B4918" s="83"/>
      <c r="C4918" s="83"/>
      <c r="D4918" s="98"/>
    </row>
    <row r="4919" spans="1:4" ht="12.75">
      <c r="A4919" s="83"/>
      <c r="B4919" s="83"/>
      <c r="C4919" s="83"/>
      <c r="D4919" s="98"/>
    </row>
    <row r="4920" spans="1:4" ht="12.75">
      <c r="A4920" s="83"/>
      <c r="B4920" s="83"/>
      <c r="C4920" s="83"/>
      <c r="D4920" s="98"/>
    </row>
    <row r="4921" spans="1:4" ht="12.75">
      <c r="A4921" s="83"/>
      <c r="B4921" s="83"/>
      <c r="C4921" s="83"/>
      <c r="D4921" s="98"/>
    </row>
    <row r="4922" spans="1:4" ht="12.75">
      <c r="A4922" s="83"/>
      <c r="B4922" s="83"/>
      <c r="C4922" s="83"/>
      <c r="D4922" s="98"/>
    </row>
    <row r="4923" spans="1:4" ht="12.75">
      <c r="A4923" s="83"/>
      <c r="B4923" s="83"/>
      <c r="C4923" s="83"/>
      <c r="D4923" s="98"/>
    </row>
    <row r="4924" spans="1:4" ht="12.75">
      <c r="A4924" s="83"/>
      <c r="B4924" s="83"/>
      <c r="C4924" s="83"/>
      <c r="D4924" s="98"/>
    </row>
    <row r="4925" spans="1:4" ht="12.75">
      <c r="A4925" s="83"/>
      <c r="B4925" s="83"/>
      <c r="C4925" s="83"/>
      <c r="D4925" s="98"/>
    </row>
    <row r="4926" spans="1:4" ht="12.75">
      <c r="A4926" s="83"/>
      <c r="B4926" s="83"/>
      <c r="C4926" s="83"/>
      <c r="D4926" s="98"/>
    </row>
    <row r="4927" spans="1:4" ht="12.75">
      <c r="A4927" s="83"/>
      <c r="B4927" s="83"/>
      <c r="C4927" s="83"/>
      <c r="D4927" s="98"/>
    </row>
    <row r="4928" spans="1:4" ht="12.75">
      <c r="A4928" s="83"/>
      <c r="B4928" s="83"/>
      <c r="C4928" s="83"/>
      <c r="D4928" s="98"/>
    </row>
    <row r="4929" spans="1:4" ht="12.75">
      <c r="A4929" s="83"/>
      <c r="B4929" s="83"/>
      <c r="C4929" s="83"/>
      <c r="D4929" s="98"/>
    </row>
    <row r="4930" spans="1:4" ht="12.75">
      <c r="A4930" s="83"/>
      <c r="B4930" s="83"/>
      <c r="C4930" s="83"/>
      <c r="D4930" s="98"/>
    </row>
    <row r="4931" spans="1:4" ht="12.75">
      <c r="A4931" s="83"/>
      <c r="B4931" s="83"/>
      <c r="C4931" s="83"/>
      <c r="D4931" s="98"/>
    </row>
    <row r="4932" spans="1:4" ht="12.75">
      <c r="A4932" s="83"/>
      <c r="B4932" s="83"/>
      <c r="C4932" s="83"/>
      <c r="D4932" s="98"/>
    </row>
    <row r="4933" spans="1:4" ht="12.75">
      <c r="A4933" s="83"/>
      <c r="B4933" s="83"/>
      <c r="C4933" s="83"/>
      <c r="D4933" s="98"/>
    </row>
    <row r="4934" spans="1:4" ht="12.75">
      <c r="A4934" s="83"/>
      <c r="B4934" s="83"/>
      <c r="C4934" s="83"/>
      <c r="D4934" s="98"/>
    </row>
    <row r="4935" spans="1:4" ht="12.75">
      <c r="A4935" s="83"/>
      <c r="B4935" s="83"/>
      <c r="C4935" s="83"/>
      <c r="D4935" s="98"/>
    </row>
    <row r="4936" spans="1:4" ht="12.75">
      <c r="A4936" s="83"/>
      <c r="B4936" s="83"/>
      <c r="C4936" s="83"/>
      <c r="D4936" s="98"/>
    </row>
    <row r="4937" spans="1:4" ht="12.75">
      <c r="A4937" s="83"/>
      <c r="B4937" s="83"/>
      <c r="C4937" s="83"/>
      <c r="D4937" s="98"/>
    </row>
    <row r="4938" spans="1:4" ht="12.75">
      <c r="A4938" s="83"/>
      <c r="B4938" s="83"/>
      <c r="C4938" s="83"/>
      <c r="D4938" s="98"/>
    </row>
    <row r="4939" spans="1:4" ht="12.75">
      <c r="A4939" s="83"/>
      <c r="B4939" s="83"/>
      <c r="C4939" s="83"/>
      <c r="D4939" s="98"/>
    </row>
    <row r="4940" spans="1:4" ht="12.75">
      <c r="A4940" s="83"/>
      <c r="B4940" s="83"/>
      <c r="C4940" s="83"/>
      <c r="D4940" s="98"/>
    </row>
    <row r="4941" spans="1:4" ht="12.75">
      <c r="A4941" s="83"/>
      <c r="B4941" s="83"/>
      <c r="C4941" s="83"/>
      <c r="D4941" s="98"/>
    </row>
    <row r="4942" spans="1:4" ht="12.75">
      <c r="A4942" s="83"/>
      <c r="B4942" s="83"/>
      <c r="C4942" s="83"/>
      <c r="D4942" s="98"/>
    </row>
    <row r="4943" spans="1:4" ht="12.75">
      <c r="A4943" s="83"/>
      <c r="B4943" s="83"/>
      <c r="C4943" s="83"/>
      <c r="D4943" s="98"/>
    </row>
    <row r="4944" spans="1:4" ht="12.75">
      <c r="A4944" s="83"/>
      <c r="B4944" s="83"/>
      <c r="C4944" s="83"/>
      <c r="D4944" s="98"/>
    </row>
    <row r="4945" spans="1:4" ht="12.75">
      <c r="A4945" s="83"/>
      <c r="B4945" s="83"/>
      <c r="C4945" s="83"/>
      <c r="D4945" s="98"/>
    </row>
    <row r="4946" spans="1:4" ht="12.75">
      <c r="A4946" s="83"/>
      <c r="B4946" s="83"/>
      <c r="C4946" s="83"/>
      <c r="D4946" s="98"/>
    </row>
    <row r="4947" spans="1:4" ht="12.75">
      <c r="A4947" s="83"/>
      <c r="B4947" s="83"/>
      <c r="C4947" s="83"/>
      <c r="D4947" s="98"/>
    </row>
    <row r="4948" spans="1:4" ht="12.75">
      <c r="A4948" s="83"/>
      <c r="B4948" s="83"/>
      <c r="C4948" s="83"/>
      <c r="D4948" s="98"/>
    </row>
    <row r="4949" spans="1:4" ht="12.75">
      <c r="A4949" s="83"/>
      <c r="B4949" s="83"/>
      <c r="C4949" s="83"/>
      <c r="D4949" s="98"/>
    </row>
    <row r="4950" spans="1:4" ht="12.75">
      <c r="A4950" s="83"/>
      <c r="B4950" s="83"/>
      <c r="C4950" s="83"/>
      <c r="D4950" s="98"/>
    </row>
    <row r="4951" spans="1:4" ht="12.75">
      <c r="A4951" s="83"/>
      <c r="B4951" s="83"/>
      <c r="C4951" s="83"/>
      <c r="D4951" s="98"/>
    </row>
    <row r="4952" spans="1:4" ht="12.75">
      <c r="A4952" s="83"/>
      <c r="B4952" s="83"/>
      <c r="C4952" s="83"/>
      <c r="D4952" s="98"/>
    </row>
    <row r="4953" spans="1:4" ht="12.75">
      <c r="A4953" s="83"/>
      <c r="B4953" s="83"/>
      <c r="C4953" s="83"/>
      <c r="D4953" s="98"/>
    </row>
    <row r="4954" spans="1:4" ht="12.75">
      <c r="A4954" s="83"/>
      <c r="B4954" s="83"/>
      <c r="C4954" s="83"/>
      <c r="D4954" s="98"/>
    </row>
    <row r="4955" spans="1:4" ht="12.75">
      <c r="A4955" s="83"/>
      <c r="B4955" s="83"/>
      <c r="C4955" s="83"/>
      <c r="D4955" s="98"/>
    </row>
    <row r="4956" spans="1:4" ht="12.75">
      <c r="A4956" s="83"/>
      <c r="B4956" s="83"/>
      <c r="C4956" s="83"/>
      <c r="D4956" s="98"/>
    </row>
    <row r="4957" spans="1:4" ht="12.75">
      <c r="A4957" s="83"/>
      <c r="B4957" s="83"/>
      <c r="C4957" s="83"/>
      <c r="D4957" s="98"/>
    </row>
    <row r="4958" spans="1:4" ht="12.75">
      <c r="A4958" s="83"/>
      <c r="B4958" s="83"/>
      <c r="C4958" s="83"/>
      <c r="D4958" s="98"/>
    </row>
    <row r="4959" spans="1:4" ht="12.75">
      <c r="A4959" s="83"/>
      <c r="B4959" s="83"/>
      <c r="C4959" s="83"/>
      <c r="D4959" s="98"/>
    </row>
    <row r="4960" spans="1:4" ht="12.75">
      <c r="A4960" s="83"/>
      <c r="B4960" s="83"/>
      <c r="C4960" s="83"/>
      <c r="D4960" s="98"/>
    </row>
    <row r="4961" spans="1:4" ht="12.75">
      <c r="A4961" s="83"/>
      <c r="B4961" s="83"/>
      <c r="C4961" s="83"/>
      <c r="D4961" s="98"/>
    </row>
    <row r="4962" spans="1:4" ht="12.75">
      <c r="A4962" s="83"/>
      <c r="B4962" s="83"/>
      <c r="C4962" s="83"/>
      <c r="D4962" s="98"/>
    </row>
    <row r="4963" spans="1:4" ht="12.75">
      <c r="A4963" s="83"/>
      <c r="B4963" s="83"/>
      <c r="C4963" s="83"/>
      <c r="D4963" s="98"/>
    </row>
    <row r="4964" spans="1:4" ht="12.75">
      <c r="A4964" s="83"/>
      <c r="B4964" s="83"/>
      <c r="C4964" s="83"/>
      <c r="D4964" s="98"/>
    </row>
    <row r="4965" spans="1:4" ht="12.75">
      <c r="A4965" s="83"/>
      <c r="B4965" s="83"/>
      <c r="C4965" s="83"/>
      <c r="D4965" s="98"/>
    </row>
    <row r="4966" spans="1:4" ht="12.75">
      <c r="A4966" s="83"/>
      <c r="B4966" s="83"/>
      <c r="C4966" s="83"/>
      <c r="D4966" s="98"/>
    </row>
    <row r="4967" spans="1:4" ht="12.75">
      <c r="A4967" s="83"/>
      <c r="B4967" s="83"/>
      <c r="C4967" s="83"/>
      <c r="D4967" s="98"/>
    </row>
    <row r="4968" spans="1:4" ht="12.75">
      <c r="A4968" s="83"/>
      <c r="B4968" s="83"/>
      <c r="C4968" s="83"/>
      <c r="D4968" s="98"/>
    </row>
    <row r="4969" spans="1:4" ht="12.75">
      <c r="A4969" s="83"/>
      <c r="B4969" s="83"/>
      <c r="C4969" s="83"/>
      <c r="D4969" s="98"/>
    </row>
    <row r="4970" spans="1:4" ht="12.75">
      <c r="A4970" s="83"/>
      <c r="B4970" s="83"/>
      <c r="C4970" s="83"/>
      <c r="D4970" s="98"/>
    </row>
    <row r="4971" spans="1:4" ht="12.75">
      <c r="A4971" s="83"/>
      <c r="B4971" s="83"/>
      <c r="C4971" s="83"/>
      <c r="D4971" s="98"/>
    </row>
    <row r="4972" spans="1:4" ht="12.75">
      <c r="A4972" s="83"/>
      <c r="B4972" s="83"/>
      <c r="C4972" s="83"/>
      <c r="D4972" s="98"/>
    </row>
    <row r="4973" spans="1:4" ht="12.75">
      <c r="A4973" s="83"/>
      <c r="B4973" s="83"/>
      <c r="C4973" s="83"/>
      <c r="D4973" s="98"/>
    </row>
    <row r="4974" spans="1:4" ht="12.75">
      <c r="A4974" s="83"/>
      <c r="B4974" s="83"/>
      <c r="C4974" s="83"/>
      <c r="D4974" s="98"/>
    </row>
    <row r="4975" spans="1:4" ht="12.75">
      <c r="A4975" s="83"/>
      <c r="B4975" s="83"/>
      <c r="C4975" s="83"/>
      <c r="D4975" s="98"/>
    </row>
    <row r="4976" spans="1:4" ht="12.75">
      <c r="A4976" s="83"/>
      <c r="B4976" s="83"/>
      <c r="C4976" s="83"/>
      <c r="D4976" s="98"/>
    </row>
    <row r="4977" spans="1:4" ht="12.75">
      <c r="A4977" s="83"/>
      <c r="B4977" s="83"/>
      <c r="C4977" s="83"/>
      <c r="D4977" s="98"/>
    </row>
    <row r="4978" spans="1:4" ht="12.75">
      <c r="A4978" s="83"/>
      <c r="B4978" s="83"/>
      <c r="C4978" s="83"/>
      <c r="D4978" s="98"/>
    </row>
    <row r="4979" spans="1:4" ht="12.75">
      <c r="A4979" s="83"/>
      <c r="B4979" s="83"/>
      <c r="C4979" s="83"/>
      <c r="D4979" s="98"/>
    </row>
    <row r="4980" spans="1:4" ht="12.75">
      <c r="A4980" s="83"/>
      <c r="B4980" s="83"/>
      <c r="C4980" s="83"/>
      <c r="D4980" s="98"/>
    </row>
    <row r="4981" spans="1:4" ht="12.75">
      <c r="A4981" s="83"/>
      <c r="B4981" s="83"/>
      <c r="C4981" s="83"/>
      <c r="D4981" s="98"/>
    </row>
    <row r="4982" spans="1:4" ht="12.75">
      <c r="A4982" s="83"/>
      <c r="B4982" s="83"/>
      <c r="C4982" s="83"/>
      <c r="D4982" s="98"/>
    </row>
    <row r="4983" spans="1:4" ht="12.75">
      <c r="A4983" s="83"/>
      <c r="B4983" s="83"/>
      <c r="C4983" s="83"/>
      <c r="D4983" s="98"/>
    </row>
    <row r="4984" spans="1:4" ht="12.75">
      <c r="A4984" s="83"/>
      <c r="B4984" s="83"/>
      <c r="C4984" s="83"/>
      <c r="D4984" s="98"/>
    </row>
    <row r="4985" spans="1:4" ht="12.75">
      <c r="A4985" s="83"/>
      <c r="B4985" s="83"/>
      <c r="C4985" s="83"/>
      <c r="D4985" s="98"/>
    </row>
    <row r="4986" spans="1:4" ht="12.75">
      <c r="A4986" s="83"/>
      <c r="B4986" s="83"/>
      <c r="C4986" s="83"/>
      <c r="D4986" s="98"/>
    </row>
    <row r="4987" spans="1:4" ht="12.75">
      <c r="A4987" s="83"/>
      <c r="B4987" s="83"/>
      <c r="C4987" s="83"/>
      <c r="D4987" s="98"/>
    </row>
    <row r="4988" spans="1:4" ht="12.75">
      <c r="A4988" s="83"/>
      <c r="B4988" s="83"/>
      <c r="C4988" s="83"/>
      <c r="D4988" s="98"/>
    </row>
    <row r="4989" spans="1:4" ht="12.75">
      <c r="A4989" s="83"/>
      <c r="B4989" s="83"/>
      <c r="C4989" s="83"/>
      <c r="D4989" s="98"/>
    </row>
    <row r="4990" spans="1:4" ht="12.75">
      <c r="A4990" s="83"/>
      <c r="B4990" s="83"/>
      <c r="C4990" s="83"/>
      <c r="D4990" s="98"/>
    </row>
    <row r="4991" spans="1:4" ht="12.75">
      <c r="A4991" s="83"/>
      <c r="B4991" s="83"/>
      <c r="C4991" s="83"/>
      <c r="D4991" s="98"/>
    </row>
    <row r="4992" spans="1:4" ht="12.75">
      <c r="A4992" s="83"/>
      <c r="B4992" s="83"/>
      <c r="C4992" s="83"/>
      <c r="D4992" s="98"/>
    </row>
    <row r="4993" spans="1:4" ht="12.75">
      <c r="A4993" s="83"/>
      <c r="B4993" s="83"/>
      <c r="C4993" s="83"/>
      <c r="D4993" s="98"/>
    </row>
    <row r="4994" spans="1:4" ht="12.75">
      <c r="A4994" s="83"/>
      <c r="B4994" s="83"/>
      <c r="C4994" s="83"/>
      <c r="D4994" s="98"/>
    </row>
    <row r="4995" spans="1:4" ht="12.75">
      <c r="A4995" s="83"/>
      <c r="B4995" s="83"/>
      <c r="C4995" s="83"/>
      <c r="D4995" s="98"/>
    </row>
    <row r="4996" spans="1:4" ht="12.75">
      <c r="A4996" s="83"/>
      <c r="B4996" s="83"/>
      <c r="C4996" s="83"/>
      <c r="D4996" s="98"/>
    </row>
    <row r="4997" spans="1:4" ht="12.75">
      <c r="A4997" s="83"/>
      <c r="B4997" s="83"/>
      <c r="C4997" s="83"/>
      <c r="D4997" s="98"/>
    </row>
    <row r="4998" spans="1:4" ht="12.75">
      <c r="A4998" s="83"/>
      <c r="B4998" s="83"/>
      <c r="C4998" s="83"/>
      <c r="D4998" s="98"/>
    </row>
    <row r="4999" spans="1:4" ht="12.75">
      <c r="A4999" s="83"/>
      <c r="B4999" s="83"/>
      <c r="C4999" s="83"/>
      <c r="D4999" s="98"/>
    </row>
    <row r="5000" spans="1:4" ht="12.75">
      <c r="A5000" s="83"/>
      <c r="B5000" s="83"/>
      <c r="C5000" s="83"/>
      <c r="D5000" s="98"/>
    </row>
    <row r="5001" spans="1:4" ht="12.75">
      <c r="A5001" s="83"/>
      <c r="B5001" s="83"/>
      <c r="C5001" s="83"/>
      <c r="D5001" s="98"/>
    </row>
    <row r="5002" spans="1:4" ht="12.75">
      <c r="A5002" s="83"/>
      <c r="B5002" s="83"/>
      <c r="C5002" s="83"/>
      <c r="D5002" s="98"/>
    </row>
    <row r="5003" spans="1:4" ht="12.75">
      <c r="A5003" s="83"/>
      <c r="B5003" s="83"/>
      <c r="C5003" s="83"/>
      <c r="D5003" s="98"/>
    </row>
    <row r="5004" spans="1:4" ht="12.75">
      <c r="A5004" s="83"/>
      <c r="B5004" s="83"/>
      <c r="C5004" s="83"/>
      <c r="D5004" s="98"/>
    </row>
    <row r="5005" spans="1:4" ht="12.75">
      <c r="A5005" s="83"/>
      <c r="B5005" s="83"/>
      <c r="C5005" s="83"/>
      <c r="D5005" s="98"/>
    </row>
    <row r="5006" spans="1:4" ht="12.75">
      <c r="A5006" s="83"/>
      <c r="B5006" s="83"/>
      <c r="C5006" s="83"/>
      <c r="D5006" s="98"/>
    </row>
    <row r="5007" spans="1:4" ht="12.75">
      <c r="A5007" s="83"/>
      <c r="B5007" s="83"/>
      <c r="C5007" s="83"/>
      <c r="D5007" s="98"/>
    </row>
    <row r="5008" spans="1:4" ht="12.75">
      <c r="A5008" s="83"/>
      <c r="B5008" s="83"/>
      <c r="C5008" s="83"/>
      <c r="D5008" s="98"/>
    </row>
    <row r="5009" spans="1:4" ht="12.75">
      <c r="A5009" s="83"/>
      <c r="B5009" s="83"/>
      <c r="C5009" s="83"/>
      <c r="D5009" s="98"/>
    </row>
    <row r="5010" spans="1:4" ht="12.75">
      <c r="A5010" s="83"/>
      <c r="B5010" s="83"/>
      <c r="C5010" s="83"/>
      <c r="D5010" s="98"/>
    </row>
    <row r="5011" spans="1:4" ht="12.75">
      <c r="A5011" s="83"/>
      <c r="B5011" s="83"/>
      <c r="C5011" s="83"/>
      <c r="D5011" s="98"/>
    </row>
    <row r="5012" spans="1:4" ht="12.75">
      <c r="A5012" s="83"/>
      <c r="B5012" s="83"/>
      <c r="C5012" s="83"/>
      <c r="D5012" s="98"/>
    </row>
    <row r="5013" spans="1:4" ht="12.75">
      <c r="A5013" s="83"/>
      <c r="B5013" s="83"/>
      <c r="C5013" s="83"/>
      <c r="D5013" s="98"/>
    </row>
    <row r="5014" spans="1:4" ht="12.75">
      <c r="A5014" s="83"/>
      <c r="B5014" s="83"/>
      <c r="C5014" s="83"/>
      <c r="D5014" s="98"/>
    </row>
    <row r="5015" spans="1:4" ht="12.75">
      <c r="A5015" s="83"/>
      <c r="B5015" s="83"/>
      <c r="C5015" s="83"/>
      <c r="D5015" s="98"/>
    </row>
    <row r="5016" spans="1:4" ht="12.75">
      <c r="A5016" s="83"/>
      <c r="B5016" s="83"/>
      <c r="C5016" s="83"/>
      <c r="D5016" s="98"/>
    </row>
    <row r="5017" spans="1:4" ht="12.75">
      <c r="A5017" s="83"/>
      <c r="B5017" s="83"/>
      <c r="C5017" s="83"/>
      <c r="D5017" s="98"/>
    </row>
    <row r="5018" spans="1:4" ht="12.75">
      <c r="A5018" s="83"/>
      <c r="B5018" s="83"/>
      <c r="C5018" s="83"/>
      <c r="D5018" s="98"/>
    </row>
    <row r="5019" spans="1:4" ht="12.75">
      <c r="A5019" s="83"/>
      <c r="B5019" s="83"/>
      <c r="C5019" s="83"/>
      <c r="D5019" s="98"/>
    </row>
    <row r="5020" spans="1:4" ht="12.75">
      <c r="A5020" s="83"/>
      <c r="B5020" s="83"/>
      <c r="C5020" s="83"/>
      <c r="D5020" s="98"/>
    </row>
    <row r="5021" spans="1:4" ht="12.75">
      <c r="A5021" s="83"/>
      <c r="B5021" s="83"/>
      <c r="C5021" s="83"/>
      <c r="D5021" s="98"/>
    </row>
    <row r="5022" spans="1:4" ht="12.75">
      <c r="A5022" s="83"/>
      <c r="B5022" s="83"/>
      <c r="C5022" s="83"/>
      <c r="D5022" s="98"/>
    </row>
    <row r="5023" spans="1:4" ht="12.75">
      <c r="A5023" s="83"/>
      <c r="B5023" s="83"/>
      <c r="C5023" s="83"/>
      <c r="D5023" s="98"/>
    </row>
    <row r="5024" spans="1:4" ht="12.75">
      <c r="A5024" s="83"/>
      <c r="B5024" s="83"/>
      <c r="C5024" s="83"/>
      <c r="D5024" s="98"/>
    </row>
    <row r="5025" spans="1:4" ht="12.75">
      <c r="A5025" s="83"/>
      <c r="B5025" s="83"/>
      <c r="C5025" s="83"/>
      <c r="D5025" s="98"/>
    </row>
    <row r="5026" spans="1:4" ht="12.75">
      <c r="A5026" s="83"/>
      <c r="B5026" s="83"/>
      <c r="C5026" s="83"/>
      <c r="D5026" s="98"/>
    </row>
    <row r="5027" spans="1:4" ht="12.75">
      <c r="A5027" s="83"/>
      <c r="B5027" s="83"/>
      <c r="C5027" s="83"/>
      <c r="D5027" s="98"/>
    </row>
    <row r="5028" spans="1:4" ht="12.75">
      <c r="A5028" s="83"/>
      <c r="B5028" s="83"/>
      <c r="C5028" s="83"/>
      <c r="D5028" s="98"/>
    </row>
    <row r="5029" spans="1:4" ht="12.75">
      <c r="A5029" s="83"/>
      <c r="B5029" s="83"/>
      <c r="C5029" s="83"/>
      <c r="D5029" s="98"/>
    </row>
    <row r="5030" spans="1:4" ht="12.75">
      <c r="A5030" s="83"/>
      <c r="B5030" s="83"/>
      <c r="C5030" s="83"/>
      <c r="D5030" s="98"/>
    </row>
    <row r="5031" spans="1:4" ht="12.75">
      <c r="A5031" s="83"/>
      <c r="B5031" s="83"/>
      <c r="C5031" s="83"/>
      <c r="D5031" s="98"/>
    </row>
    <row r="5032" spans="1:4" ht="12.75">
      <c r="A5032" s="83"/>
      <c r="B5032" s="83"/>
      <c r="C5032" s="83"/>
      <c r="D5032" s="98"/>
    </row>
    <row r="5033" spans="1:4" ht="12.75">
      <c r="A5033" s="83"/>
      <c r="B5033" s="83"/>
      <c r="C5033" s="83"/>
      <c r="D5033" s="98"/>
    </row>
    <row r="5034" spans="1:4" ht="12.75">
      <c r="A5034" s="83"/>
      <c r="B5034" s="83"/>
      <c r="C5034" s="83"/>
      <c r="D5034" s="98"/>
    </row>
    <row r="5035" spans="1:4" ht="12.75">
      <c r="A5035" s="83"/>
      <c r="B5035" s="83"/>
      <c r="C5035" s="83"/>
      <c r="D5035" s="98"/>
    </row>
    <row r="5036" spans="1:4" ht="12.75">
      <c r="A5036" s="83"/>
      <c r="B5036" s="83"/>
      <c r="C5036" s="83"/>
      <c r="D5036" s="98"/>
    </row>
    <row r="5037" spans="1:4" ht="12.75">
      <c r="A5037" s="83"/>
      <c r="B5037" s="83"/>
      <c r="C5037" s="83"/>
      <c r="D5037" s="98"/>
    </row>
    <row r="5038" spans="1:4" ht="12.75">
      <c r="A5038" s="83"/>
      <c r="B5038" s="83"/>
      <c r="C5038" s="83"/>
      <c r="D5038" s="98"/>
    </row>
    <row r="5039" spans="1:4" ht="12.75">
      <c r="A5039" s="83"/>
      <c r="B5039" s="83"/>
      <c r="C5039" s="83"/>
      <c r="D5039" s="98"/>
    </row>
    <row r="5040" spans="1:4" ht="12.75">
      <c r="A5040" s="83"/>
      <c r="B5040" s="83"/>
      <c r="C5040" s="83"/>
      <c r="D5040" s="98"/>
    </row>
    <row r="5041" spans="1:4" ht="12.75">
      <c r="A5041" s="83"/>
      <c r="B5041" s="83"/>
      <c r="C5041" s="83"/>
      <c r="D5041" s="98"/>
    </row>
    <row r="5042" spans="1:4" ht="12.75">
      <c r="A5042" s="83"/>
      <c r="B5042" s="83"/>
      <c r="C5042" s="83"/>
      <c r="D5042" s="98"/>
    </row>
    <row r="5043" spans="1:4" ht="12.75">
      <c r="A5043" s="83"/>
      <c r="B5043" s="83"/>
      <c r="C5043" s="83"/>
      <c r="D5043" s="98"/>
    </row>
    <row r="5044" spans="1:4" ht="12.75">
      <c r="A5044" s="83"/>
      <c r="B5044" s="83"/>
      <c r="C5044" s="83"/>
      <c r="D5044" s="98"/>
    </row>
    <row r="5045" spans="1:4" ht="12.75">
      <c r="A5045" s="83"/>
      <c r="B5045" s="83"/>
      <c r="C5045" s="83"/>
      <c r="D5045" s="98"/>
    </row>
    <row r="5046" spans="1:4" ht="12.75">
      <c r="A5046" s="83"/>
      <c r="B5046" s="83"/>
      <c r="C5046" s="83"/>
      <c r="D5046" s="98"/>
    </row>
    <row r="5047" spans="1:4" ht="12.75">
      <c r="A5047" s="83"/>
      <c r="B5047" s="83"/>
      <c r="C5047" s="83"/>
      <c r="D5047" s="98"/>
    </row>
    <row r="5048" spans="1:4" ht="12.75">
      <c r="A5048" s="83"/>
      <c r="B5048" s="83"/>
      <c r="C5048" s="83"/>
      <c r="D5048" s="98"/>
    </row>
    <row r="5049" spans="1:4" ht="12.75">
      <c r="A5049" s="83"/>
      <c r="B5049" s="83"/>
      <c r="C5049" s="83"/>
      <c r="D5049" s="98"/>
    </row>
    <row r="5050" spans="1:4" ht="12.75">
      <c r="A5050" s="83"/>
      <c r="B5050" s="83"/>
      <c r="C5050" s="83"/>
      <c r="D5050" s="98"/>
    </row>
    <row r="5051" spans="1:4" ht="12.75">
      <c r="A5051" s="83"/>
      <c r="B5051" s="83"/>
      <c r="C5051" s="83"/>
      <c r="D5051" s="98"/>
    </row>
    <row r="5052" spans="1:4" ht="12.75">
      <c r="A5052" s="83"/>
      <c r="B5052" s="83"/>
      <c r="C5052" s="83"/>
      <c r="D5052" s="98"/>
    </row>
    <row r="5053" spans="1:4" ht="12.75">
      <c r="A5053" s="83"/>
      <c r="B5053" s="83"/>
      <c r="C5053" s="83"/>
      <c r="D5053" s="98"/>
    </row>
    <row r="5054" spans="1:4" ht="12.75">
      <c r="A5054" s="83"/>
      <c r="B5054" s="83"/>
      <c r="C5054" s="83"/>
      <c r="D5054" s="98"/>
    </row>
    <row r="5055" spans="1:4" ht="12.75">
      <c r="A5055" s="83"/>
      <c r="B5055" s="83"/>
      <c r="C5055" s="83"/>
      <c r="D5055" s="98"/>
    </row>
    <row r="5056" spans="1:4" ht="12.75">
      <c r="A5056" s="83"/>
      <c r="B5056" s="83"/>
      <c r="C5056" s="83"/>
      <c r="D5056" s="98"/>
    </row>
    <row r="5057" spans="1:4" ht="12.75">
      <c r="A5057" s="83"/>
      <c r="B5057" s="83"/>
      <c r="C5057" s="83"/>
      <c r="D5057" s="98"/>
    </row>
    <row r="5058" spans="1:4" ht="12.75">
      <c r="A5058" s="83"/>
      <c r="B5058" s="83"/>
      <c r="C5058" s="83"/>
      <c r="D5058" s="98"/>
    </row>
    <row r="5059" spans="1:4" ht="12.75">
      <c r="A5059" s="83"/>
      <c r="B5059" s="83"/>
      <c r="C5059" s="83"/>
      <c r="D5059" s="98"/>
    </row>
    <row r="5060" spans="1:4" ht="12.75">
      <c r="A5060" s="83"/>
      <c r="B5060" s="83"/>
      <c r="C5060" s="83"/>
      <c r="D5060" s="98"/>
    </row>
    <row r="5061" spans="1:4" ht="12.75">
      <c r="A5061" s="83"/>
      <c r="B5061" s="83"/>
      <c r="C5061" s="83"/>
      <c r="D5061" s="98"/>
    </row>
    <row r="5062" spans="1:4" ht="12.75">
      <c r="A5062" s="83"/>
      <c r="B5062" s="83"/>
      <c r="C5062" s="83"/>
      <c r="D5062" s="98"/>
    </row>
    <row r="5063" spans="1:4" ht="12.75">
      <c r="A5063" s="83"/>
      <c r="B5063" s="83"/>
      <c r="C5063" s="83"/>
      <c r="D5063" s="98"/>
    </row>
    <row r="5064" spans="1:4" ht="12.75">
      <c r="A5064" s="83"/>
      <c r="B5064" s="83"/>
      <c r="C5064" s="83"/>
      <c r="D5064" s="98"/>
    </row>
    <row r="5065" spans="1:4" ht="12.75">
      <c r="A5065" s="83"/>
      <c r="B5065" s="83"/>
      <c r="C5065" s="83"/>
      <c r="D5065" s="98"/>
    </row>
    <row r="5066" spans="1:4" ht="12.75">
      <c r="A5066" s="83"/>
      <c r="B5066" s="83"/>
      <c r="C5066" s="83"/>
      <c r="D5066" s="98"/>
    </row>
    <row r="5067" spans="1:4" ht="12.75">
      <c r="A5067" s="83"/>
      <c r="B5067" s="83"/>
      <c r="C5067" s="83"/>
      <c r="D5067" s="98"/>
    </row>
    <row r="5068" spans="1:4" ht="12.75">
      <c r="A5068" s="83"/>
      <c r="B5068" s="83"/>
      <c r="C5068" s="83"/>
      <c r="D5068" s="98"/>
    </row>
    <row r="5069" spans="1:4" ht="12.75">
      <c r="A5069" s="83"/>
      <c r="B5069" s="83"/>
      <c r="C5069" s="83"/>
      <c r="D5069" s="98"/>
    </row>
    <row r="5070" spans="1:4" ht="12.75">
      <c r="A5070" s="83"/>
      <c r="B5070" s="83"/>
      <c r="C5070" s="83"/>
      <c r="D5070" s="98"/>
    </row>
    <row r="5071" spans="1:4" ht="12.75">
      <c r="A5071" s="83"/>
      <c r="B5071" s="83"/>
      <c r="C5071" s="83"/>
      <c r="D5071" s="98"/>
    </row>
    <row r="5072" spans="1:4" ht="12.75">
      <c r="A5072" s="83"/>
      <c r="B5072" s="83"/>
      <c r="C5072" s="83"/>
      <c r="D5072" s="98"/>
    </row>
    <row r="5073" spans="1:4" ht="12.75">
      <c r="A5073" s="83"/>
      <c r="B5073" s="83"/>
      <c r="C5073" s="83"/>
      <c r="D5073" s="98"/>
    </row>
    <row r="5074" spans="1:4" ht="12.75">
      <c r="A5074" s="83"/>
      <c r="B5074" s="83"/>
      <c r="C5074" s="83"/>
      <c r="D5074" s="98"/>
    </row>
    <row r="5075" spans="1:4" ht="12.75">
      <c r="A5075" s="83"/>
      <c r="B5075" s="83"/>
      <c r="C5075" s="83"/>
      <c r="D5075" s="98"/>
    </row>
    <row r="5076" spans="1:4" ht="12.75">
      <c r="A5076" s="83"/>
      <c r="B5076" s="83"/>
      <c r="C5076" s="83"/>
      <c r="D5076" s="98"/>
    </row>
    <row r="5077" spans="1:4" ht="12.75">
      <c r="A5077" s="83"/>
      <c r="B5077" s="83"/>
      <c r="C5077" s="83"/>
      <c r="D5077" s="98"/>
    </row>
    <row r="5078" spans="1:4" ht="12.75">
      <c r="A5078" s="83"/>
      <c r="B5078" s="83"/>
      <c r="C5078" s="83"/>
      <c r="D5078" s="98"/>
    </row>
    <row r="5079" spans="1:4" ht="12.75">
      <c r="A5079" s="83"/>
      <c r="B5079" s="83"/>
      <c r="C5079" s="83"/>
      <c r="D5079" s="98"/>
    </row>
    <row r="5080" spans="1:4" ht="12.75">
      <c r="A5080" s="83"/>
      <c r="B5080" s="83"/>
      <c r="C5080" s="83"/>
      <c r="D5080" s="98"/>
    </row>
    <row r="5081" spans="1:4" ht="12.75">
      <c r="A5081" s="83"/>
      <c r="B5081" s="83"/>
      <c r="C5081" s="83"/>
      <c r="D5081" s="98"/>
    </row>
    <row r="5082" spans="1:4" ht="12.75">
      <c r="A5082" s="83"/>
      <c r="B5082" s="83"/>
      <c r="C5082" s="83"/>
      <c r="D5082" s="98"/>
    </row>
    <row r="5083" spans="1:4" ht="12.75">
      <c r="A5083" s="83"/>
      <c r="B5083" s="83"/>
      <c r="C5083" s="83"/>
      <c r="D5083" s="98"/>
    </row>
    <row r="5084" spans="1:4" ht="12.75">
      <c r="A5084" s="83"/>
      <c r="B5084" s="83"/>
      <c r="C5084" s="83"/>
      <c r="D5084" s="98"/>
    </row>
    <row r="5085" spans="1:4" ht="12.75">
      <c r="A5085" s="83"/>
      <c r="B5085" s="83"/>
      <c r="C5085" s="83"/>
      <c r="D5085" s="98"/>
    </row>
    <row r="5086" spans="1:4" ht="12.75">
      <c r="A5086" s="83"/>
      <c r="B5086" s="83"/>
      <c r="C5086" s="83"/>
      <c r="D5086" s="98"/>
    </row>
    <row r="5087" spans="1:4" ht="12.75">
      <c r="A5087" s="83"/>
      <c r="B5087" s="83"/>
      <c r="C5087" s="83"/>
      <c r="D5087" s="98"/>
    </row>
    <row r="5088" spans="1:4" ht="12.75">
      <c r="A5088" s="83"/>
      <c r="B5088" s="83"/>
      <c r="C5088" s="83"/>
      <c r="D5088" s="98"/>
    </row>
    <row r="5089" spans="1:4" ht="12.75">
      <c r="A5089" s="83"/>
      <c r="B5089" s="83"/>
      <c r="C5089" s="83"/>
      <c r="D5089" s="98"/>
    </row>
    <row r="5090" spans="1:4" ht="12.75">
      <c r="A5090" s="83"/>
      <c r="B5090" s="83"/>
      <c r="C5090" s="83"/>
      <c r="D5090" s="98"/>
    </row>
    <row r="5091" spans="1:4" ht="12.75">
      <c r="A5091" s="83"/>
      <c r="B5091" s="83"/>
      <c r="C5091" s="83"/>
      <c r="D5091" s="98"/>
    </row>
    <row r="5092" spans="1:4" ht="12.75">
      <c r="A5092" s="83"/>
      <c r="B5092" s="83"/>
      <c r="C5092" s="83"/>
      <c r="D5092" s="98"/>
    </row>
    <row r="5093" spans="1:4" ht="12.75">
      <c r="A5093" s="83"/>
      <c r="B5093" s="83"/>
      <c r="C5093" s="83"/>
      <c r="D5093" s="98"/>
    </row>
    <row r="5094" spans="1:4" ht="12.75">
      <c r="A5094" s="83"/>
      <c r="B5094" s="83"/>
      <c r="C5094" s="83"/>
      <c r="D5094" s="98"/>
    </row>
    <row r="5095" spans="1:4" ht="12.75">
      <c r="A5095" s="83"/>
      <c r="B5095" s="83"/>
      <c r="C5095" s="83"/>
      <c r="D5095" s="98"/>
    </row>
    <row r="5096" spans="1:4" ht="12.75">
      <c r="A5096" s="83"/>
      <c r="B5096" s="83"/>
      <c r="C5096" s="83"/>
      <c r="D5096" s="98"/>
    </row>
    <row r="5097" spans="1:4" ht="12.75">
      <c r="A5097" s="83"/>
      <c r="B5097" s="83"/>
      <c r="C5097" s="83"/>
      <c r="D5097" s="98"/>
    </row>
    <row r="5098" spans="1:4" ht="12.75">
      <c r="A5098" s="83"/>
      <c r="B5098" s="83"/>
      <c r="C5098" s="83"/>
      <c r="D5098" s="98"/>
    </row>
    <row r="5099" spans="1:4" ht="12.75">
      <c r="A5099" s="83"/>
      <c r="B5099" s="83"/>
      <c r="C5099" s="83"/>
      <c r="D5099" s="98"/>
    </row>
    <row r="5100" spans="1:4" ht="12.75">
      <c r="A5100" s="83"/>
      <c r="B5100" s="83"/>
      <c r="C5100" s="83"/>
      <c r="D5100" s="98"/>
    </row>
    <row r="5101" spans="1:4" ht="12.75">
      <c r="A5101" s="83"/>
      <c r="B5101" s="83"/>
      <c r="C5101" s="83"/>
      <c r="D5101" s="98"/>
    </row>
    <row r="5102" spans="1:4" ht="12.75">
      <c r="A5102" s="83"/>
      <c r="B5102" s="83"/>
      <c r="C5102" s="83"/>
      <c r="D5102" s="98"/>
    </row>
    <row r="5103" spans="1:4" ht="12.75">
      <c r="A5103" s="83"/>
      <c r="B5103" s="83"/>
      <c r="C5103" s="83"/>
      <c r="D5103" s="98"/>
    </row>
    <row r="5104" spans="1:4" ht="12.75">
      <c r="A5104" s="83"/>
      <c r="B5104" s="83"/>
      <c r="C5104" s="83"/>
      <c r="D5104" s="98"/>
    </row>
    <row r="5105" spans="1:4" ht="12.75">
      <c r="A5105" s="83"/>
      <c r="B5105" s="83"/>
      <c r="C5105" s="83"/>
      <c r="D5105" s="98"/>
    </row>
    <row r="5106" spans="1:4" ht="12.75">
      <c r="A5106" s="83"/>
      <c r="B5106" s="83"/>
      <c r="C5106" s="83"/>
      <c r="D5106" s="98"/>
    </row>
    <row r="5107" spans="1:4" ht="12.75">
      <c r="A5107" s="83"/>
      <c r="B5107" s="83"/>
      <c r="C5107" s="83"/>
      <c r="D5107" s="98"/>
    </row>
    <row r="5108" spans="1:4" ht="12.75">
      <c r="A5108" s="83"/>
      <c r="B5108" s="83"/>
      <c r="C5108" s="83"/>
      <c r="D5108" s="98"/>
    </row>
    <row r="5109" spans="1:4" ht="12.75">
      <c r="A5109" s="83"/>
      <c r="B5109" s="83"/>
      <c r="C5109" s="83"/>
      <c r="D5109" s="98"/>
    </row>
    <row r="5110" spans="1:4" ht="12.75">
      <c r="A5110" s="83"/>
      <c r="B5110" s="83"/>
      <c r="C5110" s="83"/>
      <c r="D5110" s="98"/>
    </row>
    <row r="5111" spans="1:4" ht="12.75">
      <c r="A5111" s="83"/>
      <c r="B5111" s="83"/>
      <c r="C5111" s="83"/>
      <c r="D5111" s="98"/>
    </row>
    <row r="5112" spans="1:4" ht="12.75">
      <c r="A5112" s="83"/>
      <c r="B5112" s="83"/>
      <c r="C5112" s="83"/>
      <c r="D5112" s="98"/>
    </row>
    <row r="5113" spans="1:4" ht="12.75">
      <c r="A5113" s="83"/>
      <c r="B5113" s="83"/>
      <c r="C5113" s="83"/>
      <c r="D5113" s="98"/>
    </row>
    <row r="5114" spans="1:4" ht="12.75">
      <c r="A5114" s="83"/>
      <c r="B5114" s="83"/>
      <c r="C5114" s="83"/>
      <c r="D5114" s="98"/>
    </row>
    <row r="5115" spans="1:4" ht="12.75">
      <c r="A5115" s="83"/>
      <c r="B5115" s="83"/>
      <c r="C5115" s="83"/>
      <c r="D5115" s="98"/>
    </row>
    <row r="5116" spans="1:4" ht="12.75">
      <c r="A5116" s="83"/>
      <c r="B5116" s="83"/>
      <c r="C5116" s="83"/>
      <c r="D5116" s="98"/>
    </row>
    <row r="5117" spans="1:4" ht="12.75">
      <c r="A5117" s="83"/>
      <c r="B5117" s="83"/>
      <c r="C5117" s="83"/>
      <c r="D5117" s="98"/>
    </row>
    <row r="5118" spans="1:4" ht="12.75">
      <c r="A5118" s="83"/>
      <c r="B5118" s="83"/>
      <c r="C5118" s="83"/>
      <c r="D5118" s="98"/>
    </row>
    <row r="5119" spans="1:4" ht="12.75">
      <c r="A5119" s="83"/>
      <c r="B5119" s="83"/>
      <c r="C5119" s="83"/>
      <c r="D5119" s="98"/>
    </row>
    <row r="5120" spans="1:4" ht="12.75">
      <c r="A5120" s="83"/>
      <c r="B5120" s="83"/>
      <c r="C5120" s="83"/>
      <c r="D5120" s="98"/>
    </row>
    <row r="5121" spans="1:4" ht="12.75">
      <c r="A5121" s="83"/>
      <c r="B5121" s="83"/>
      <c r="C5121" s="83"/>
      <c r="D5121" s="98"/>
    </row>
    <row r="5122" spans="1:4" ht="12.75">
      <c r="A5122" s="83"/>
      <c r="B5122" s="83"/>
      <c r="C5122" s="83"/>
      <c r="D5122" s="98"/>
    </row>
    <row r="5123" spans="1:4" ht="12.75">
      <c r="A5123" s="83"/>
      <c r="B5123" s="83"/>
      <c r="C5123" s="83"/>
      <c r="D5123" s="98"/>
    </row>
    <row r="5124" spans="1:4" ht="12.75">
      <c r="A5124" s="83"/>
      <c r="B5124" s="83"/>
      <c r="C5124" s="83"/>
      <c r="D5124" s="98"/>
    </row>
    <row r="5125" spans="1:4" ht="12.75">
      <c r="A5125" s="83"/>
      <c r="B5125" s="83"/>
      <c r="C5125" s="83"/>
      <c r="D5125" s="98"/>
    </row>
    <row r="5126" spans="1:4" ht="12.75">
      <c r="A5126" s="83"/>
      <c r="B5126" s="83"/>
      <c r="C5126" s="83"/>
      <c r="D5126" s="98"/>
    </row>
    <row r="5127" spans="1:4" ht="12.75">
      <c r="A5127" s="83"/>
      <c r="B5127" s="83"/>
      <c r="C5127" s="83"/>
      <c r="D5127" s="98"/>
    </row>
    <row r="5128" spans="1:4" ht="12.75">
      <c r="A5128" s="83"/>
      <c r="B5128" s="83"/>
      <c r="C5128" s="83"/>
      <c r="D5128" s="98"/>
    </row>
    <row r="5129" spans="1:4" ht="12.75">
      <c r="A5129" s="83"/>
      <c r="B5129" s="83"/>
      <c r="C5129" s="83"/>
      <c r="D5129" s="98"/>
    </row>
    <row r="5130" spans="1:4" ht="12.75">
      <c r="A5130" s="83"/>
      <c r="B5130" s="83"/>
      <c r="C5130" s="83"/>
      <c r="D5130" s="98"/>
    </row>
    <row r="5131" spans="1:4" ht="12.75">
      <c r="A5131" s="83"/>
      <c r="B5131" s="83"/>
      <c r="C5131" s="83"/>
      <c r="D5131" s="98"/>
    </row>
    <row r="5132" spans="1:4" ht="12.75">
      <c r="A5132" s="83"/>
      <c r="B5132" s="83"/>
      <c r="C5132" s="83"/>
      <c r="D5132" s="98"/>
    </row>
    <row r="5133" spans="1:4" ht="12.75">
      <c r="A5133" s="83"/>
      <c r="B5133" s="83"/>
      <c r="C5133" s="83"/>
      <c r="D5133" s="98"/>
    </row>
    <row r="5134" spans="1:4" ht="12.75">
      <c r="A5134" s="83"/>
      <c r="B5134" s="83"/>
      <c r="C5134" s="83"/>
      <c r="D5134" s="98"/>
    </row>
    <row r="5135" spans="1:4" ht="12.75">
      <c r="A5135" s="83"/>
      <c r="B5135" s="83"/>
      <c r="C5135" s="83"/>
      <c r="D5135" s="98"/>
    </row>
    <row r="5136" spans="1:4" ht="12.75">
      <c r="A5136" s="83"/>
      <c r="B5136" s="83"/>
      <c r="C5136" s="83"/>
      <c r="D5136" s="98"/>
    </row>
    <row r="5137" spans="1:4" ht="12.75">
      <c r="A5137" s="83"/>
      <c r="B5137" s="83"/>
      <c r="C5137" s="83"/>
      <c r="D5137" s="98"/>
    </row>
    <row r="5138" spans="1:4" ht="12.75">
      <c r="A5138" s="83"/>
      <c r="B5138" s="83"/>
      <c r="C5138" s="83"/>
      <c r="D5138" s="98"/>
    </row>
    <row r="5139" spans="1:4" ht="12.75">
      <c r="A5139" s="83"/>
      <c r="B5139" s="83"/>
      <c r="C5139" s="83"/>
      <c r="D5139" s="98"/>
    </row>
    <row r="5140" spans="1:4" ht="12.75">
      <c r="A5140" s="83"/>
      <c r="B5140" s="83"/>
      <c r="C5140" s="83"/>
      <c r="D5140" s="98"/>
    </row>
    <row r="5141" spans="1:4" ht="12.75">
      <c r="A5141" s="83"/>
      <c r="B5141" s="83"/>
      <c r="C5141" s="83"/>
      <c r="D5141" s="98"/>
    </row>
    <row r="5142" spans="1:4" ht="12.75">
      <c r="A5142" s="83"/>
      <c r="B5142" s="83"/>
      <c r="C5142" s="83"/>
      <c r="D5142" s="98"/>
    </row>
    <row r="5143" spans="1:4" ht="12.75">
      <c r="A5143" s="83"/>
      <c r="B5143" s="83"/>
      <c r="C5143" s="83"/>
      <c r="D5143" s="98"/>
    </row>
    <row r="5144" spans="1:4" ht="12.75">
      <c r="A5144" s="83"/>
      <c r="B5144" s="83"/>
      <c r="C5144" s="83"/>
      <c r="D5144" s="98"/>
    </row>
    <row r="5145" spans="1:4" ht="12.75">
      <c r="A5145" s="83"/>
      <c r="B5145" s="83"/>
      <c r="C5145" s="83"/>
      <c r="D5145" s="98"/>
    </row>
    <row r="5146" spans="1:4" ht="12.75">
      <c r="A5146" s="83"/>
      <c r="B5146" s="83"/>
      <c r="C5146" s="83"/>
      <c r="D5146" s="98"/>
    </row>
    <row r="5147" spans="1:4" ht="12.75">
      <c r="A5147" s="83"/>
      <c r="B5147" s="83"/>
      <c r="C5147" s="83"/>
      <c r="D5147" s="98"/>
    </row>
    <row r="5148" spans="1:4" ht="12.75">
      <c r="A5148" s="83"/>
      <c r="B5148" s="83"/>
      <c r="C5148" s="83"/>
      <c r="D5148" s="98"/>
    </row>
    <row r="5149" spans="1:4" ht="12.75">
      <c r="A5149" s="83"/>
      <c r="B5149" s="83"/>
      <c r="C5149" s="83"/>
      <c r="D5149" s="98"/>
    </row>
    <row r="5150" spans="1:4" ht="12.75">
      <c r="A5150" s="83"/>
      <c r="B5150" s="83"/>
      <c r="C5150" s="83"/>
      <c r="D5150" s="98"/>
    </row>
    <row r="5151" spans="1:4" ht="12.75">
      <c r="A5151" s="83"/>
      <c r="B5151" s="83"/>
      <c r="C5151" s="83"/>
      <c r="D5151" s="98"/>
    </row>
    <row r="5152" spans="1:4" ht="12.75">
      <c r="A5152" s="83"/>
      <c r="B5152" s="83"/>
      <c r="C5152" s="83"/>
      <c r="D5152" s="98"/>
    </row>
    <row r="5153" spans="1:4" ht="12.75">
      <c r="A5153" s="83"/>
      <c r="B5153" s="83"/>
      <c r="C5153" s="83"/>
      <c r="D5153" s="98"/>
    </row>
    <row r="5154" spans="1:4" ht="12.75">
      <c r="A5154" s="83"/>
      <c r="B5154" s="83"/>
      <c r="C5154" s="83"/>
      <c r="D5154" s="98"/>
    </row>
    <row r="5155" spans="1:4" ht="12.75">
      <c r="A5155" s="83"/>
      <c r="B5155" s="83"/>
      <c r="C5155" s="83"/>
      <c r="D5155" s="98"/>
    </row>
    <row r="5156" spans="1:4" ht="12.75">
      <c r="A5156" s="83"/>
      <c r="B5156" s="83"/>
      <c r="C5156" s="83"/>
      <c r="D5156" s="98"/>
    </row>
    <row r="5157" spans="1:4" ht="12.75">
      <c r="A5157" s="83"/>
      <c r="B5157" s="83"/>
      <c r="C5157" s="83"/>
      <c r="D5157" s="98"/>
    </row>
    <row r="5158" spans="1:4" ht="12.75">
      <c r="A5158" s="83"/>
      <c r="B5158" s="83"/>
      <c r="C5158" s="83"/>
      <c r="D5158" s="98"/>
    </row>
    <row r="5159" spans="1:4" ht="12.75">
      <c r="A5159" s="83"/>
      <c r="B5159" s="83"/>
      <c r="C5159" s="83"/>
      <c r="D5159" s="98"/>
    </row>
    <row r="5160" spans="1:4" ht="12.75">
      <c r="A5160" s="83"/>
      <c r="B5160" s="83"/>
      <c r="C5160" s="83"/>
      <c r="D5160" s="98"/>
    </row>
    <row r="5161" spans="1:4" ht="12.75">
      <c r="A5161" s="83"/>
      <c r="B5161" s="83"/>
      <c r="C5161" s="83"/>
      <c r="D5161" s="98"/>
    </row>
    <row r="5162" spans="1:4" ht="12.75">
      <c r="A5162" s="83"/>
      <c r="B5162" s="83"/>
      <c r="C5162" s="83"/>
      <c r="D5162" s="98"/>
    </row>
    <row r="5163" spans="1:4" ht="12.75">
      <c r="A5163" s="83"/>
      <c r="B5163" s="83"/>
      <c r="C5163" s="83"/>
      <c r="D5163" s="98"/>
    </row>
    <row r="5164" spans="1:4" ht="12.75">
      <c r="A5164" s="83"/>
      <c r="B5164" s="83"/>
      <c r="C5164" s="83"/>
      <c r="D5164" s="98"/>
    </row>
    <row r="5165" spans="1:4" ht="12.75">
      <c r="A5165" s="83"/>
      <c r="B5165" s="83"/>
      <c r="C5165" s="83"/>
      <c r="D5165" s="98"/>
    </row>
    <row r="5166" spans="1:4" ht="12.75">
      <c r="A5166" s="83"/>
      <c r="B5166" s="83"/>
      <c r="C5166" s="83"/>
      <c r="D5166" s="98"/>
    </row>
    <row r="5167" spans="1:4" ht="12.75">
      <c r="A5167" s="83"/>
      <c r="B5167" s="83"/>
      <c r="C5167" s="83"/>
      <c r="D5167" s="98"/>
    </row>
    <row r="5168" spans="1:4" ht="12.75">
      <c r="A5168" s="83"/>
      <c r="B5168" s="83"/>
      <c r="C5168" s="83"/>
      <c r="D5168" s="98"/>
    </row>
    <row r="5169" spans="1:4" ht="12.75">
      <c r="A5169" s="83"/>
      <c r="B5169" s="83"/>
      <c r="C5169" s="83"/>
      <c r="D5169" s="98"/>
    </row>
    <row r="5170" spans="1:4" ht="12.75">
      <c r="A5170" s="83"/>
      <c r="B5170" s="83"/>
      <c r="C5170" s="83"/>
      <c r="D5170" s="98"/>
    </row>
    <row r="5171" spans="1:4" ht="12.75">
      <c r="A5171" s="83"/>
      <c r="B5171" s="83"/>
      <c r="C5171" s="83"/>
      <c r="D5171" s="98"/>
    </row>
    <row r="5172" spans="1:4" ht="12.75">
      <c r="A5172" s="83"/>
      <c r="B5172" s="83"/>
      <c r="C5172" s="83"/>
      <c r="D5172" s="98"/>
    </row>
    <row r="5173" spans="1:4" ht="12.75">
      <c r="A5173" s="83"/>
      <c r="B5173" s="83"/>
      <c r="C5173" s="83"/>
      <c r="D5173" s="98"/>
    </row>
    <row r="5174" spans="1:4" ht="12.75">
      <c r="A5174" s="83"/>
      <c r="B5174" s="83"/>
      <c r="C5174" s="83"/>
      <c r="D5174" s="98"/>
    </row>
    <row r="5175" spans="1:4" ht="12.75">
      <c r="A5175" s="83"/>
      <c r="B5175" s="83"/>
      <c r="C5175" s="83"/>
      <c r="D5175" s="98"/>
    </row>
    <row r="5176" spans="1:4" ht="12.75">
      <c r="A5176" s="83"/>
      <c r="B5176" s="83"/>
      <c r="C5176" s="83"/>
      <c r="D5176" s="98"/>
    </row>
    <row r="5177" spans="1:4" ht="12.75">
      <c r="A5177" s="83"/>
      <c r="B5177" s="83"/>
      <c r="C5177" s="83"/>
      <c r="D5177" s="98"/>
    </row>
    <row r="5178" spans="1:4" ht="12.75">
      <c r="A5178" s="83"/>
      <c r="B5178" s="83"/>
      <c r="C5178" s="83"/>
      <c r="D5178" s="98"/>
    </row>
    <row r="5179" spans="1:4" ht="12.75">
      <c r="A5179" s="83"/>
      <c r="B5179" s="83"/>
      <c r="C5179" s="83"/>
      <c r="D5179" s="98"/>
    </row>
    <row r="5180" spans="1:4" ht="12.75">
      <c r="A5180" s="83"/>
      <c r="B5180" s="83"/>
      <c r="C5180" s="83"/>
      <c r="D5180" s="98"/>
    </row>
    <row r="5181" spans="1:4" ht="12.75">
      <c r="A5181" s="83"/>
      <c r="B5181" s="83"/>
      <c r="C5181" s="83"/>
      <c r="D5181" s="98"/>
    </row>
    <row r="5182" spans="1:4" ht="12.75">
      <c r="A5182" s="83"/>
      <c r="B5182" s="83"/>
      <c r="C5182" s="83"/>
      <c r="D5182" s="98"/>
    </row>
    <row r="5183" spans="1:4" ht="12.75">
      <c r="A5183" s="83"/>
      <c r="B5183" s="83"/>
      <c r="C5183" s="83"/>
      <c r="D5183" s="98"/>
    </row>
    <row r="5184" spans="1:4" ht="12.75">
      <c r="A5184" s="83"/>
      <c r="B5184" s="83"/>
      <c r="C5184" s="83"/>
      <c r="D5184" s="98"/>
    </row>
    <row r="5185" spans="1:4" ht="12.75">
      <c r="A5185" s="83"/>
      <c r="B5185" s="83"/>
      <c r="C5185" s="83"/>
      <c r="D5185" s="98"/>
    </row>
    <row r="5186" spans="1:4" ht="12.75">
      <c r="A5186" s="83"/>
      <c r="B5186" s="83"/>
      <c r="C5186" s="83"/>
      <c r="D5186" s="98"/>
    </row>
    <row r="5187" spans="1:4" ht="12.75">
      <c r="A5187" s="83"/>
      <c r="B5187" s="83"/>
      <c r="C5187" s="83"/>
      <c r="D5187" s="98"/>
    </row>
    <row r="5188" spans="1:4" ht="12.75">
      <c r="A5188" s="83"/>
      <c r="B5188" s="83"/>
      <c r="C5188" s="83"/>
      <c r="D5188" s="98"/>
    </row>
    <row r="5189" spans="1:4" ht="12.75">
      <c r="A5189" s="83"/>
      <c r="B5189" s="83"/>
      <c r="C5189" s="83"/>
      <c r="D5189" s="98"/>
    </row>
    <row r="5190" spans="1:4" ht="12.75">
      <c r="A5190" s="83"/>
      <c r="B5190" s="83"/>
      <c r="C5190" s="83"/>
      <c r="D5190" s="98"/>
    </row>
    <row r="5191" spans="1:4" ht="12.75">
      <c r="A5191" s="83"/>
      <c r="B5191" s="83"/>
      <c r="C5191" s="83"/>
      <c r="D5191" s="98"/>
    </row>
    <row r="5192" spans="1:4" ht="12.75">
      <c r="A5192" s="83"/>
      <c r="B5192" s="83"/>
      <c r="C5192" s="83"/>
      <c r="D5192" s="98"/>
    </row>
    <row r="5193" spans="1:4" ht="12.75">
      <c r="A5193" s="83"/>
      <c r="B5193" s="83"/>
      <c r="C5193" s="83"/>
      <c r="D5193" s="98"/>
    </row>
    <row r="5194" spans="1:4" ht="12.75">
      <c r="A5194" s="83"/>
      <c r="B5194" s="83"/>
      <c r="C5194" s="83"/>
      <c r="D5194" s="98"/>
    </row>
    <row r="5195" spans="1:4" ht="12.75">
      <c r="A5195" s="83"/>
      <c r="B5195" s="83"/>
      <c r="C5195" s="83"/>
      <c r="D5195" s="98"/>
    </row>
    <row r="5196" spans="1:4" ht="12.75">
      <c r="A5196" s="83"/>
      <c r="B5196" s="83"/>
      <c r="C5196" s="83"/>
      <c r="D5196" s="98"/>
    </row>
    <row r="5197" spans="1:4" ht="12.75">
      <c r="A5197" s="83"/>
      <c r="B5197" s="83"/>
      <c r="C5197" s="83"/>
      <c r="D5197" s="98"/>
    </row>
    <row r="5198" spans="1:4" ht="12.75">
      <c r="A5198" s="83"/>
      <c r="B5198" s="83"/>
      <c r="C5198" s="83"/>
      <c r="D5198" s="98"/>
    </row>
    <row r="5199" spans="1:4" ht="12.75">
      <c r="A5199" s="83"/>
      <c r="B5199" s="83"/>
      <c r="C5199" s="83"/>
      <c r="D5199" s="98"/>
    </row>
    <row r="5200" spans="1:4" ht="12.75">
      <c r="A5200" s="83"/>
      <c r="B5200" s="83"/>
      <c r="C5200" s="83"/>
      <c r="D5200" s="98"/>
    </row>
    <row r="5201" spans="1:4" ht="12.75">
      <c r="A5201" s="83"/>
      <c r="B5201" s="83"/>
      <c r="C5201" s="83"/>
      <c r="D5201" s="98"/>
    </row>
    <row r="5202" spans="1:4" ht="12.75">
      <c r="A5202" s="83"/>
      <c r="B5202" s="83"/>
      <c r="C5202" s="83"/>
      <c r="D5202" s="98"/>
    </row>
    <row r="5203" spans="1:4" ht="12.75">
      <c r="A5203" s="83"/>
      <c r="B5203" s="83"/>
      <c r="C5203" s="83"/>
      <c r="D5203" s="98"/>
    </row>
    <row r="5204" spans="1:4" ht="12.75">
      <c r="A5204" s="83"/>
      <c r="B5204" s="83"/>
      <c r="C5204" s="83"/>
      <c r="D5204" s="98"/>
    </row>
    <row r="5205" spans="1:4" ht="12.75">
      <c r="A5205" s="83"/>
      <c r="B5205" s="83"/>
      <c r="C5205" s="83"/>
      <c r="D5205" s="98"/>
    </row>
    <row r="5206" spans="1:4" ht="12.75">
      <c r="A5206" s="83"/>
      <c r="B5206" s="83"/>
      <c r="C5206" s="83"/>
      <c r="D5206" s="98"/>
    </row>
    <row r="5207" spans="1:4" ht="12.75">
      <c r="A5207" s="83"/>
      <c r="B5207" s="83"/>
      <c r="C5207" s="83"/>
      <c r="D5207" s="98"/>
    </row>
    <row r="5208" spans="1:4" ht="12.75">
      <c r="A5208" s="83"/>
      <c r="B5208" s="83"/>
      <c r="C5208" s="83"/>
      <c r="D5208" s="98"/>
    </row>
    <row r="5209" spans="1:4" ht="12.75">
      <c r="A5209" s="83"/>
      <c r="B5209" s="83"/>
      <c r="C5209" s="83"/>
      <c r="D5209" s="98"/>
    </row>
    <row r="5210" spans="1:4" ht="12.75">
      <c r="A5210" s="83"/>
      <c r="B5210" s="83"/>
      <c r="C5210" s="83"/>
      <c r="D5210" s="98"/>
    </row>
    <row r="5211" spans="1:4" ht="12.75">
      <c r="A5211" s="83"/>
      <c r="B5211" s="83"/>
      <c r="C5211" s="83"/>
      <c r="D5211" s="98"/>
    </row>
    <row r="5212" spans="1:4" ht="12.75">
      <c r="A5212" s="83"/>
      <c r="B5212" s="83"/>
      <c r="C5212" s="83"/>
      <c r="D5212" s="98"/>
    </row>
    <row r="5213" spans="1:4" ht="12.75">
      <c r="A5213" s="83"/>
      <c r="B5213" s="83"/>
      <c r="C5213" s="83"/>
      <c r="D5213" s="98"/>
    </row>
    <row r="5214" spans="1:4" ht="12.75">
      <c r="A5214" s="83"/>
      <c r="B5214" s="83"/>
      <c r="C5214" s="83"/>
      <c r="D5214" s="98"/>
    </row>
    <row r="5215" spans="1:4" ht="12.75">
      <c r="A5215" s="83"/>
      <c r="B5215" s="83"/>
      <c r="C5215" s="83"/>
      <c r="D5215" s="98"/>
    </row>
    <row r="5216" spans="1:4" ht="12.75">
      <c r="A5216" s="83"/>
      <c r="B5216" s="83"/>
      <c r="C5216" s="83"/>
      <c r="D5216" s="98"/>
    </row>
    <row r="5217" spans="1:4" ht="12.75">
      <c r="A5217" s="83"/>
      <c r="B5217" s="83"/>
      <c r="C5217" s="83"/>
      <c r="D5217" s="98"/>
    </row>
    <row r="5218" spans="1:4" ht="12.75">
      <c r="A5218" s="83"/>
      <c r="B5218" s="83"/>
      <c r="C5218" s="83"/>
      <c r="D5218" s="98"/>
    </row>
    <row r="5219" spans="1:4" ht="12.75">
      <c r="A5219" s="83"/>
      <c r="B5219" s="83"/>
      <c r="C5219" s="83"/>
      <c r="D5219" s="98"/>
    </row>
    <row r="5220" spans="1:4" ht="12.75">
      <c r="A5220" s="83"/>
      <c r="B5220" s="83"/>
      <c r="C5220" s="83"/>
      <c r="D5220" s="98"/>
    </row>
    <row r="5221" spans="1:4" ht="12.75">
      <c r="A5221" s="83"/>
      <c r="B5221" s="83"/>
      <c r="C5221" s="83"/>
      <c r="D5221" s="98"/>
    </row>
    <row r="5222" spans="1:4" ht="12.75">
      <c r="A5222" s="83"/>
      <c r="B5222" s="83"/>
      <c r="C5222" s="83"/>
      <c r="D5222" s="98"/>
    </row>
    <row r="5223" spans="1:4" ht="12.75">
      <c r="A5223" s="83"/>
      <c r="B5223" s="83"/>
      <c r="C5223" s="83"/>
      <c r="D5223" s="98"/>
    </row>
    <row r="5224" spans="1:4" ht="12.75">
      <c r="A5224" s="83"/>
      <c r="B5224" s="83"/>
      <c r="C5224" s="83"/>
      <c r="D5224" s="98"/>
    </row>
    <row r="5225" spans="1:4" ht="12.75">
      <c r="A5225" s="83"/>
      <c r="B5225" s="83"/>
      <c r="C5225" s="83"/>
      <c r="D5225" s="98"/>
    </row>
    <row r="5226" spans="1:4" ht="12.75">
      <c r="A5226" s="83"/>
      <c r="B5226" s="83"/>
      <c r="C5226" s="83"/>
      <c r="D5226" s="98"/>
    </row>
    <row r="5227" spans="1:4" ht="12.75">
      <c r="A5227" s="83"/>
      <c r="B5227" s="83"/>
      <c r="C5227" s="83"/>
      <c r="D5227" s="98"/>
    </row>
    <row r="5228" spans="1:4" ht="12.75">
      <c r="A5228" s="83"/>
      <c r="B5228" s="83"/>
      <c r="C5228" s="83"/>
      <c r="D5228" s="98"/>
    </row>
    <row r="5229" spans="1:4" ht="12.75">
      <c r="A5229" s="83"/>
      <c r="B5229" s="83"/>
      <c r="C5229" s="83"/>
      <c r="D5229" s="98"/>
    </row>
    <row r="5230" spans="1:4" ht="12.75">
      <c r="A5230" s="83"/>
      <c r="B5230" s="83"/>
      <c r="C5230" s="83"/>
      <c r="D5230" s="98"/>
    </row>
    <row r="5231" spans="1:4" ht="12.75">
      <c r="A5231" s="83"/>
      <c r="B5231" s="83"/>
      <c r="C5231" s="83"/>
      <c r="D5231" s="98"/>
    </row>
    <row r="5232" spans="1:4" ht="12.75">
      <c r="A5232" s="83"/>
      <c r="B5232" s="83"/>
      <c r="C5232" s="83"/>
      <c r="D5232" s="98"/>
    </row>
    <row r="5233" spans="1:4" ht="12.75">
      <c r="A5233" s="83"/>
      <c r="B5233" s="83"/>
      <c r="C5233" s="83"/>
      <c r="D5233" s="98"/>
    </row>
    <row r="5234" spans="1:4" ht="12.75">
      <c r="A5234" s="83"/>
      <c r="B5234" s="83"/>
      <c r="C5234" s="83"/>
      <c r="D5234" s="98"/>
    </row>
    <row r="5235" spans="1:4" ht="12.75">
      <c r="A5235" s="83"/>
      <c r="B5235" s="83"/>
      <c r="C5235" s="83"/>
      <c r="D5235" s="98"/>
    </row>
    <row r="5236" spans="1:4" ht="12.75">
      <c r="A5236" s="83"/>
      <c r="B5236" s="83"/>
      <c r="C5236" s="83"/>
      <c r="D5236" s="98"/>
    </row>
    <row r="5237" spans="1:4" ht="12.75">
      <c r="A5237" s="83"/>
      <c r="B5237" s="83"/>
      <c r="C5237" s="83"/>
      <c r="D5237" s="98"/>
    </row>
    <row r="5238" spans="1:4" ht="12.75">
      <c r="A5238" s="83"/>
      <c r="B5238" s="83"/>
      <c r="C5238" s="83"/>
      <c r="D5238" s="98"/>
    </row>
    <row r="5239" spans="1:4" ht="12.75">
      <c r="A5239" s="83"/>
      <c r="B5239" s="83"/>
      <c r="C5239" s="83"/>
      <c r="D5239" s="98"/>
    </row>
    <row r="5240" spans="1:4" ht="12.75">
      <c r="A5240" s="83"/>
      <c r="B5240" s="83"/>
      <c r="C5240" s="83"/>
      <c r="D5240" s="98"/>
    </row>
    <row r="5241" spans="1:4" ht="12.75">
      <c r="A5241" s="83"/>
      <c r="B5241" s="83"/>
      <c r="C5241" s="83"/>
      <c r="D5241" s="98"/>
    </row>
    <row r="5242" spans="1:4" ht="12.75">
      <c r="A5242" s="83"/>
      <c r="B5242" s="83"/>
      <c r="C5242" s="83"/>
      <c r="D5242" s="98"/>
    </row>
    <row r="5243" spans="1:4" ht="12.75">
      <c r="A5243" s="83"/>
      <c r="B5243" s="83"/>
      <c r="C5243" s="83"/>
      <c r="D5243" s="98"/>
    </row>
    <row r="5244" spans="1:4" ht="12.75">
      <c r="A5244" s="83"/>
      <c r="B5244" s="83"/>
      <c r="C5244" s="83"/>
      <c r="D5244" s="98"/>
    </row>
    <row r="5245" spans="1:4" ht="12.75">
      <c r="A5245" s="83"/>
      <c r="B5245" s="83"/>
      <c r="C5245" s="83"/>
      <c r="D5245" s="98"/>
    </row>
    <row r="5246" spans="1:4" ht="12.75">
      <c r="A5246" s="83"/>
      <c r="B5246" s="83"/>
      <c r="C5246" s="83"/>
      <c r="D5246" s="98"/>
    </row>
    <row r="5247" spans="1:4" ht="12.75">
      <c r="A5247" s="83"/>
      <c r="B5247" s="83"/>
      <c r="C5247" s="83"/>
      <c r="D5247" s="98"/>
    </row>
    <row r="5248" spans="1:4" ht="12.75">
      <c r="A5248" s="83"/>
      <c r="B5248" s="83"/>
      <c r="C5248" s="83"/>
      <c r="D5248" s="98"/>
    </row>
    <row r="5249" spans="1:4" ht="12.75">
      <c r="A5249" s="83"/>
      <c r="B5249" s="83"/>
      <c r="C5249" s="83"/>
      <c r="D5249" s="98"/>
    </row>
    <row r="5250" spans="1:4" ht="12.75">
      <c r="A5250" s="83"/>
      <c r="B5250" s="83"/>
      <c r="C5250" s="83"/>
      <c r="D5250" s="98"/>
    </row>
    <row r="5251" spans="1:4" ht="12.75">
      <c r="A5251" s="83"/>
      <c r="B5251" s="83"/>
      <c r="C5251" s="83"/>
      <c r="D5251" s="98"/>
    </row>
    <row r="5252" spans="1:4" ht="12.75">
      <c r="A5252" s="83"/>
      <c r="B5252" s="83"/>
      <c r="C5252" s="83"/>
      <c r="D5252" s="98"/>
    </row>
    <row r="5253" spans="1:4" ht="12.75">
      <c r="A5253" s="83"/>
      <c r="B5253" s="83"/>
      <c r="C5253" s="83"/>
      <c r="D5253" s="98"/>
    </row>
    <row r="5254" spans="1:4" ht="12.75">
      <c r="A5254" s="83"/>
      <c r="B5254" s="83"/>
      <c r="C5254" s="83"/>
      <c r="D5254" s="98"/>
    </row>
    <row r="5255" spans="1:4" ht="12.75">
      <c r="A5255" s="83"/>
      <c r="B5255" s="83"/>
      <c r="C5255" s="83"/>
      <c r="D5255" s="98"/>
    </row>
    <row r="5256" spans="1:4" ht="12.75">
      <c r="A5256" s="83"/>
      <c r="B5256" s="83"/>
      <c r="C5256" s="83"/>
      <c r="D5256" s="98"/>
    </row>
    <row r="5257" spans="1:4" ht="12.75">
      <c r="A5257" s="83"/>
      <c r="B5257" s="83"/>
      <c r="C5257" s="83"/>
      <c r="D5257" s="98"/>
    </row>
    <row r="5258" spans="1:4" ht="12.75">
      <c r="A5258" s="83"/>
      <c r="B5258" s="83"/>
      <c r="C5258" s="83"/>
      <c r="D5258" s="98"/>
    </row>
    <row r="5259" spans="1:4" ht="12.75">
      <c r="A5259" s="83"/>
      <c r="B5259" s="83"/>
      <c r="C5259" s="83"/>
      <c r="D5259" s="98"/>
    </row>
    <row r="5260" spans="1:4" ht="12.75">
      <c r="A5260" s="83"/>
      <c r="B5260" s="83"/>
      <c r="C5260" s="83"/>
      <c r="D5260" s="98"/>
    </row>
    <row r="5261" spans="1:4" ht="12.75">
      <c r="A5261" s="83"/>
      <c r="B5261" s="83"/>
      <c r="C5261" s="83"/>
      <c r="D5261" s="98"/>
    </row>
    <row r="5262" spans="1:4" ht="12.75">
      <c r="A5262" s="83"/>
      <c r="B5262" s="83"/>
      <c r="C5262" s="83"/>
      <c r="D5262" s="98"/>
    </row>
    <row r="5263" spans="1:4" ht="12.75">
      <c r="A5263" s="83"/>
      <c r="B5263" s="83"/>
      <c r="C5263" s="83"/>
      <c r="D5263" s="98"/>
    </row>
    <row r="5264" spans="1:4" ht="12.75">
      <c r="A5264" s="83"/>
      <c r="B5264" s="83"/>
      <c r="C5264" s="83"/>
      <c r="D5264" s="98"/>
    </row>
    <row r="5265" spans="1:4" ht="12.75">
      <c r="A5265" s="83"/>
      <c r="B5265" s="83"/>
      <c r="C5265" s="83"/>
      <c r="D5265" s="98"/>
    </row>
    <row r="5266" spans="1:4" ht="12.75">
      <c r="A5266" s="83"/>
      <c r="B5266" s="83"/>
      <c r="C5266" s="83"/>
      <c r="D5266" s="98"/>
    </row>
    <row r="5267" spans="1:4" ht="12.75">
      <c r="A5267" s="83"/>
      <c r="B5267" s="83"/>
      <c r="C5267" s="83"/>
      <c r="D5267" s="98"/>
    </row>
    <row r="5268" spans="1:4" ht="12.75">
      <c r="A5268" s="83"/>
      <c r="B5268" s="83"/>
      <c r="C5268" s="83"/>
      <c r="D5268" s="98"/>
    </row>
    <row r="5269" spans="1:4" ht="12.75">
      <c r="A5269" s="83"/>
      <c r="B5269" s="83"/>
      <c r="C5269" s="83"/>
      <c r="D5269" s="98"/>
    </row>
    <row r="5270" spans="1:4" ht="12.75">
      <c r="A5270" s="83"/>
      <c r="B5270" s="83"/>
      <c r="C5270" s="83"/>
      <c r="D5270" s="98"/>
    </row>
    <row r="5271" spans="1:4" ht="12.75">
      <c r="A5271" s="83"/>
      <c r="B5271" s="83"/>
      <c r="C5271" s="83"/>
      <c r="D5271" s="98"/>
    </row>
    <row r="5272" spans="1:4" ht="12.75">
      <c r="A5272" s="83"/>
      <c r="B5272" s="83"/>
      <c r="C5272" s="83"/>
      <c r="D5272" s="98"/>
    </row>
    <row r="5273" spans="1:4" ht="12.75">
      <c r="A5273" s="83"/>
      <c r="B5273" s="83"/>
      <c r="C5273" s="83"/>
      <c r="D5273" s="98"/>
    </row>
    <row r="5274" spans="1:4" ht="12.75">
      <c r="A5274" s="83"/>
      <c r="B5274" s="83"/>
      <c r="C5274" s="83"/>
      <c r="D5274" s="98"/>
    </row>
    <row r="5275" spans="1:4" ht="12.75">
      <c r="A5275" s="83"/>
      <c r="B5275" s="83"/>
      <c r="C5275" s="83"/>
      <c r="D5275" s="98"/>
    </row>
    <row r="5276" spans="1:4" ht="12.75">
      <c r="A5276" s="83"/>
      <c r="B5276" s="83"/>
      <c r="C5276" s="83"/>
      <c r="D5276" s="98"/>
    </row>
    <row r="5277" spans="1:4" ht="12.75">
      <c r="A5277" s="83"/>
      <c r="B5277" s="83"/>
      <c r="C5277" s="83"/>
      <c r="D5277" s="98"/>
    </row>
    <row r="5278" spans="1:4" ht="12.75">
      <c r="A5278" s="83"/>
      <c r="B5278" s="83"/>
      <c r="C5278" s="83"/>
      <c r="D5278" s="98"/>
    </row>
    <row r="5279" spans="1:4" ht="12.75">
      <c r="A5279" s="83"/>
      <c r="B5279" s="83"/>
      <c r="C5279" s="83"/>
      <c r="D5279" s="98"/>
    </row>
    <row r="5280" spans="1:4" ht="12.75">
      <c r="A5280" s="83"/>
      <c r="B5280" s="83"/>
      <c r="C5280" s="83"/>
      <c r="D5280" s="98"/>
    </row>
    <row r="5281" spans="1:4" ht="12.75">
      <c r="A5281" s="83"/>
      <c r="B5281" s="83"/>
      <c r="C5281" s="83"/>
      <c r="D5281" s="98"/>
    </row>
    <row r="5282" spans="1:4" ht="12.75">
      <c r="A5282" s="83"/>
      <c r="B5282" s="83"/>
      <c r="C5282" s="83"/>
      <c r="D5282" s="98"/>
    </row>
    <row r="5283" spans="1:4" ht="12.75">
      <c r="A5283" s="83"/>
      <c r="B5283" s="83"/>
      <c r="C5283" s="83"/>
      <c r="D5283" s="98"/>
    </row>
    <row r="5284" spans="1:4" ht="12.75">
      <c r="A5284" s="83"/>
      <c r="B5284" s="83"/>
      <c r="C5284" s="83"/>
      <c r="D5284" s="98"/>
    </row>
    <row r="5285" spans="1:4" ht="12.75">
      <c r="A5285" s="83"/>
      <c r="B5285" s="83"/>
      <c r="C5285" s="83"/>
      <c r="D5285" s="98"/>
    </row>
    <row r="5286" spans="1:4" ht="12.75">
      <c r="A5286" s="83"/>
      <c r="B5286" s="83"/>
      <c r="C5286" s="83"/>
      <c r="D5286" s="98"/>
    </row>
    <row r="5287" spans="1:4" ht="12.75">
      <c r="A5287" s="83"/>
      <c r="B5287" s="83"/>
      <c r="C5287" s="83"/>
      <c r="D5287" s="98"/>
    </row>
    <row r="5288" spans="1:4" ht="12.75">
      <c r="A5288" s="83"/>
      <c r="B5288" s="83"/>
      <c r="C5288" s="83"/>
      <c r="D5288" s="98"/>
    </row>
    <row r="5289" spans="1:4" ht="12.75">
      <c r="A5289" s="83"/>
      <c r="B5289" s="83"/>
      <c r="C5289" s="83"/>
      <c r="D5289" s="98"/>
    </row>
    <row r="5290" spans="1:4" ht="12.75">
      <c r="A5290" s="83"/>
      <c r="B5290" s="83"/>
      <c r="C5290" s="83"/>
      <c r="D5290" s="98"/>
    </row>
    <row r="5291" spans="1:4" ht="12.75">
      <c r="A5291" s="83"/>
      <c r="B5291" s="83"/>
      <c r="C5291" s="83"/>
      <c r="D5291" s="98"/>
    </row>
    <row r="5292" spans="1:4" ht="12.75">
      <c r="A5292" s="83"/>
      <c r="B5292" s="83"/>
      <c r="C5292" s="83"/>
      <c r="D5292" s="98"/>
    </row>
    <row r="5293" spans="1:4" ht="12.75">
      <c r="A5293" s="83"/>
      <c r="B5293" s="83"/>
      <c r="C5293" s="83"/>
      <c r="D5293" s="98"/>
    </row>
    <row r="5294" spans="1:4" ht="12.75">
      <c r="A5294" s="83"/>
      <c r="B5294" s="83"/>
      <c r="C5294" s="83"/>
      <c r="D5294" s="98"/>
    </row>
    <row r="5295" spans="1:4" ht="12.75">
      <c r="A5295" s="83"/>
      <c r="B5295" s="83"/>
      <c r="C5295" s="83"/>
      <c r="D5295" s="98"/>
    </row>
    <row r="5296" spans="1:4" ht="12.75">
      <c r="A5296" s="83"/>
      <c r="B5296" s="83"/>
      <c r="C5296" s="83"/>
      <c r="D5296" s="98"/>
    </row>
    <row r="5297" spans="1:4" ht="12.75">
      <c r="A5297" s="83"/>
      <c r="B5297" s="83"/>
      <c r="C5297" s="83"/>
      <c r="D5297" s="98"/>
    </row>
    <row r="5298" spans="1:4" ht="12.75">
      <c r="A5298" s="83"/>
      <c r="B5298" s="83"/>
      <c r="C5298" s="83"/>
      <c r="D5298" s="98"/>
    </row>
    <row r="5299" spans="1:4" ht="12.75">
      <c r="A5299" s="83"/>
      <c r="B5299" s="83"/>
      <c r="C5299" s="83"/>
      <c r="D5299" s="98"/>
    </row>
    <row r="5300" spans="1:4" ht="12.75">
      <c r="A5300" s="83"/>
      <c r="B5300" s="83"/>
      <c r="C5300" s="83"/>
      <c r="D5300" s="98"/>
    </row>
    <row r="5301" spans="1:4" ht="12.75">
      <c r="A5301" s="83"/>
      <c r="B5301" s="83"/>
      <c r="C5301" s="83"/>
      <c r="D5301" s="98"/>
    </row>
    <row r="5302" spans="1:4" ht="12.75">
      <c r="A5302" s="83"/>
      <c r="B5302" s="83"/>
      <c r="C5302" s="83"/>
      <c r="D5302" s="98"/>
    </row>
    <row r="5303" spans="1:4" ht="12.75">
      <c r="A5303" s="83"/>
      <c r="B5303" s="83"/>
      <c r="C5303" s="83"/>
      <c r="D5303" s="98"/>
    </row>
    <row r="5304" spans="1:4" ht="12.75">
      <c r="A5304" s="83"/>
      <c r="B5304" s="83"/>
      <c r="C5304" s="83"/>
      <c r="D5304" s="98"/>
    </row>
    <row r="5305" spans="1:4" ht="12.75">
      <c r="A5305" s="83"/>
      <c r="B5305" s="83"/>
      <c r="C5305" s="83"/>
      <c r="D5305" s="98"/>
    </row>
    <row r="5306" spans="1:4" ht="12.75">
      <c r="A5306" s="83"/>
      <c r="B5306" s="83"/>
      <c r="C5306" s="83"/>
      <c r="D5306" s="98"/>
    </row>
    <row r="5307" spans="1:4" ht="12.75">
      <c r="A5307" s="83"/>
      <c r="B5307" s="83"/>
      <c r="C5307" s="83"/>
      <c r="D5307" s="98"/>
    </row>
    <row r="5308" spans="1:4" ht="12.75">
      <c r="A5308" s="83"/>
      <c r="B5308" s="83"/>
      <c r="C5308" s="83"/>
      <c r="D5308" s="98"/>
    </row>
    <row r="5309" spans="1:4" ht="12.75">
      <c r="A5309" s="83"/>
      <c r="B5309" s="83"/>
      <c r="C5309" s="83"/>
      <c r="D5309" s="98"/>
    </row>
    <row r="5310" spans="1:4" ht="12.75">
      <c r="A5310" s="83"/>
      <c r="B5310" s="83"/>
      <c r="C5310" s="83"/>
      <c r="D5310" s="98"/>
    </row>
    <row r="5311" spans="1:4" ht="12.75">
      <c r="A5311" s="83"/>
      <c r="B5311" s="83"/>
      <c r="C5311" s="83"/>
      <c r="D5311" s="98"/>
    </row>
    <row r="5312" spans="1:4" ht="12.75">
      <c r="A5312" s="83"/>
      <c r="B5312" s="83"/>
      <c r="C5312" s="83"/>
      <c r="D5312" s="98"/>
    </row>
    <row r="5313" spans="1:4" ht="12.75">
      <c r="A5313" s="83"/>
      <c r="B5313" s="83"/>
      <c r="C5313" s="83"/>
      <c r="D5313" s="98"/>
    </row>
    <row r="5314" spans="1:4" ht="12.75">
      <c r="A5314" s="83"/>
      <c r="B5314" s="83"/>
      <c r="C5314" s="83"/>
      <c r="D5314" s="98"/>
    </row>
    <row r="5315" spans="1:4" ht="12.75">
      <c r="A5315" s="83"/>
      <c r="B5315" s="83"/>
      <c r="C5315" s="83"/>
      <c r="D5315" s="98"/>
    </row>
    <row r="5316" spans="1:4" ht="12.75">
      <c r="A5316" s="83"/>
      <c r="B5316" s="83"/>
      <c r="C5316" s="83"/>
      <c r="D5316" s="98"/>
    </row>
    <row r="5317" spans="1:4" ht="12.75">
      <c r="A5317" s="83"/>
      <c r="B5317" s="83"/>
      <c r="C5317" s="83"/>
      <c r="D5317" s="98"/>
    </row>
    <row r="5318" spans="1:4" ht="12.75">
      <c r="A5318" s="83"/>
      <c r="B5318" s="83"/>
      <c r="C5318" s="83"/>
      <c r="D5318" s="98"/>
    </row>
    <row r="5319" spans="1:4" ht="12.75">
      <c r="A5319" s="83"/>
      <c r="B5319" s="83"/>
      <c r="C5319" s="83"/>
      <c r="D5319" s="98"/>
    </row>
    <row r="5320" spans="1:4" ht="12.75">
      <c r="A5320" s="83"/>
      <c r="B5320" s="83"/>
      <c r="C5320" s="83"/>
      <c r="D5320" s="98"/>
    </row>
    <row r="5321" spans="1:4" ht="12.75">
      <c r="A5321" s="83"/>
      <c r="B5321" s="83"/>
      <c r="C5321" s="83"/>
      <c r="D5321" s="98"/>
    </row>
    <row r="5322" spans="1:4" ht="12.75">
      <c r="A5322" s="83"/>
      <c r="B5322" s="83"/>
      <c r="C5322" s="83"/>
      <c r="D5322" s="98"/>
    </row>
    <row r="5323" spans="1:4" ht="12.75">
      <c r="A5323" s="83"/>
      <c r="B5323" s="83"/>
      <c r="C5323" s="83"/>
      <c r="D5323" s="98"/>
    </row>
    <row r="5324" spans="1:4" ht="12.75">
      <c r="A5324" s="83"/>
      <c r="B5324" s="83"/>
      <c r="C5324" s="83"/>
      <c r="D5324" s="98"/>
    </row>
    <row r="5325" spans="1:4" ht="12.75">
      <c r="A5325" s="83"/>
      <c r="B5325" s="83"/>
      <c r="C5325" s="83"/>
      <c r="D5325" s="98"/>
    </row>
    <row r="5326" spans="1:4" ht="12.75">
      <c r="A5326" s="83"/>
      <c r="B5326" s="83"/>
      <c r="C5326" s="83"/>
      <c r="D5326" s="98"/>
    </row>
    <row r="5327" spans="1:4" ht="12.75">
      <c r="A5327" s="83"/>
      <c r="B5327" s="83"/>
      <c r="C5327" s="83"/>
      <c r="D5327" s="98"/>
    </row>
    <row r="5328" spans="1:4" ht="12.75">
      <c r="A5328" s="83"/>
      <c r="B5328" s="83"/>
      <c r="C5328" s="83"/>
      <c r="D5328" s="98"/>
    </row>
    <row r="5329" spans="1:4" ht="12.75">
      <c r="A5329" s="83"/>
      <c r="B5329" s="83"/>
      <c r="C5329" s="83"/>
      <c r="D5329" s="98"/>
    </row>
    <row r="5330" spans="1:4" ht="12.75">
      <c r="A5330" s="83"/>
      <c r="B5330" s="83"/>
      <c r="C5330" s="83"/>
      <c r="D5330" s="98"/>
    </row>
    <row r="5331" spans="1:4" ht="12.75">
      <c r="A5331" s="83"/>
      <c r="B5331" s="83"/>
      <c r="C5331" s="83"/>
      <c r="D5331" s="98"/>
    </row>
    <row r="5332" spans="1:4" ht="12.75">
      <c r="A5332" s="83"/>
      <c r="B5332" s="83"/>
      <c r="C5332" s="83"/>
      <c r="D5332" s="98"/>
    </row>
    <row r="5333" spans="1:4" ht="12.75">
      <c r="A5333" s="83"/>
      <c r="B5333" s="83"/>
      <c r="C5333" s="83"/>
      <c r="D5333" s="98"/>
    </row>
    <row r="5334" spans="1:4" ht="12.75">
      <c r="A5334" s="83"/>
      <c r="B5334" s="83"/>
      <c r="C5334" s="83"/>
      <c r="D5334" s="98"/>
    </row>
    <row r="5335" spans="1:4" ht="12.75">
      <c r="A5335" s="83"/>
      <c r="B5335" s="83"/>
      <c r="C5335" s="83"/>
      <c r="D5335" s="98"/>
    </row>
    <row r="5336" spans="1:4" ht="12.75">
      <c r="A5336" s="83"/>
      <c r="B5336" s="83"/>
      <c r="C5336" s="83"/>
      <c r="D5336" s="98"/>
    </row>
    <row r="5337" spans="1:4" ht="12.75">
      <c r="A5337" s="83"/>
      <c r="B5337" s="83"/>
      <c r="C5337" s="83"/>
      <c r="D5337" s="98"/>
    </row>
    <row r="5338" spans="1:4" ht="12.75">
      <c r="A5338" s="83"/>
      <c r="B5338" s="83"/>
      <c r="C5338" s="83"/>
      <c r="D5338" s="98"/>
    </row>
    <row r="5339" spans="1:4" ht="12.75">
      <c r="A5339" s="83"/>
      <c r="B5339" s="83"/>
      <c r="C5339" s="83"/>
      <c r="D5339" s="98"/>
    </row>
    <row r="5340" spans="1:4" ht="12.75">
      <c r="A5340" s="83"/>
      <c r="B5340" s="83"/>
      <c r="C5340" s="83"/>
      <c r="D5340" s="98"/>
    </row>
    <row r="5341" spans="1:4" ht="12.75">
      <c r="A5341" s="83"/>
      <c r="B5341" s="83"/>
      <c r="C5341" s="83"/>
      <c r="D5341" s="98"/>
    </row>
    <row r="5342" spans="1:4" ht="12.75">
      <c r="A5342" s="83"/>
      <c r="B5342" s="83"/>
      <c r="C5342" s="83"/>
      <c r="D5342" s="98"/>
    </row>
    <row r="5343" spans="1:4" ht="12.75">
      <c r="A5343" s="83"/>
      <c r="B5343" s="83"/>
      <c r="C5343" s="83"/>
      <c r="D5343" s="98"/>
    </row>
    <row r="5344" spans="1:4" ht="12.75">
      <c r="A5344" s="83"/>
      <c r="B5344" s="83"/>
      <c r="C5344" s="83"/>
      <c r="D5344" s="98"/>
    </row>
    <row r="5345" spans="1:4" ht="12.75">
      <c r="A5345" s="83"/>
      <c r="B5345" s="83"/>
      <c r="C5345" s="83"/>
      <c r="D5345" s="98"/>
    </row>
    <row r="5346" spans="1:4" ht="12.75">
      <c r="A5346" s="83"/>
      <c r="B5346" s="83"/>
      <c r="C5346" s="83"/>
      <c r="D5346" s="98"/>
    </row>
    <row r="5347" spans="1:4" ht="12.75">
      <c r="A5347" s="83"/>
      <c r="B5347" s="83"/>
      <c r="C5347" s="83"/>
      <c r="D5347" s="98"/>
    </row>
    <row r="5348" spans="1:4" ht="12.75">
      <c r="A5348" s="83"/>
      <c r="B5348" s="83"/>
      <c r="C5348" s="83"/>
      <c r="D5348" s="98"/>
    </row>
    <row r="5349" spans="1:4" ht="12.75">
      <c r="A5349" s="83"/>
      <c r="B5349" s="83"/>
      <c r="C5349" s="83"/>
      <c r="D5349" s="98"/>
    </row>
    <row r="5350" spans="1:4" ht="12.75">
      <c r="A5350" s="83"/>
      <c r="B5350" s="83"/>
      <c r="C5350" s="83"/>
      <c r="D5350" s="98"/>
    </row>
    <row r="5351" spans="1:4" ht="12.75">
      <c r="A5351" s="83"/>
      <c r="B5351" s="83"/>
      <c r="C5351" s="83"/>
      <c r="D5351" s="98"/>
    </row>
    <row r="5352" spans="1:4" ht="12.75">
      <c r="A5352" s="83"/>
      <c r="B5352" s="83"/>
      <c r="C5352" s="83"/>
      <c r="D5352" s="98"/>
    </row>
    <row r="5353" spans="1:4" ht="12.75">
      <c r="A5353" s="83"/>
      <c r="B5353" s="83"/>
      <c r="C5353" s="83"/>
      <c r="D5353" s="98"/>
    </row>
    <row r="5354" spans="1:4" ht="12.75">
      <c r="A5354" s="83"/>
      <c r="B5354" s="83"/>
      <c r="C5354" s="83"/>
      <c r="D5354" s="98"/>
    </row>
    <row r="5355" spans="1:4" ht="12.75">
      <c r="A5355" s="83"/>
      <c r="B5355" s="83"/>
      <c r="C5355" s="83"/>
      <c r="D5355" s="98"/>
    </row>
    <row r="5356" spans="1:4" ht="12.75">
      <c r="A5356" s="83"/>
      <c r="B5356" s="83"/>
      <c r="C5356" s="83"/>
      <c r="D5356" s="98"/>
    </row>
    <row r="5357" spans="1:4" ht="12.75">
      <c r="A5357" s="83"/>
      <c r="B5357" s="83"/>
      <c r="C5357" s="83"/>
      <c r="D5357" s="98"/>
    </row>
    <row r="5358" spans="1:4" ht="12.75">
      <c r="A5358" s="83"/>
      <c r="B5358" s="83"/>
      <c r="C5358" s="83"/>
      <c r="D5358" s="98"/>
    </row>
    <row r="5359" spans="1:4" ht="12.75">
      <c r="A5359" s="83"/>
      <c r="B5359" s="83"/>
      <c r="C5359" s="83"/>
      <c r="D5359" s="98"/>
    </row>
    <row r="5360" spans="1:4" ht="12.75">
      <c r="A5360" s="83"/>
      <c r="B5360" s="83"/>
      <c r="C5360" s="83"/>
      <c r="D5360" s="98"/>
    </row>
    <row r="5361" spans="1:4" ht="12.75">
      <c r="A5361" s="83"/>
      <c r="B5361" s="83"/>
      <c r="C5361" s="83"/>
      <c r="D5361" s="98"/>
    </row>
    <row r="5362" spans="1:4" ht="12.75">
      <c r="A5362" s="83"/>
      <c r="B5362" s="83"/>
      <c r="C5362" s="83"/>
      <c r="D5362" s="98"/>
    </row>
    <row r="5363" spans="1:4" ht="12.75">
      <c r="A5363" s="83"/>
      <c r="B5363" s="83"/>
      <c r="C5363" s="83"/>
      <c r="D5363" s="98"/>
    </row>
    <row r="5364" spans="1:4" ht="12.75">
      <c r="A5364" s="83"/>
      <c r="B5364" s="83"/>
      <c r="C5364" s="83"/>
      <c r="D5364" s="98"/>
    </row>
    <row r="5365" spans="1:4" ht="12.75">
      <c r="A5365" s="83"/>
      <c r="B5365" s="83"/>
      <c r="C5365" s="83"/>
      <c r="D5365" s="98"/>
    </row>
    <row r="5366" spans="1:4" ht="12.75">
      <c r="A5366" s="83"/>
      <c r="B5366" s="83"/>
      <c r="C5366" s="83"/>
      <c r="D5366" s="98"/>
    </row>
    <row r="5367" spans="1:4" ht="12.75">
      <c r="A5367" s="83"/>
      <c r="B5367" s="83"/>
      <c r="C5367" s="83"/>
      <c r="D5367" s="98"/>
    </row>
    <row r="5368" spans="1:4" ht="12.75">
      <c r="A5368" s="83"/>
      <c r="B5368" s="83"/>
      <c r="C5368" s="83"/>
      <c r="D5368" s="98"/>
    </row>
    <row r="5369" spans="1:4" ht="12.75">
      <c r="A5369" s="83"/>
      <c r="B5369" s="83"/>
      <c r="C5369" s="83"/>
      <c r="D5369" s="98"/>
    </row>
    <row r="5370" spans="1:4" ht="12.75">
      <c r="A5370" s="83"/>
      <c r="B5370" s="83"/>
      <c r="C5370" s="83"/>
      <c r="D5370" s="98"/>
    </row>
    <row r="5371" spans="1:4" ht="12.75">
      <c r="A5371" s="83"/>
      <c r="B5371" s="83"/>
      <c r="C5371" s="83"/>
      <c r="D5371" s="98"/>
    </row>
    <row r="5372" spans="1:4" ht="12.75">
      <c r="A5372" s="83"/>
      <c r="B5372" s="83"/>
      <c r="C5372" s="83"/>
      <c r="D5372" s="98"/>
    </row>
    <row r="5373" spans="1:4" ht="12.75">
      <c r="A5373" s="83"/>
      <c r="B5373" s="83"/>
      <c r="C5373" s="83"/>
      <c r="D5373" s="98"/>
    </row>
    <row r="5374" spans="1:4" ht="12.75">
      <c r="A5374" s="83"/>
      <c r="B5374" s="83"/>
      <c r="C5374" s="83"/>
      <c r="D5374" s="98"/>
    </row>
    <row r="5375" spans="1:4" ht="12.75">
      <c r="A5375" s="83"/>
      <c r="B5375" s="83"/>
      <c r="C5375" s="83"/>
      <c r="D5375" s="98"/>
    </row>
    <row r="5376" spans="1:4" ht="12.75">
      <c r="A5376" s="83"/>
      <c r="B5376" s="83"/>
      <c r="C5376" s="83"/>
      <c r="D5376" s="98"/>
    </row>
    <row r="5377" spans="1:4" ht="12.75">
      <c r="A5377" s="83"/>
      <c r="B5377" s="83"/>
      <c r="C5377" s="83"/>
      <c r="D5377" s="98"/>
    </row>
    <row r="5378" spans="1:4" ht="12.75">
      <c r="A5378" s="83"/>
      <c r="B5378" s="83"/>
      <c r="C5378" s="83"/>
      <c r="D5378" s="98"/>
    </row>
    <row r="5379" spans="1:4" ht="12.75">
      <c r="A5379" s="83"/>
      <c r="B5379" s="83"/>
      <c r="C5379" s="83"/>
      <c r="D5379" s="98"/>
    </row>
    <row r="5380" spans="1:4" ht="12.75">
      <c r="A5380" s="83"/>
      <c r="B5380" s="83"/>
      <c r="C5380" s="83"/>
      <c r="D5380" s="98"/>
    </row>
    <row r="5381" spans="1:4" ht="12.75">
      <c r="A5381" s="83"/>
      <c r="B5381" s="83"/>
      <c r="C5381" s="83"/>
      <c r="D5381" s="98"/>
    </row>
    <row r="5382" spans="1:4" ht="12.75">
      <c r="A5382" s="83"/>
      <c r="B5382" s="83"/>
      <c r="C5382" s="83"/>
      <c r="D5382" s="98"/>
    </row>
    <row r="5383" spans="1:4" ht="12.75">
      <c r="A5383" s="83"/>
      <c r="B5383" s="83"/>
      <c r="C5383" s="83"/>
      <c r="D5383" s="98"/>
    </row>
    <row r="5384" spans="1:4" ht="12.75">
      <c r="A5384" s="83"/>
      <c r="B5384" s="83"/>
      <c r="C5384" s="83"/>
      <c r="D5384" s="98"/>
    </row>
    <row r="5385" spans="1:4" ht="12.75">
      <c r="A5385" s="83"/>
      <c r="B5385" s="83"/>
      <c r="C5385" s="83"/>
      <c r="D5385" s="98"/>
    </row>
    <row r="5386" spans="1:4" ht="12.75">
      <c r="A5386" s="83"/>
      <c r="B5386" s="83"/>
      <c r="C5386" s="83"/>
      <c r="D5386" s="98"/>
    </row>
    <row r="5387" spans="1:4" ht="12.75">
      <c r="A5387" s="83"/>
      <c r="B5387" s="83"/>
      <c r="C5387" s="83"/>
      <c r="D5387" s="98"/>
    </row>
    <row r="5388" spans="1:4" ht="12.75">
      <c r="A5388" s="83"/>
      <c r="B5388" s="83"/>
      <c r="C5388" s="83"/>
      <c r="D5388" s="98"/>
    </row>
    <row r="5389" spans="1:4" ht="12.75">
      <c r="A5389" s="83"/>
      <c r="B5389" s="83"/>
      <c r="C5389" s="83"/>
      <c r="D5389" s="98"/>
    </row>
    <row r="5390" spans="1:4" ht="12.75">
      <c r="A5390" s="83"/>
      <c r="B5390" s="83"/>
      <c r="C5390" s="83"/>
      <c r="D5390" s="98"/>
    </row>
    <row r="5391" spans="1:4" ht="12.75">
      <c r="A5391" s="83"/>
      <c r="B5391" s="83"/>
      <c r="C5391" s="83"/>
      <c r="D5391" s="98"/>
    </row>
    <row r="5392" spans="1:4" ht="12.75">
      <c r="A5392" s="83"/>
      <c r="B5392" s="83"/>
      <c r="C5392" s="83"/>
      <c r="D5392" s="98"/>
    </row>
    <row r="5393" spans="1:4" ht="12.75">
      <c r="A5393" s="83"/>
      <c r="B5393" s="83"/>
      <c r="C5393" s="83"/>
      <c r="D5393" s="98"/>
    </row>
    <row r="5394" spans="1:4" ht="12.75">
      <c r="A5394" s="83"/>
      <c r="B5394" s="83"/>
      <c r="C5394" s="83"/>
      <c r="D5394" s="98"/>
    </row>
    <row r="5395" spans="1:4" ht="12.75">
      <c r="A5395" s="83"/>
      <c r="B5395" s="83"/>
      <c r="C5395" s="83"/>
      <c r="D5395" s="98"/>
    </row>
    <row r="5396" spans="1:4" ht="12.75">
      <c r="A5396" s="83"/>
      <c r="B5396" s="83"/>
      <c r="C5396" s="83"/>
      <c r="D5396" s="98"/>
    </row>
    <row r="5397" spans="1:4" ht="12.75">
      <c r="A5397" s="83"/>
      <c r="B5397" s="83"/>
      <c r="C5397" s="83"/>
      <c r="D5397" s="98"/>
    </row>
    <row r="5398" spans="1:4" ht="12.75">
      <c r="A5398" s="83"/>
      <c r="B5398" s="83"/>
      <c r="C5398" s="83"/>
      <c r="D5398" s="98"/>
    </row>
    <row r="5399" spans="1:4" ht="12.75">
      <c r="A5399" s="83"/>
      <c r="B5399" s="83"/>
      <c r="C5399" s="83"/>
      <c r="D5399" s="98"/>
    </row>
    <row r="5400" spans="1:4" ht="12.75">
      <c r="A5400" s="83"/>
      <c r="B5400" s="83"/>
      <c r="C5400" s="83"/>
      <c r="D5400" s="98"/>
    </row>
    <row r="5401" spans="1:4" ht="12.75">
      <c r="A5401" s="83"/>
      <c r="B5401" s="83"/>
      <c r="C5401" s="83"/>
      <c r="D5401" s="98"/>
    </row>
    <row r="5402" spans="1:4" ht="12.75">
      <c r="A5402" s="83"/>
      <c r="B5402" s="83"/>
      <c r="C5402" s="83"/>
      <c r="D5402" s="98"/>
    </row>
    <row r="5403" spans="1:4" ht="12.75">
      <c r="A5403" s="83"/>
      <c r="B5403" s="83"/>
      <c r="C5403" s="83"/>
      <c r="D5403" s="98"/>
    </row>
    <row r="5404" spans="1:4" ht="12.75">
      <c r="A5404" s="83"/>
      <c r="B5404" s="83"/>
      <c r="C5404" s="83"/>
      <c r="D5404" s="98"/>
    </row>
    <row r="5405" spans="1:4" ht="12.75">
      <c r="A5405" s="83"/>
      <c r="B5405" s="83"/>
      <c r="C5405" s="83"/>
      <c r="D5405" s="98"/>
    </row>
    <row r="5406" spans="1:4" ht="12.75">
      <c r="A5406" s="83"/>
      <c r="B5406" s="83"/>
      <c r="C5406" s="83"/>
      <c r="D5406" s="98"/>
    </row>
    <row r="5407" spans="1:4" ht="12.75">
      <c r="A5407" s="83"/>
      <c r="B5407" s="83"/>
      <c r="C5407" s="83"/>
      <c r="D5407" s="98"/>
    </row>
    <row r="5408" spans="1:4" ht="12.75">
      <c r="A5408" s="83"/>
      <c r="B5408" s="83"/>
      <c r="C5408" s="83"/>
      <c r="D5408" s="98"/>
    </row>
    <row r="5409" spans="1:4" ht="12.75">
      <c r="A5409" s="83"/>
      <c r="B5409" s="83"/>
      <c r="C5409" s="83"/>
      <c r="D5409" s="98"/>
    </row>
    <row r="5410" spans="1:4" ht="12.75">
      <c r="A5410" s="83"/>
      <c r="B5410" s="83"/>
      <c r="C5410" s="83"/>
      <c r="D5410" s="98"/>
    </row>
    <row r="5411" spans="1:4" ht="12.75">
      <c r="A5411" s="83"/>
      <c r="B5411" s="83"/>
      <c r="C5411" s="83"/>
      <c r="D5411" s="98"/>
    </row>
    <row r="5412" spans="1:4" ht="12.75">
      <c r="A5412" s="83"/>
      <c r="B5412" s="83"/>
      <c r="C5412" s="83"/>
      <c r="D5412" s="98"/>
    </row>
    <row r="5413" spans="1:4" ht="12.75">
      <c r="A5413" s="83"/>
      <c r="B5413" s="83"/>
      <c r="C5413" s="83"/>
      <c r="D5413" s="98"/>
    </row>
    <row r="5414" spans="1:4" ht="12.75">
      <c r="A5414" s="83"/>
      <c r="B5414" s="83"/>
      <c r="C5414" s="83"/>
      <c r="D5414" s="98"/>
    </row>
    <row r="5415" spans="1:4" ht="12.75">
      <c r="A5415" s="83"/>
      <c r="B5415" s="83"/>
      <c r="C5415" s="83"/>
      <c r="D5415" s="98"/>
    </row>
    <row r="5416" spans="1:4" ht="12.75">
      <c r="A5416" s="83"/>
      <c r="B5416" s="83"/>
      <c r="C5416" s="83"/>
      <c r="D5416" s="98"/>
    </row>
    <row r="5417" spans="1:4" ht="12.75">
      <c r="A5417" s="83"/>
      <c r="B5417" s="83"/>
      <c r="C5417" s="83"/>
      <c r="D5417" s="98"/>
    </row>
    <row r="5418" spans="1:4" ht="12.75">
      <c r="A5418" s="83"/>
      <c r="B5418" s="83"/>
      <c r="C5418" s="83"/>
      <c r="D5418" s="98"/>
    </row>
    <row r="5419" spans="1:4" ht="12.75">
      <c r="A5419" s="83"/>
      <c r="B5419" s="83"/>
      <c r="C5419" s="83"/>
      <c r="D5419" s="98"/>
    </row>
    <row r="5420" spans="1:4" ht="12.75">
      <c r="A5420" s="83"/>
      <c r="B5420" s="83"/>
      <c r="C5420" s="83"/>
      <c r="D5420" s="98"/>
    </row>
    <row r="5421" spans="1:4" ht="12.75">
      <c r="A5421" s="83"/>
      <c r="B5421" s="83"/>
      <c r="C5421" s="83"/>
      <c r="D5421" s="98"/>
    </row>
    <row r="5422" spans="1:4" ht="12.75">
      <c r="A5422" s="83"/>
      <c r="B5422" s="83"/>
      <c r="C5422" s="83"/>
      <c r="D5422" s="98"/>
    </row>
    <row r="5423" spans="1:4" ht="12.75">
      <c r="A5423" s="83"/>
      <c r="B5423" s="83"/>
      <c r="C5423" s="83"/>
      <c r="D5423" s="98"/>
    </row>
    <row r="5424" spans="1:4" ht="12.75">
      <c r="A5424" s="83"/>
      <c r="B5424" s="83"/>
      <c r="C5424" s="83"/>
      <c r="D5424" s="98"/>
    </row>
    <row r="5425" spans="1:4" ht="12.75">
      <c r="A5425" s="83"/>
      <c r="B5425" s="83"/>
      <c r="C5425" s="83"/>
      <c r="D5425" s="98"/>
    </row>
    <row r="5426" spans="1:4" ht="12.75">
      <c r="A5426" s="83"/>
      <c r="B5426" s="83"/>
      <c r="C5426" s="83"/>
      <c r="D5426" s="98"/>
    </row>
    <row r="5427" spans="1:4" ht="12.75">
      <c r="A5427" s="83"/>
      <c r="B5427" s="83"/>
      <c r="C5427" s="83"/>
      <c r="D5427" s="98"/>
    </row>
    <row r="5428" spans="1:4" ht="12.75">
      <c r="A5428" s="83"/>
      <c r="B5428" s="83"/>
      <c r="C5428" s="83"/>
      <c r="D5428" s="98"/>
    </row>
    <row r="5429" spans="1:4" ht="12.75">
      <c r="A5429" s="83"/>
      <c r="B5429" s="83"/>
      <c r="C5429" s="83"/>
      <c r="D5429" s="98"/>
    </row>
    <row r="5430" spans="1:4" ht="12.75">
      <c r="A5430" s="83"/>
      <c r="B5430" s="83"/>
      <c r="C5430" s="83"/>
      <c r="D5430" s="98"/>
    </row>
    <row r="5431" spans="1:4" ht="12.75">
      <c r="A5431" s="83"/>
      <c r="B5431" s="83"/>
      <c r="C5431" s="83"/>
      <c r="D5431" s="98"/>
    </row>
    <row r="5432" spans="1:4" ht="12.75">
      <c r="A5432" s="83"/>
      <c r="B5432" s="83"/>
      <c r="C5432" s="83"/>
      <c r="D5432" s="98"/>
    </row>
    <row r="5433" spans="1:4" ht="12.75">
      <c r="A5433" s="83"/>
      <c r="B5433" s="83"/>
      <c r="C5433" s="83"/>
      <c r="D5433" s="98"/>
    </row>
    <row r="5434" spans="1:4" ht="12.75">
      <c r="A5434" s="83"/>
      <c r="B5434" s="83"/>
      <c r="C5434" s="83"/>
      <c r="D5434" s="98"/>
    </row>
    <row r="5435" spans="1:4" ht="12.75">
      <c r="A5435" s="83"/>
      <c r="B5435" s="83"/>
      <c r="C5435" s="83"/>
      <c r="D5435" s="98"/>
    </row>
    <row r="5436" spans="1:4" ht="12.75">
      <c r="A5436" s="83"/>
      <c r="B5436" s="83"/>
      <c r="C5436" s="83"/>
      <c r="D5436" s="98"/>
    </row>
    <row r="5437" spans="1:4" ht="12.75">
      <c r="A5437" s="83"/>
      <c r="B5437" s="83"/>
      <c r="C5437" s="83"/>
      <c r="D5437" s="98"/>
    </row>
    <row r="5438" spans="1:4" ht="12.75">
      <c r="A5438" s="83"/>
      <c r="B5438" s="83"/>
      <c r="C5438" s="83"/>
      <c r="D5438" s="98"/>
    </row>
    <row r="5439" spans="1:4" ht="12.75">
      <c r="A5439" s="83"/>
      <c r="B5439" s="83"/>
      <c r="C5439" s="83"/>
      <c r="D5439" s="98"/>
    </row>
    <row r="5440" spans="1:4" ht="12.75">
      <c r="A5440" s="83"/>
      <c r="B5440" s="83"/>
      <c r="C5440" s="83"/>
      <c r="D5440" s="98"/>
    </row>
    <row r="5441" spans="1:4" ht="12.75">
      <c r="A5441" s="83"/>
      <c r="B5441" s="83"/>
      <c r="C5441" s="83"/>
      <c r="D5441" s="98"/>
    </row>
    <row r="5442" spans="1:4" ht="12.75">
      <c r="A5442" s="83"/>
      <c r="B5442" s="83"/>
      <c r="C5442" s="83"/>
      <c r="D5442" s="98"/>
    </row>
    <row r="5443" spans="1:4" ht="12.75">
      <c r="A5443" s="83"/>
      <c r="B5443" s="83"/>
      <c r="C5443" s="83"/>
      <c r="D5443" s="98"/>
    </row>
    <row r="5444" spans="1:4" ht="12.75">
      <c r="A5444" s="83"/>
      <c r="B5444" s="83"/>
      <c r="C5444" s="83"/>
      <c r="D5444" s="98"/>
    </row>
    <row r="5445" spans="1:4" ht="12.75">
      <c r="A5445" s="83"/>
      <c r="B5445" s="83"/>
      <c r="C5445" s="83"/>
      <c r="D5445" s="98"/>
    </row>
    <row r="5446" spans="1:4" ht="12.75">
      <c r="A5446" s="83"/>
      <c r="B5446" s="83"/>
      <c r="C5446" s="83"/>
      <c r="D5446" s="98"/>
    </row>
    <row r="5447" spans="1:4" ht="12.75">
      <c r="A5447" s="83"/>
      <c r="B5447" s="83"/>
      <c r="C5447" s="83"/>
      <c r="D5447" s="98"/>
    </row>
    <row r="5448" spans="1:4" ht="12.75">
      <c r="A5448" s="83"/>
      <c r="B5448" s="83"/>
      <c r="C5448" s="83"/>
      <c r="D5448" s="98"/>
    </row>
    <row r="5449" spans="1:4" ht="12.75">
      <c r="A5449" s="83"/>
      <c r="B5449" s="83"/>
      <c r="C5449" s="83"/>
      <c r="D5449" s="98"/>
    </row>
    <row r="5450" spans="1:4" ht="12.75">
      <c r="A5450" s="83"/>
      <c r="B5450" s="83"/>
      <c r="C5450" s="83"/>
      <c r="D5450" s="98"/>
    </row>
    <row r="5451" spans="1:4" ht="12.75">
      <c r="A5451" s="83"/>
      <c r="B5451" s="83"/>
      <c r="C5451" s="83"/>
      <c r="D5451" s="98"/>
    </row>
    <row r="5452" spans="1:4" ht="12.75">
      <c r="A5452" s="83"/>
      <c r="B5452" s="83"/>
      <c r="C5452" s="83"/>
      <c r="D5452" s="98"/>
    </row>
    <row r="5453" spans="1:4" ht="12.75">
      <c r="A5453" s="83"/>
      <c r="B5453" s="83"/>
      <c r="C5453" s="83"/>
      <c r="D5453" s="98"/>
    </row>
    <row r="5454" spans="1:4" ht="12.75">
      <c r="A5454" s="83"/>
      <c r="B5454" s="83"/>
      <c r="C5454" s="83"/>
      <c r="D5454" s="98"/>
    </row>
    <row r="5455" spans="1:4" ht="12.75">
      <c r="A5455" s="83"/>
      <c r="B5455" s="83"/>
      <c r="C5455" s="83"/>
      <c r="D5455" s="98"/>
    </row>
    <row r="5456" spans="1:4" ht="12.75">
      <c r="A5456" s="83"/>
      <c r="B5456" s="83"/>
      <c r="C5456" s="83"/>
      <c r="D5456" s="98"/>
    </row>
    <row r="5457" spans="1:4" ht="12.75">
      <c r="A5457" s="83"/>
      <c r="B5457" s="83"/>
      <c r="C5457" s="83"/>
      <c r="D5457" s="98"/>
    </row>
    <row r="5458" spans="1:4" ht="12.75">
      <c r="A5458" s="83"/>
      <c r="B5458" s="83"/>
      <c r="C5458" s="83"/>
      <c r="D5458" s="98"/>
    </row>
    <row r="5459" spans="1:4" ht="12.75">
      <c r="A5459" s="83"/>
      <c r="B5459" s="83"/>
      <c r="C5459" s="83"/>
      <c r="D5459" s="98"/>
    </row>
    <row r="5460" spans="1:4" ht="12.75">
      <c r="A5460" s="83"/>
      <c r="B5460" s="83"/>
      <c r="C5460" s="83"/>
      <c r="D5460" s="98"/>
    </row>
    <row r="5461" spans="1:4" ht="12.75">
      <c r="A5461" s="83"/>
      <c r="B5461" s="83"/>
      <c r="C5461" s="83"/>
      <c r="D5461" s="98"/>
    </row>
    <row r="5462" spans="1:4" ht="12.75">
      <c r="A5462" s="83"/>
      <c r="B5462" s="83"/>
      <c r="C5462" s="83"/>
      <c r="D5462" s="98"/>
    </row>
    <row r="5463" spans="1:4" ht="12.75">
      <c r="A5463" s="83"/>
      <c r="B5463" s="83"/>
      <c r="C5463" s="83"/>
      <c r="D5463" s="98"/>
    </row>
    <row r="5464" spans="1:4" ht="12.75">
      <c r="A5464" s="83"/>
      <c r="B5464" s="83"/>
      <c r="C5464" s="83"/>
      <c r="D5464" s="98"/>
    </row>
    <row r="5465" spans="1:4" ht="12.75">
      <c r="A5465" s="83"/>
      <c r="B5465" s="83"/>
      <c r="C5465" s="83"/>
      <c r="D5465" s="98"/>
    </row>
    <row r="5466" spans="1:4" ht="12.75">
      <c r="A5466" s="83"/>
      <c r="B5466" s="83"/>
      <c r="C5466" s="83"/>
      <c r="D5466" s="98"/>
    </row>
    <row r="5467" spans="1:4" ht="12.75">
      <c r="A5467" s="83"/>
      <c r="B5467" s="83"/>
      <c r="C5467" s="83"/>
      <c r="D5467" s="98"/>
    </row>
    <row r="5468" spans="1:4" ht="12.75">
      <c r="A5468" s="83"/>
      <c r="B5468" s="83"/>
      <c r="C5468" s="83"/>
      <c r="D5468" s="98"/>
    </row>
    <row r="5469" spans="1:4" ht="12.75">
      <c r="A5469" s="83"/>
      <c r="B5469" s="83"/>
      <c r="C5469" s="83"/>
      <c r="D5469" s="98"/>
    </row>
    <row r="5470" spans="1:4" ht="12.75">
      <c r="A5470" s="83"/>
      <c r="B5470" s="83"/>
      <c r="C5470" s="83"/>
      <c r="D5470" s="98"/>
    </row>
    <row r="5471" spans="1:4" ht="12.75">
      <c r="A5471" s="83"/>
      <c r="B5471" s="83"/>
      <c r="C5471" s="83"/>
      <c r="D5471" s="98"/>
    </row>
    <row r="5472" spans="1:4" ht="12.75">
      <c r="A5472" s="83"/>
      <c r="B5472" s="83"/>
      <c r="C5472" s="83"/>
      <c r="D5472" s="98"/>
    </row>
    <row r="5473" spans="1:4" ht="12.75">
      <c r="A5473" s="83"/>
      <c r="B5473" s="83"/>
      <c r="C5473" s="83"/>
      <c r="D5473" s="98"/>
    </row>
    <row r="5474" spans="1:4" ht="12.75">
      <c r="A5474" s="83"/>
      <c r="B5474" s="83"/>
      <c r="C5474" s="83"/>
      <c r="D5474" s="98"/>
    </row>
    <row r="5475" spans="1:4" ht="12.75">
      <c r="A5475" s="83"/>
      <c r="B5475" s="83"/>
      <c r="C5475" s="83"/>
      <c r="D5475" s="98"/>
    </row>
    <row r="5476" spans="1:4" ht="12.75">
      <c r="A5476" s="83"/>
      <c r="B5476" s="83"/>
      <c r="C5476" s="83"/>
      <c r="D5476" s="98"/>
    </row>
    <row r="5477" spans="1:4" ht="12.75">
      <c r="A5477" s="83"/>
      <c r="B5477" s="83"/>
      <c r="C5477" s="83"/>
      <c r="D5477" s="98"/>
    </row>
    <row r="5478" spans="1:4" ht="12.75">
      <c r="A5478" s="83"/>
      <c r="B5478" s="83"/>
      <c r="C5478" s="83"/>
      <c r="D5478" s="98"/>
    </row>
    <row r="5479" spans="1:4" ht="12.75">
      <c r="A5479" s="83"/>
      <c r="B5479" s="83"/>
      <c r="C5479" s="83"/>
      <c r="D5479" s="98"/>
    </row>
    <row r="5480" spans="1:4" ht="12.75">
      <c r="A5480" s="83"/>
      <c r="B5480" s="83"/>
      <c r="C5480" s="83"/>
      <c r="D5480" s="98"/>
    </row>
    <row r="5481" spans="1:4" ht="12.75">
      <c r="A5481" s="83"/>
      <c r="B5481" s="83"/>
      <c r="C5481" s="83"/>
      <c r="D5481" s="98"/>
    </row>
    <row r="5482" spans="1:4" ht="12.75">
      <c r="A5482" s="83"/>
      <c r="B5482" s="83"/>
      <c r="C5482" s="83"/>
      <c r="D5482" s="98"/>
    </row>
    <row r="5483" spans="1:4" ht="12.75">
      <c r="A5483" s="83"/>
      <c r="B5483" s="83"/>
      <c r="C5483" s="83"/>
      <c r="D5483" s="98"/>
    </row>
    <row r="5484" spans="1:4" ht="12.75">
      <c r="A5484" s="83"/>
      <c r="B5484" s="83"/>
      <c r="C5484" s="83"/>
      <c r="D5484" s="98"/>
    </row>
    <row r="5485" spans="1:4" ht="12.75">
      <c r="A5485" s="83"/>
      <c r="B5485" s="83"/>
      <c r="C5485" s="83"/>
      <c r="D5485" s="98"/>
    </row>
    <row r="5486" spans="1:4" ht="12.75">
      <c r="A5486" s="83"/>
      <c r="B5486" s="83"/>
      <c r="C5486" s="83"/>
      <c r="D5486" s="98"/>
    </row>
    <row r="5487" spans="1:4" ht="12.75">
      <c r="A5487" s="83"/>
      <c r="B5487" s="83"/>
      <c r="C5487" s="83"/>
      <c r="D5487" s="98"/>
    </row>
    <row r="5488" spans="1:4" ht="12.75">
      <c r="A5488" s="83"/>
      <c r="B5488" s="83"/>
      <c r="C5488" s="83"/>
      <c r="D5488" s="98"/>
    </row>
    <row r="5489" spans="1:4" ht="12.75">
      <c r="A5489" s="83"/>
      <c r="B5489" s="83"/>
      <c r="C5489" s="83"/>
      <c r="D5489" s="98"/>
    </row>
    <row r="5490" spans="1:4" ht="12.75">
      <c r="A5490" s="83"/>
      <c r="B5490" s="83"/>
      <c r="C5490" s="83"/>
      <c r="D5490" s="98"/>
    </row>
    <row r="5491" spans="1:4" ht="12.75">
      <c r="A5491" s="83"/>
      <c r="B5491" s="83"/>
      <c r="C5491" s="83"/>
      <c r="D5491" s="98"/>
    </row>
    <row r="5492" spans="1:4" ht="12.75">
      <c r="A5492" s="83"/>
      <c r="B5492" s="83"/>
      <c r="C5492" s="83"/>
      <c r="D5492" s="98"/>
    </row>
    <row r="5493" spans="1:4" ht="12.75">
      <c r="A5493" s="83"/>
      <c r="B5493" s="83"/>
      <c r="C5493" s="83"/>
      <c r="D5493" s="98"/>
    </row>
    <row r="5494" spans="1:4" ht="12.75">
      <c r="A5494" s="83"/>
      <c r="B5494" s="83"/>
      <c r="C5494" s="83"/>
      <c r="D5494" s="98"/>
    </row>
    <row r="5495" spans="1:4" ht="12.75">
      <c r="A5495" s="83"/>
      <c r="B5495" s="83"/>
      <c r="C5495" s="83"/>
      <c r="D5495" s="98"/>
    </row>
    <row r="5496" spans="1:4" ht="12.75">
      <c r="A5496" s="83"/>
      <c r="B5496" s="83"/>
      <c r="C5496" s="83"/>
      <c r="D5496" s="98"/>
    </row>
    <row r="5497" spans="1:4" ht="12.75">
      <c r="A5497" s="83"/>
      <c r="B5497" s="83"/>
      <c r="C5497" s="83"/>
      <c r="D5497" s="98"/>
    </row>
    <row r="5498" spans="1:4" ht="12.75">
      <c r="A5498" s="83"/>
      <c r="B5498" s="83"/>
      <c r="C5498" s="83"/>
      <c r="D5498" s="98"/>
    </row>
    <row r="5499" spans="1:4" ht="12.75">
      <c r="A5499" s="83"/>
      <c r="B5499" s="83"/>
      <c r="C5499" s="83"/>
      <c r="D5499" s="98"/>
    </row>
    <row r="5500" spans="1:4" ht="12.75">
      <c r="A5500" s="83"/>
      <c r="B5500" s="83"/>
      <c r="C5500" s="83"/>
      <c r="D5500" s="98"/>
    </row>
    <row r="5501" spans="1:4" ht="12.75">
      <c r="A5501" s="83"/>
      <c r="B5501" s="83"/>
      <c r="C5501" s="83"/>
      <c r="D5501" s="98"/>
    </row>
    <row r="5502" spans="1:4" ht="12.75">
      <c r="A5502" s="83"/>
      <c r="B5502" s="83"/>
      <c r="C5502" s="83"/>
      <c r="D5502" s="98"/>
    </row>
    <row r="5503" spans="1:4" ht="12.75">
      <c r="A5503" s="83"/>
      <c r="B5503" s="83"/>
      <c r="C5503" s="83"/>
      <c r="D5503" s="98"/>
    </row>
    <row r="5504" spans="1:4" ht="12.75">
      <c r="A5504" s="83"/>
      <c r="B5504" s="83"/>
      <c r="C5504" s="83"/>
      <c r="D5504" s="98"/>
    </row>
    <row r="5505" spans="1:4" ht="12.75">
      <c r="A5505" s="83"/>
      <c r="B5505" s="83"/>
      <c r="C5505" s="83"/>
      <c r="D5505" s="98"/>
    </row>
    <row r="5506" spans="1:4" ht="12.75">
      <c r="A5506" s="83"/>
      <c r="B5506" s="83"/>
      <c r="C5506" s="83"/>
      <c r="D5506" s="98"/>
    </row>
    <row r="5507" spans="1:4" ht="12.75">
      <c r="A5507" s="83"/>
      <c r="B5507" s="83"/>
      <c r="C5507" s="83"/>
      <c r="D5507" s="98"/>
    </row>
    <row r="5508" spans="1:4" ht="12.75">
      <c r="A5508" s="83"/>
      <c r="B5508" s="83"/>
      <c r="C5508" s="83"/>
      <c r="D5508" s="98"/>
    </row>
    <row r="5509" spans="1:4" ht="12.75">
      <c r="A5509" s="83"/>
      <c r="B5509" s="83"/>
      <c r="C5509" s="83"/>
      <c r="D5509" s="98"/>
    </row>
    <row r="5510" spans="1:4" ht="12.75">
      <c r="A5510" s="83"/>
      <c r="B5510" s="83"/>
      <c r="C5510" s="83"/>
      <c r="D5510" s="98"/>
    </row>
    <row r="5511" spans="1:4" ht="12.75">
      <c r="A5511" s="83"/>
      <c r="B5511" s="83"/>
      <c r="C5511" s="83"/>
      <c r="D5511" s="98"/>
    </row>
    <row r="5512" spans="1:4" ht="12.75">
      <c r="A5512" s="83"/>
      <c r="B5512" s="83"/>
      <c r="C5512" s="83"/>
      <c r="D5512" s="98"/>
    </row>
    <row r="5513" spans="1:4" ht="12.75">
      <c r="A5513" s="83"/>
      <c r="B5513" s="83"/>
      <c r="C5513" s="83"/>
      <c r="D5513" s="98"/>
    </row>
    <row r="5514" spans="1:4" ht="12.75">
      <c r="A5514" s="83"/>
      <c r="B5514" s="83"/>
      <c r="C5514" s="83"/>
      <c r="D5514" s="98"/>
    </row>
    <row r="5515" spans="1:4" ht="12.75">
      <c r="A5515" s="83"/>
      <c r="B5515" s="83"/>
      <c r="C5515" s="83"/>
      <c r="D5515" s="98"/>
    </row>
    <row r="5516" spans="1:4" ht="12.75">
      <c r="A5516" s="83"/>
      <c r="B5516" s="83"/>
      <c r="C5516" s="83"/>
      <c r="D5516" s="98"/>
    </row>
    <row r="5517" spans="1:4" ht="12.75">
      <c r="A5517" s="83"/>
      <c r="B5517" s="83"/>
      <c r="C5517" s="83"/>
      <c r="D5517" s="98"/>
    </row>
    <row r="5518" spans="1:4" ht="12.75">
      <c r="A5518" s="83"/>
      <c r="B5518" s="83"/>
      <c r="C5518" s="83"/>
      <c r="D5518" s="98"/>
    </row>
    <row r="5519" spans="1:4" ht="12.75">
      <c r="A5519" s="83"/>
      <c r="B5519" s="83"/>
      <c r="C5519" s="83"/>
      <c r="D5519" s="98"/>
    </row>
    <row r="5520" spans="1:4" ht="12.75">
      <c r="A5520" s="83"/>
      <c r="B5520" s="83"/>
      <c r="C5520" s="83"/>
      <c r="D5520" s="98"/>
    </row>
    <row r="5521" spans="1:4" ht="12.75">
      <c r="A5521" s="83"/>
      <c r="B5521" s="83"/>
      <c r="C5521" s="83"/>
      <c r="D5521" s="98"/>
    </row>
    <row r="5522" spans="1:4" ht="12.75">
      <c r="A5522" s="83"/>
      <c r="B5522" s="83"/>
      <c r="C5522" s="83"/>
      <c r="D5522" s="98"/>
    </row>
    <row r="5523" spans="1:4" ht="12.75">
      <c r="A5523" s="83"/>
      <c r="B5523" s="83"/>
      <c r="C5523" s="83"/>
      <c r="D5523" s="98"/>
    </row>
    <row r="5524" spans="1:4" ht="12.75">
      <c r="A5524" s="83"/>
      <c r="B5524" s="83"/>
      <c r="C5524" s="83"/>
      <c r="D5524" s="98"/>
    </row>
    <row r="5525" spans="1:4" ht="12.75">
      <c r="A5525" s="83"/>
      <c r="B5525" s="83"/>
      <c r="C5525" s="83"/>
      <c r="D5525" s="98"/>
    </row>
    <row r="5526" spans="1:4" ht="12.75">
      <c r="A5526" s="83"/>
      <c r="B5526" s="83"/>
      <c r="C5526" s="83"/>
      <c r="D5526" s="98"/>
    </row>
    <row r="5527" spans="1:4" ht="12.75">
      <c r="A5527" s="83"/>
      <c r="B5527" s="83"/>
      <c r="C5527" s="83"/>
      <c r="D5527" s="98"/>
    </row>
    <row r="5528" spans="1:4" ht="12.75">
      <c r="A5528" s="83"/>
      <c r="B5528" s="83"/>
      <c r="C5528" s="83"/>
      <c r="D5528" s="98"/>
    </row>
    <row r="5529" spans="1:4" ht="12.75">
      <c r="A5529" s="83"/>
      <c r="B5529" s="83"/>
      <c r="C5529" s="83"/>
      <c r="D5529" s="98"/>
    </row>
    <row r="5530" spans="1:4" ht="12.75">
      <c r="A5530" s="83"/>
      <c r="B5530" s="83"/>
      <c r="C5530" s="83"/>
      <c r="D5530" s="98"/>
    </row>
    <row r="5531" spans="1:4" ht="12.75">
      <c r="A5531" s="83"/>
      <c r="B5531" s="83"/>
      <c r="C5531" s="83"/>
      <c r="D5531" s="98"/>
    </row>
    <row r="5532" spans="1:4" ht="12.75">
      <c r="A5532" s="83"/>
      <c r="B5532" s="83"/>
      <c r="C5532" s="83"/>
      <c r="D5532" s="98"/>
    </row>
    <row r="5533" spans="1:4" ht="12.75">
      <c r="A5533" s="83"/>
      <c r="B5533" s="83"/>
      <c r="C5533" s="83"/>
      <c r="D5533" s="98"/>
    </row>
    <row r="5534" spans="1:4" ht="12.75">
      <c r="A5534" s="83"/>
      <c r="B5534" s="83"/>
      <c r="C5534" s="83"/>
      <c r="D5534" s="98"/>
    </row>
    <row r="5535" spans="1:4" ht="12.75">
      <c r="A5535" s="83"/>
      <c r="B5535" s="83"/>
      <c r="C5535" s="83"/>
      <c r="D5535" s="98"/>
    </row>
    <row r="5536" spans="1:4" ht="12.75">
      <c r="A5536" s="83"/>
      <c r="B5536" s="83"/>
      <c r="C5536" s="83"/>
      <c r="D5536" s="98"/>
    </row>
    <row r="5537" spans="1:4" ht="12.75">
      <c r="A5537" s="83"/>
      <c r="B5537" s="83"/>
      <c r="C5537" s="83"/>
      <c r="D5537" s="98"/>
    </row>
    <row r="5538" spans="1:4" ht="12.75">
      <c r="A5538" s="83"/>
      <c r="B5538" s="83"/>
      <c r="C5538" s="83"/>
      <c r="D5538" s="98"/>
    </row>
    <row r="5539" spans="1:4" ht="12.75">
      <c r="A5539" s="83"/>
      <c r="B5539" s="83"/>
      <c r="C5539" s="83"/>
      <c r="D5539" s="98"/>
    </row>
    <row r="5540" spans="1:4" ht="12.75">
      <c r="A5540" s="83"/>
      <c r="B5540" s="83"/>
      <c r="C5540" s="83"/>
      <c r="D5540" s="98"/>
    </row>
    <row r="5541" spans="1:4" ht="12.75">
      <c r="A5541" s="83"/>
      <c r="B5541" s="83"/>
      <c r="C5541" s="83"/>
      <c r="D5541" s="98"/>
    </row>
    <row r="5542" spans="1:4" ht="12.75">
      <c r="A5542" s="83"/>
      <c r="B5542" s="83"/>
      <c r="C5542" s="83"/>
      <c r="D5542" s="98"/>
    </row>
    <row r="5543" spans="1:4" ht="12.75">
      <c r="A5543" s="83"/>
      <c r="B5543" s="83"/>
      <c r="C5543" s="83"/>
      <c r="D5543" s="98"/>
    </row>
    <row r="5544" spans="1:4" ht="12.75">
      <c r="A5544" s="83"/>
      <c r="B5544" s="83"/>
      <c r="C5544" s="83"/>
      <c r="D5544" s="98"/>
    </row>
    <row r="5545" spans="1:4" ht="12.75">
      <c r="A5545" s="83"/>
      <c r="B5545" s="83"/>
      <c r="C5545" s="83"/>
      <c r="D5545" s="98"/>
    </row>
    <row r="5546" spans="1:4" ht="12.75">
      <c r="A5546" s="83"/>
      <c r="B5546" s="83"/>
      <c r="C5546" s="83"/>
      <c r="D5546" s="98"/>
    </row>
    <row r="5547" spans="1:4" ht="12.75">
      <c r="A5547" s="83"/>
      <c r="B5547" s="83"/>
      <c r="C5547" s="83"/>
      <c r="D5547" s="98"/>
    </row>
    <row r="5548" spans="1:4" ht="12.75">
      <c r="A5548" s="83"/>
      <c r="B5548" s="83"/>
      <c r="C5548" s="83"/>
      <c r="D5548" s="98"/>
    </row>
    <row r="5549" spans="1:4" ht="12.75">
      <c r="A5549" s="83"/>
      <c r="B5549" s="83"/>
      <c r="C5549" s="83"/>
      <c r="D5549" s="98"/>
    </row>
    <row r="5550" spans="1:4" ht="12.75">
      <c r="A5550" s="83"/>
      <c r="B5550" s="83"/>
      <c r="C5550" s="83"/>
      <c r="D5550" s="98"/>
    </row>
    <row r="5551" spans="1:4" ht="12.75">
      <c r="A5551" s="83"/>
      <c r="B5551" s="83"/>
      <c r="C5551" s="83"/>
      <c r="D5551" s="98"/>
    </row>
    <row r="5552" spans="1:4" ht="12.75">
      <c r="A5552" s="83"/>
      <c r="B5552" s="83"/>
      <c r="C5552" s="83"/>
      <c r="D5552" s="98"/>
    </row>
    <row r="5553" spans="1:4" ht="12.75">
      <c r="A5553" s="83"/>
      <c r="B5553" s="83"/>
      <c r="C5553" s="83"/>
      <c r="D5553" s="98"/>
    </row>
    <row r="5554" spans="1:4" ht="12.75">
      <c r="A5554" s="83"/>
      <c r="B5554" s="83"/>
      <c r="C5554" s="83"/>
      <c r="D5554" s="98"/>
    </row>
    <row r="5555" spans="1:4" ht="12.75">
      <c r="A5555" s="83"/>
      <c r="B5555" s="83"/>
      <c r="C5555" s="83"/>
      <c r="D5555" s="98"/>
    </row>
    <row r="5556" spans="1:4" ht="12.75">
      <c r="A5556" s="83"/>
      <c r="B5556" s="83"/>
      <c r="C5556" s="83"/>
      <c r="D5556" s="98"/>
    </row>
    <row r="5557" spans="1:4" ht="12.75">
      <c r="A5557" s="83"/>
      <c r="B5557" s="83"/>
      <c r="C5557" s="83"/>
      <c r="D5557" s="98"/>
    </row>
    <row r="5558" spans="1:4" ht="12.75">
      <c r="A5558" s="83"/>
      <c r="B5558" s="83"/>
      <c r="C5558" s="83"/>
      <c r="D5558" s="98"/>
    </row>
    <row r="5559" spans="1:4" ht="12.75">
      <c r="A5559" s="83"/>
      <c r="B5559" s="83"/>
      <c r="C5559" s="83"/>
      <c r="D5559" s="98"/>
    </row>
    <row r="5560" spans="1:4" ht="12.75">
      <c r="A5560" s="83"/>
      <c r="B5560" s="83"/>
      <c r="C5560" s="83"/>
      <c r="D5560" s="98"/>
    </row>
    <row r="5561" spans="1:4" ht="12.75">
      <c r="A5561" s="83"/>
      <c r="B5561" s="83"/>
      <c r="C5561" s="83"/>
      <c r="D5561" s="98"/>
    </row>
    <row r="5562" spans="1:4" ht="12.75">
      <c r="A5562" s="83"/>
      <c r="B5562" s="83"/>
      <c r="C5562" s="83"/>
      <c r="D5562" s="98"/>
    </row>
    <row r="5563" spans="1:4" ht="12.75">
      <c r="A5563" s="83"/>
      <c r="B5563" s="83"/>
      <c r="C5563" s="83"/>
      <c r="D5563" s="98"/>
    </row>
    <row r="5564" spans="1:4" ht="12.75">
      <c r="A5564" s="83"/>
      <c r="B5564" s="83"/>
      <c r="C5564" s="83"/>
      <c r="D5564" s="98"/>
    </row>
    <row r="5565" spans="1:4" ht="12.75">
      <c r="A5565" s="83"/>
      <c r="B5565" s="83"/>
      <c r="C5565" s="83"/>
      <c r="D5565" s="98"/>
    </row>
    <row r="5566" spans="1:4" ht="12.75">
      <c r="A5566" s="83"/>
      <c r="B5566" s="83"/>
      <c r="C5566" s="83"/>
      <c r="D5566" s="98"/>
    </row>
    <row r="5567" spans="1:4" ht="12.75">
      <c r="A5567" s="83"/>
      <c r="B5567" s="83"/>
      <c r="C5567" s="83"/>
      <c r="D5567" s="98"/>
    </row>
    <row r="5568" spans="1:4" ht="12.75">
      <c r="A5568" s="83"/>
      <c r="B5568" s="83"/>
      <c r="C5568" s="83"/>
      <c r="D5568" s="98"/>
    </row>
    <row r="5569" spans="1:4" ht="12.75">
      <c r="A5569" s="83"/>
      <c r="B5569" s="83"/>
      <c r="C5569" s="83"/>
      <c r="D5569" s="98"/>
    </row>
    <row r="5570" spans="1:4" ht="12.75">
      <c r="A5570" s="83"/>
      <c r="B5570" s="83"/>
      <c r="C5570" s="83"/>
      <c r="D5570" s="98"/>
    </row>
    <row r="5571" spans="1:4" ht="12.75">
      <c r="A5571" s="83"/>
      <c r="B5571" s="83"/>
      <c r="C5571" s="83"/>
      <c r="D5571" s="98"/>
    </row>
    <row r="5572" spans="1:4" ht="12.75">
      <c r="A5572" s="83"/>
      <c r="B5572" s="83"/>
      <c r="C5572" s="83"/>
      <c r="D5572" s="98"/>
    </row>
    <row r="5573" spans="1:4" ht="12.75">
      <c r="A5573" s="83"/>
      <c r="B5573" s="83"/>
      <c r="C5573" s="83"/>
      <c r="D5573" s="98"/>
    </row>
    <row r="5574" spans="1:4" ht="12.75">
      <c r="A5574" s="83"/>
      <c r="B5574" s="83"/>
      <c r="C5574" s="83"/>
      <c r="D5574" s="98"/>
    </row>
    <row r="5575" spans="1:4" ht="12.75">
      <c r="A5575" s="83"/>
      <c r="B5575" s="83"/>
      <c r="C5575" s="83"/>
      <c r="D5575" s="98"/>
    </row>
    <row r="5576" spans="1:4" ht="12.75">
      <c r="A5576" s="83"/>
      <c r="B5576" s="83"/>
      <c r="C5576" s="83"/>
      <c r="D5576" s="98"/>
    </row>
    <row r="5577" spans="1:4" ht="12.75">
      <c r="A5577" s="83"/>
      <c r="B5577" s="83"/>
      <c r="C5577" s="83"/>
      <c r="D5577" s="98"/>
    </row>
    <row r="5578" spans="1:4" ht="12.75">
      <c r="A5578" s="83"/>
      <c r="B5578" s="83"/>
      <c r="C5578" s="83"/>
      <c r="D5578" s="98"/>
    </row>
    <row r="5579" spans="1:4" ht="12.75">
      <c r="A5579" s="83"/>
      <c r="B5579" s="83"/>
      <c r="C5579" s="83"/>
      <c r="D5579" s="98"/>
    </row>
    <row r="5580" spans="1:4" ht="12.75">
      <c r="A5580" s="83"/>
      <c r="B5580" s="83"/>
      <c r="C5580" s="83"/>
      <c r="D5580" s="98"/>
    </row>
    <row r="5581" spans="1:4" ht="12.75">
      <c r="A5581" s="83"/>
      <c r="B5581" s="83"/>
      <c r="C5581" s="83"/>
      <c r="D5581" s="98"/>
    </row>
    <row r="5582" spans="1:4" ht="12.75">
      <c r="A5582" s="83"/>
      <c r="B5582" s="83"/>
      <c r="C5582" s="83"/>
      <c r="D5582" s="98"/>
    </row>
    <row r="5583" spans="1:4" ht="12.75">
      <c r="A5583" s="83"/>
      <c r="B5583" s="83"/>
      <c r="C5583" s="83"/>
      <c r="D5583" s="98"/>
    </row>
    <row r="5584" spans="1:4" ht="12.75">
      <c r="A5584" s="83"/>
      <c r="B5584" s="83"/>
      <c r="C5584" s="83"/>
      <c r="D5584" s="98"/>
    </row>
    <row r="5585" spans="1:4" ht="12.75">
      <c r="A5585" s="83"/>
      <c r="B5585" s="83"/>
      <c r="C5585" s="83"/>
      <c r="D5585" s="98"/>
    </row>
    <row r="5586" spans="1:4" ht="12.75">
      <c r="A5586" s="83"/>
      <c r="B5586" s="83"/>
      <c r="C5586" s="83"/>
      <c r="D5586" s="98"/>
    </row>
    <row r="5587" spans="1:4" ht="12.75">
      <c r="A5587" s="83"/>
      <c r="B5587" s="83"/>
      <c r="C5587" s="83"/>
      <c r="D5587" s="98"/>
    </row>
    <row r="5588" spans="1:4" ht="12.75">
      <c r="A5588" s="83"/>
      <c r="B5588" s="83"/>
      <c r="C5588" s="83"/>
      <c r="D5588" s="98"/>
    </row>
    <row r="5589" spans="1:4" ht="12.75">
      <c r="A5589" s="83"/>
      <c r="B5589" s="83"/>
      <c r="C5589" s="83"/>
      <c r="D5589" s="98"/>
    </row>
    <row r="5590" spans="1:4" ht="12.75">
      <c r="A5590" s="83"/>
      <c r="B5590" s="83"/>
      <c r="C5590" s="83"/>
      <c r="D5590" s="98"/>
    </row>
    <row r="5591" spans="1:4" ht="12.75">
      <c r="A5591" s="83"/>
      <c r="B5591" s="83"/>
      <c r="C5591" s="83"/>
      <c r="D5591" s="98"/>
    </row>
    <row r="5592" spans="1:4" ht="12.75">
      <c r="A5592" s="83"/>
      <c r="B5592" s="83"/>
      <c r="C5592" s="83"/>
      <c r="D5592" s="98"/>
    </row>
    <row r="5593" spans="1:4" ht="12.75">
      <c r="A5593" s="83"/>
      <c r="B5593" s="83"/>
      <c r="C5593" s="83"/>
      <c r="D5593" s="98"/>
    </row>
    <row r="5594" spans="1:4" ht="12.75">
      <c r="A5594" s="83"/>
      <c r="B5594" s="83"/>
      <c r="C5594" s="83"/>
      <c r="D5594" s="98"/>
    </row>
    <row r="5595" spans="1:4" ht="12.75">
      <c r="A5595" s="83"/>
      <c r="B5595" s="83"/>
      <c r="C5595" s="83"/>
      <c r="D5595" s="98"/>
    </row>
    <row r="5596" spans="1:4" ht="12.75">
      <c r="A5596" s="83"/>
      <c r="B5596" s="83"/>
      <c r="C5596" s="83"/>
      <c r="D5596" s="98"/>
    </row>
    <row r="5597" spans="1:4" ht="12.75">
      <c r="A5597" s="83"/>
      <c r="B5597" s="83"/>
      <c r="C5597" s="83"/>
      <c r="D5597" s="98"/>
    </row>
    <row r="5598" spans="1:4" ht="12.75">
      <c r="A5598" s="83"/>
      <c r="B5598" s="83"/>
      <c r="C5598" s="83"/>
      <c r="D5598" s="98"/>
    </row>
    <row r="5599" spans="1:4" ht="12.75">
      <c r="A5599" s="83"/>
      <c r="B5599" s="83"/>
      <c r="C5599" s="83"/>
      <c r="D5599" s="98"/>
    </row>
    <row r="5600" spans="1:4" ht="12.75">
      <c r="A5600" s="83"/>
      <c r="B5600" s="83"/>
      <c r="C5600" s="83"/>
      <c r="D5600" s="98"/>
    </row>
    <row r="5601" spans="1:4" ht="12.75">
      <c r="A5601" s="83"/>
      <c r="B5601" s="83"/>
      <c r="C5601" s="83"/>
      <c r="D5601" s="98"/>
    </row>
    <row r="5602" spans="1:4" ht="12.75">
      <c r="A5602" s="83"/>
      <c r="B5602" s="83"/>
      <c r="C5602" s="83"/>
      <c r="D5602" s="98"/>
    </row>
    <row r="5603" spans="1:4" ht="12.75">
      <c r="A5603" s="83"/>
      <c r="B5603" s="83"/>
      <c r="C5603" s="83"/>
      <c r="D5603" s="98"/>
    </row>
    <row r="5604" spans="1:4" ht="12.75">
      <c r="A5604" s="83"/>
      <c r="B5604" s="83"/>
      <c r="C5604" s="83"/>
      <c r="D5604" s="98"/>
    </row>
    <row r="5605" spans="1:4" ht="12.75">
      <c r="A5605" s="83"/>
      <c r="B5605" s="83"/>
      <c r="C5605" s="83"/>
      <c r="D5605" s="98"/>
    </row>
    <row r="5606" spans="1:4" ht="12.75">
      <c r="A5606" s="83"/>
      <c r="B5606" s="83"/>
      <c r="C5606" s="83"/>
      <c r="D5606" s="98"/>
    </row>
    <row r="5607" spans="1:4" ht="12.75">
      <c r="A5607" s="83"/>
      <c r="B5607" s="83"/>
      <c r="C5607" s="83"/>
      <c r="D5607" s="98"/>
    </row>
    <row r="5608" spans="1:4" ht="12.75">
      <c r="A5608" s="83"/>
      <c r="B5608" s="83"/>
      <c r="C5608" s="83"/>
      <c r="D5608" s="98"/>
    </row>
    <row r="5609" spans="1:4" ht="12.75">
      <c r="A5609" s="83"/>
      <c r="B5609" s="83"/>
      <c r="C5609" s="83"/>
      <c r="D5609" s="98"/>
    </row>
    <row r="5610" spans="1:4" ht="12.75">
      <c r="A5610" s="83"/>
      <c r="B5610" s="83"/>
      <c r="C5610" s="83"/>
      <c r="D5610" s="98"/>
    </row>
    <row r="5611" spans="1:4" ht="12.75">
      <c r="A5611" s="83"/>
      <c r="B5611" s="83"/>
      <c r="C5611" s="83"/>
      <c r="D5611" s="98"/>
    </row>
    <row r="5612" spans="1:4" ht="12.75">
      <c r="A5612" s="83"/>
      <c r="B5612" s="83"/>
      <c r="C5612" s="83"/>
      <c r="D5612" s="98"/>
    </row>
    <row r="5613" spans="1:4" ht="12.75">
      <c r="A5613" s="83"/>
      <c r="B5613" s="83"/>
      <c r="C5613" s="83"/>
      <c r="D5613" s="98"/>
    </row>
    <row r="5614" spans="1:4" ht="12.75">
      <c r="A5614" s="83"/>
      <c r="B5614" s="83"/>
      <c r="C5614" s="83"/>
      <c r="D5614" s="98"/>
    </row>
    <row r="5615" spans="1:4" ht="12.75">
      <c r="A5615" s="83"/>
      <c r="B5615" s="83"/>
      <c r="C5615" s="83"/>
      <c r="D5615" s="98"/>
    </row>
    <row r="5616" spans="1:4" ht="12.75">
      <c r="A5616" s="83"/>
      <c r="B5616" s="83"/>
      <c r="C5616" s="83"/>
      <c r="D5616" s="98"/>
    </row>
    <row r="5617" spans="1:4" ht="12.75">
      <c r="A5617" s="83"/>
      <c r="B5617" s="83"/>
      <c r="C5617" s="83"/>
      <c r="D5617" s="98"/>
    </row>
    <row r="5618" spans="1:4" ht="12.75">
      <c r="A5618" s="83"/>
      <c r="B5618" s="83"/>
      <c r="C5618" s="83"/>
      <c r="D5618" s="98"/>
    </row>
    <row r="5619" spans="1:4" ht="12.75">
      <c r="A5619" s="83"/>
      <c r="B5619" s="83"/>
      <c r="C5619" s="83"/>
      <c r="D5619" s="98"/>
    </row>
    <row r="5620" spans="1:4" ht="12.75">
      <c r="A5620" s="83"/>
      <c r="B5620" s="83"/>
      <c r="C5620" s="83"/>
      <c r="D5620" s="98"/>
    </row>
    <row r="5621" spans="1:4" ht="12.75">
      <c r="A5621" s="83"/>
      <c r="B5621" s="83"/>
      <c r="C5621" s="83"/>
      <c r="D5621" s="98"/>
    </row>
    <row r="5622" spans="1:4" ht="12.75">
      <c r="A5622" s="83"/>
      <c r="B5622" s="83"/>
      <c r="C5622" s="83"/>
      <c r="D5622" s="98"/>
    </row>
    <row r="5623" spans="1:4" ht="12.75">
      <c r="A5623" s="83"/>
      <c r="B5623" s="83"/>
      <c r="C5623" s="83"/>
      <c r="D5623" s="98"/>
    </row>
    <row r="5624" spans="1:4" ht="12.75">
      <c r="A5624" s="83"/>
      <c r="B5624" s="83"/>
      <c r="C5624" s="83"/>
      <c r="D5624" s="98"/>
    </row>
    <row r="5625" spans="1:4" ht="12.75">
      <c r="A5625" s="83"/>
      <c r="B5625" s="83"/>
      <c r="C5625" s="83"/>
      <c r="D5625" s="98"/>
    </row>
    <row r="5626" spans="1:4" ht="12.75">
      <c r="A5626" s="83"/>
      <c r="B5626" s="83"/>
      <c r="C5626" s="83"/>
      <c r="D5626" s="98"/>
    </row>
    <row r="5627" spans="1:4" ht="12.75">
      <c r="A5627" s="83"/>
      <c r="B5627" s="83"/>
      <c r="C5627" s="83"/>
      <c r="D5627" s="98"/>
    </row>
    <row r="5628" spans="1:4" ht="12.75">
      <c r="A5628" s="83"/>
      <c r="B5628" s="83"/>
      <c r="C5628" s="83"/>
      <c r="D5628" s="98"/>
    </row>
    <row r="5629" spans="1:4" ht="12.75">
      <c r="A5629" s="83"/>
      <c r="B5629" s="83"/>
      <c r="C5629" s="83"/>
      <c r="D5629" s="98"/>
    </row>
    <row r="5630" spans="1:4" ht="12.75">
      <c r="A5630" s="83"/>
      <c r="B5630" s="83"/>
      <c r="C5630" s="83"/>
      <c r="D5630" s="98"/>
    </row>
    <row r="5631" spans="1:4" ht="12.75">
      <c r="A5631" s="83"/>
      <c r="B5631" s="83"/>
      <c r="C5631" s="83"/>
      <c r="D5631" s="98"/>
    </row>
    <row r="5632" spans="1:4" ht="12.75">
      <c r="A5632" s="83"/>
      <c r="B5632" s="83"/>
      <c r="C5632" s="83"/>
      <c r="D5632" s="98"/>
    </row>
    <row r="5633" spans="1:4" ht="12.75">
      <c r="A5633" s="83"/>
      <c r="B5633" s="83"/>
      <c r="C5633" s="83"/>
      <c r="D5633" s="98"/>
    </row>
    <row r="5634" spans="1:4" ht="12.75">
      <c r="A5634" s="83"/>
      <c r="B5634" s="83"/>
      <c r="C5634" s="83"/>
      <c r="D5634" s="98"/>
    </row>
    <row r="5635" spans="1:4" ht="12.75">
      <c r="A5635" s="83"/>
      <c r="B5635" s="83"/>
      <c r="C5635" s="83"/>
      <c r="D5635" s="98"/>
    </row>
    <row r="5636" spans="1:4" ht="12.75">
      <c r="A5636" s="83"/>
      <c r="B5636" s="83"/>
      <c r="C5636" s="83"/>
      <c r="D5636" s="98"/>
    </row>
    <row r="5637" spans="1:4" ht="12.75">
      <c r="A5637" s="83"/>
      <c r="B5637" s="83"/>
      <c r="C5637" s="83"/>
      <c r="D5637" s="98"/>
    </row>
    <row r="5638" spans="1:4" ht="12.75">
      <c r="A5638" s="83"/>
      <c r="B5638" s="83"/>
      <c r="C5638" s="83"/>
      <c r="D5638" s="98"/>
    </row>
    <row r="5639" spans="1:4" ht="12.75">
      <c r="A5639" s="83"/>
      <c r="B5639" s="83"/>
      <c r="C5639" s="83"/>
      <c r="D5639" s="98"/>
    </row>
    <row r="5640" spans="1:4" ht="12.75">
      <c r="A5640" s="83"/>
      <c r="B5640" s="83"/>
      <c r="C5640" s="83"/>
      <c r="D5640" s="98"/>
    </row>
    <row r="5641" spans="1:4" ht="12.75">
      <c r="A5641" s="83"/>
      <c r="B5641" s="83"/>
      <c r="C5641" s="83"/>
      <c r="D5641" s="98"/>
    </row>
    <row r="5642" spans="1:4" ht="12.75">
      <c r="A5642" s="83"/>
      <c r="B5642" s="83"/>
      <c r="C5642" s="83"/>
      <c r="D5642" s="98"/>
    </row>
    <row r="5643" spans="1:4" ht="12.75">
      <c r="A5643" s="83"/>
      <c r="B5643" s="83"/>
      <c r="C5643" s="83"/>
      <c r="D5643" s="98"/>
    </row>
    <row r="5644" spans="1:4" ht="12.75">
      <c r="A5644" s="83"/>
      <c r="B5644" s="83"/>
      <c r="C5644" s="83"/>
      <c r="D5644" s="98"/>
    </row>
    <row r="5645" spans="1:4" ht="12.75">
      <c r="A5645" s="83"/>
      <c r="B5645" s="83"/>
      <c r="C5645" s="83"/>
      <c r="D5645" s="98"/>
    </row>
    <row r="5646" spans="1:4" ht="12.75">
      <c r="A5646" s="83"/>
      <c r="B5646" s="83"/>
      <c r="C5646" s="83"/>
      <c r="D5646" s="98"/>
    </row>
    <row r="5647" spans="1:4" ht="12.75">
      <c r="A5647" s="83"/>
      <c r="B5647" s="83"/>
      <c r="C5647" s="83"/>
      <c r="D5647" s="98"/>
    </row>
    <row r="5648" spans="1:4" ht="12.75">
      <c r="A5648" s="83"/>
      <c r="B5648" s="83"/>
      <c r="C5648" s="83"/>
      <c r="D5648" s="98"/>
    </row>
    <row r="5649" spans="1:4" ht="12.75">
      <c r="A5649" s="83"/>
      <c r="B5649" s="83"/>
      <c r="C5649" s="83"/>
      <c r="D5649" s="98"/>
    </row>
    <row r="5650" spans="1:4" ht="12.75">
      <c r="A5650" s="83"/>
      <c r="B5650" s="83"/>
      <c r="C5650" s="83"/>
      <c r="D5650" s="98"/>
    </row>
    <row r="5651" spans="1:4" ht="12.75">
      <c r="A5651" s="83"/>
      <c r="B5651" s="83"/>
      <c r="C5651" s="83"/>
      <c r="D5651" s="98"/>
    </row>
    <row r="5652" spans="1:4" ht="12.75">
      <c r="A5652" s="83"/>
      <c r="B5652" s="83"/>
      <c r="C5652" s="83"/>
      <c r="D5652" s="98"/>
    </row>
    <row r="5653" spans="1:4" ht="12.75">
      <c r="A5653" s="83"/>
      <c r="B5653" s="83"/>
      <c r="C5653" s="83"/>
      <c r="D5653" s="98"/>
    </row>
    <row r="5654" spans="1:4" ht="12.75">
      <c r="A5654" s="83"/>
      <c r="B5654" s="83"/>
      <c r="C5654" s="83"/>
      <c r="D5654" s="98"/>
    </row>
    <row r="5655" spans="1:4" ht="12.75">
      <c r="A5655" s="83"/>
      <c r="B5655" s="83"/>
      <c r="C5655" s="83"/>
      <c r="D5655" s="98"/>
    </row>
    <row r="5656" spans="1:4" ht="12.75">
      <c r="A5656" s="83"/>
      <c r="B5656" s="83"/>
      <c r="C5656" s="83"/>
      <c r="D5656" s="98"/>
    </row>
    <row r="5657" spans="1:4" ht="12.75">
      <c r="A5657" s="83"/>
      <c r="B5657" s="83"/>
      <c r="C5657" s="83"/>
      <c r="D5657" s="98"/>
    </row>
    <row r="5658" spans="1:4" ht="12.75">
      <c r="A5658" s="83"/>
      <c r="B5658" s="83"/>
      <c r="C5658" s="83"/>
      <c r="D5658" s="98"/>
    </row>
    <row r="5659" spans="1:4" ht="12.75">
      <c r="A5659" s="83"/>
      <c r="B5659" s="83"/>
      <c r="C5659" s="83"/>
      <c r="D5659" s="98"/>
    </row>
    <row r="5660" spans="1:4" ht="12.75">
      <c r="A5660" s="83"/>
      <c r="B5660" s="83"/>
      <c r="C5660" s="83"/>
      <c r="D5660" s="98"/>
    </row>
    <row r="5661" spans="1:4" ht="12.75">
      <c r="A5661" s="83"/>
      <c r="B5661" s="83"/>
      <c r="C5661" s="83"/>
      <c r="D5661" s="98"/>
    </row>
    <row r="5662" spans="1:4" ht="12.75">
      <c r="A5662" s="83"/>
      <c r="B5662" s="83"/>
      <c r="C5662" s="83"/>
      <c r="D5662" s="98"/>
    </row>
    <row r="5663" spans="1:4" ht="12.75">
      <c r="A5663" s="83"/>
      <c r="B5663" s="83"/>
      <c r="C5663" s="83"/>
      <c r="D5663" s="98"/>
    </row>
    <row r="5664" spans="1:4" ht="12.75">
      <c r="A5664" s="83"/>
      <c r="B5664" s="83"/>
      <c r="C5664" s="83"/>
      <c r="D5664" s="98"/>
    </row>
    <row r="5665" spans="1:4" ht="12.75">
      <c r="A5665" s="83"/>
      <c r="B5665" s="83"/>
      <c r="C5665" s="83"/>
      <c r="D5665" s="98"/>
    </row>
    <row r="5666" spans="1:4" ht="12.75">
      <c r="A5666" s="83"/>
      <c r="B5666" s="83"/>
      <c r="C5666" s="83"/>
      <c r="D5666" s="98"/>
    </row>
    <row r="5667" spans="1:4" ht="12.75">
      <c r="A5667" s="83"/>
      <c r="B5667" s="83"/>
      <c r="C5667" s="83"/>
      <c r="D5667" s="98"/>
    </row>
    <row r="5668" spans="1:4" ht="12.75">
      <c r="A5668" s="83"/>
      <c r="B5668" s="83"/>
      <c r="C5668" s="83"/>
      <c r="D5668" s="98"/>
    </row>
    <row r="5669" spans="1:4" ht="12.75">
      <c r="A5669" s="83"/>
      <c r="B5669" s="83"/>
      <c r="C5669" s="83"/>
      <c r="D5669" s="98"/>
    </row>
    <row r="5670" spans="1:4" ht="12.75">
      <c r="A5670" s="83"/>
      <c r="B5670" s="83"/>
      <c r="C5670" s="83"/>
      <c r="D5670" s="98"/>
    </row>
    <row r="5671" spans="1:4" ht="12.75">
      <c r="A5671" s="83"/>
      <c r="B5671" s="83"/>
      <c r="C5671" s="83"/>
      <c r="D5671" s="98"/>
    </row>
    <row r="5672" spans="1:4" ht="12.75">
      <c r="A5672" s="83"/>
      <c r="B5672" s="83"/>
      <c r="C5672" s="83"/>
      <c r="D5672" s="98"/>
    </row>
    <row r="5673" spans="1:4" ht="12.75">
      <c r="A5673" s="83"/>
      <c r="B5673" s="83"/>
      <c r="C5673" s="83"/>
      <c r="D5673" s="98"/>
    </row>
    <row r="5674" spans="1:4" ht="12.75">
      <c r="A5674" s="83"/>
      <c r="B5674" s="83"/>
      <c r="C5674" s="83"/>
      <c r="D5674" s="98"/>
    </row>
    <row r="5675" spans="1:4" ht="12.75">
      <c r="A5675" s="83"/>
      <c r="B5675" s="83"/>
      <c r="C5675" s="83"/>
      <c r="D5675" s="98"/>
    </row>
    <row r="5676" spans="1:4" ht="12.75">
      <c r="A5676" s="83"/>
      <c r="B5676" s="83"/>
      <c r="C5676" s="83"/>
      <c r="D5676" s="98"/>
    </row>
    <row r="5677" spans="1:4" ht="12.75">
      <c r="A5677" s="83"/>
      <c r="B5677" s="83"/>
      <c r="C5677" s="83"/>
      <c r="D5677" s="98"/>
    </row>
    <row r="5678" spans="1:4" ht="12.75">
      <c r="A5678" s="83"/>
      <c r="B5678" s="83"/>
      <c r="C5678" s="83"/>
      <c r="D5678" s="98"/>
    </row>
    <row r="5679" spans="1:4" ht="12.75">
      <c r="A5679" s="83"/>
      <c r="B5679" s="83"/>
      <c r="C5679" s="83"/>
      <c r="D5679" s="98"/>
    </row>
    <row r="5680" spans="1:4" ht="12.75">
      <c r="A5680" s="83"/>
      <c r="B5680" s="83"/>
      <c r="C5680" s="83"/>
      <c r="D5680" s="98"/>
    </row>
    <row r="5681" spans="1:4" ht="12.75">
      <c r="A5681" s="83"/>
      <c r="B5681" s="83"/>
      <c r="C5681" s="83"/>
      <c r="D5681" s="98"/>
    </row>
    <row r="5682" spans="1:4" ht="12.75">
      <c r="A5682" s="83"/>
      <c r="B5682" s="83"/>
      <c r="C5682" s="83"/>
      <c r="D5682" s="98"/>
    </row>
    <row r="5683" spans="1:4" ht="12.75">
      <c r="A5683" s="83"/>
      <c r="B5683" s="83"/>
      <c r="C5683" s="83"/>
      <c r="D5683" s="98"/>
    </row>
    <row r="5684" spans="1:4" ht="12.75">
      <c r="A5684" s="83"/>
      <c r="B5684" s="83"/>
      <c r="C5684" s="83"/>
      <c r="D5684" s="98"/>
    </row>
    <row r="5685" spans="1:4" ht="12.75">
      <c r="A5685" s="83"/>
      <c r="B5685" s="83"/>
      <c r="C5685" s="83"/>
      <c r="D5685" s="98"/>
    </row>
    <row r="5686" spans="1:4" ht="12.75">
      <c r="A5686" s="83"/>
      <c r="B5686" s="83"/>
      <c r="C5686" s="83"/>
      <c r="D5686" s="98"/>
    </row>
    <row r="5687" spans="1:4" ht="12.75">
      <c r="A5687" s="83"/>
      <c r="B5687" s="83"/>
      <c r="C5687" s="83"/>
      <c r="D5687" s="98"/>
    </row>
    <row r="5688" spans="1:4" ht="12.75">
      <c r="A5688" s="83"/>
      <c r="B5688" s="83"/>
      <c r="C5688" s="83"/>
      <c r="D5688" s="98"/>
    </row>
    <row r="5689" spans="1:4" ht="12.75">
      <c r="A5689" s="83"/>
      <c r="B5689" s="83"/>
      <c r="C5689" s="83"/>
      <c r="D5689" s="98"/>
    </row>
    <row r="5690" spans="1:4" ht="12.75">
      <c r="A5690" s="83"/>
      <c r="B5690" s="83"/>
      <c r="C5690" s="83"/>
      <c r="D5690" s="98"/>
    </row>
    <row r="5691" spans="1:4" ht="12.75">
      <c r="A5691" s="83"/>
      <c r="B5691" s="83"/>
      <c r="C5691" s="83"/>
      <c r="D5691" s="98"/>
    </row>
    <row r="5692" spans="1:4" ht="12.75">
      <c r="A5692" s="83"/>
      <c r="B5692" s="83"/>
      <c r="C5692" s="83"/>
      <c r="D5692" s="98"/>
    </row>
    <row r="5693" spans="1:4" ht="12.75">
      <c r="A5693" s="83"/>
      <c r="B5693" s="83"/>
      <c r="C5693" s="83"/>
      <c r="D5693" s="98"/>
    </row>
    <row r="5694" spans="1:4" ht="12.75">
      <c r="A5694" s="83"/>
      <c r="B5694" s="83"/>
      <c r="C5694" s="83"/>
      <c r="D5694" s="98"/>
    </row>
    <row r="5695" spans="1:4" ht="12.75">
      <c r="A5695" s="83"/>
      <c r="B5695" s="83"/>
      <c r="C5695" s="83"/>
      <c r="D5695" s="98"/>
    </row>
    <row r="5696" spans="1:4" ht="12.75">
      <c r="A5696" s="83"/>
      <c r="B5696" s="83"/>
      <c r="C5696" s="83"/>
      <c r="D5696" s="98"/>
    </row>
    <row r="5697" spans="1:4" ht="12.75">
      <c r="A5697" s="83"/>
      <c r="B5697" s="83"/>
      <c r="C5697" s="83"/>
      <c r="D5697" s="98"/>
    </row>
    <row r="5698" spans="1:4" ht="12.75">
      <c r="A5698" s="83"/>
      <c r="B5698" s="83"/>
      <c r="C5698" s="83"/>
      <c r="D5698" s="98"/>
    </row>
    <row r="5699" spans="1:4" ht="12.75">
      <c r="A5699" s="83"/>
      <c r="B5699" s="83"/>
      <c r="C5699" s="83"/>
      <c r="D5699" s="98"/>
    </row>
    <row r="5700" spans="1:4" ht="12.75">
      <c r="A5700" s="83"/>
      <c r="B5700" s="83"/>
      <c r="C5700" s="83"/>
      <c r="D5700" s="98"/>
    </row>
    <row r="5701" spans="1:4" ht="12.75">
      <c r="A5701" s="83"/>
      <c r="B5701" s="83"/>
      <c r="C5701" s="83"/>
      <c r="D5701" s="98"/>
    </row>
    <row r="5702" spans="1:4" ht="12.75">
      <c r="A5702" s="83"/>
      <c r="B5702" s="83"/>
      <c r="C5702" s="83"/>
      <c r="D5702" s="98"/>
    </row>
    <row r="5703" spans="1:4" ht="12.75">
      <c r="A5703" s="83"/>
      <c r="B5703" s="83"/>
      <c r="C5703" s="83"/>
      <c r="D5703" s="98"/>
    </row>
    <row r="5704" spans="1:4" ht="12.75">
      <c r="A5704" s="83"/>
      <c r="B5704" s="83"/>
      <c r="C5704" s="83"/>
      <c r="D5704" s="98"/>
    </row>
    <row r="5705" spans="1:4" ht="12.75">
      <c r="A5705" s="83"/>
      <c r="B5705" s="83"/>
      <c r="C5705" s="83"/>
      <c r="D5705" s="98"/>
    </row>
    <row r="5706" spans="1:4" ht="12.75">
      <c r="A5706" s="83"/>
      <c r="B5706" s="83"/>
      <c r="C5706" s="83"/>
      <c r="D5706" s="98"/>
    </row>
    <row r="5707" spans="1:4" ht="12.75">
      <c r="A5707" s="83"/>
      <c r="B5707" s="83"/>
      <c r="C5707" s="83"/>
      <c r="D5707" s="98"/>
    </row>
    <row r="5708" spans="1:4" ht="12.75">
      <c r="A5708" s="83"/>
      <c r="B5708" s="83"/>
      <c r="C5708" s="83"/>
      <c r="D5708" s="98"/>
    </row>
    <row r="5709" spans="1:4" ht="12.75">
      <c r="A5709" s="83"/>
      <c r="B5709" s="83"/>
      <c r="C5709" s="83"/>
      <c r="D5709" s="98"/>
    </row>
    <row r="5710" spans="1:4" ht="12.75">
      <c r="A5710" s="83"/>
      <c r="B5710" s="83"/>
      <c r="C5710" s="83"/>
      <c r="D5710" s="98"/>
    </row>
    <row r="5711" spans="1:4" ht="12.75">
      <c r="A5711" s="83"/>
      <c r="B5711" s="83"/>
      <c r="C5711" s="83"/>
      <c r="D5711" s="98"/>
    </row>
    <row r="5712" spans="1:4" ht="12.75">
      <c r="A5712" s="83"/>
      <c r="B5712" s="83"/>
      <c r="C5712" s="83"/>
      <c r="D5712" s="98"/>
    </row>
    <row r="5713" spans="1:4" ht="12.75">
      <c r="A5713" s="83"/>
      <c r="B5713" s="83"/>
      <c r="C5713" s="83"/>
      <c r="D5713" s="98"/>
    </row>
    <row r="5714" spans="1:4" ht="12.75">
      <c r="A5714" s="83"/>
      <c r="B5714" s="83"/>
      <c r="C5714" s="83"/>
      <c r="D5714" s="98"/>
    </row>
    <row r="5715" spans="1:4" ht="12.75">
      <c r="A5715" s="83"/>
      <c r="B5715" s="83"/>
      <c r="C5715" s="83"/>
      <c r="D5715" s="98"/>
    </row>
    <row r="5716" spans="1:4" ht="12.75">
      <c r="A5716" s="83"/>
      <c r="B5716" s="83"/>
      <c r="C5716" s="83"/>
      <c r="D5716" s="98"/>
    </row>
    <row r="5717" spans="1:4" ht="12.75">
      <c r="A5717" s="83"/>
      <c r="B5717" s="83"/>
      <c r="C5717" s="83"/>
      <c r="D5717" s="98"/>
    </row>
    <row r="5718" spans="1:4" ht="12.75">
      <c r="A5718" s="83"/>
      <c r="B5718" s="83"/>
      <c r="C5718" s="83"/>
      <c r="D5718" s="98"/>
    </row>
    <row r="5719" spans="1:4" ht="12.75">
      <c r="A5719" s="83"/>
      <c r="B5719" s="83"/>
      <c r="C5719" s="83"/>
      <c r="D5719" s="98"/>
    </row>
    <row r="5720" spans="1:4" ht="12.75">
      <c r="A5720" s="83"/>
      <c r="B5720" s="83"/>
      <c r="C5720" s="83"/>
      <c r="D5720" s="98"/>
    </row>
    <row r="5721" spans="1:4" ht="12.75">
      <c r="A5721" s="83"/>
      <c r="B5721" s="83"/>
      <c r="C5721" s="83"/>
      <c r="D5721" s="98"/>
    </row>
    <row r="5722" spans="1:4" ht="12.75">
      <c r="A5722" s="83"/>
      <c r="B5722" s="83"/>
      <c r="C5722" s="83"/>
      <c r="D5722" s="98"/>
    </row>
    <row r="5723" spans="1:4" ht="12.75">
      <c r="A5723" s="83"/>
      <c r="B5723" s="83"/>
      <c r="C5723" s="83"/>
      <c r="D5723" s="98"/>
    </row>
    <row r="5724" spans="1:4" ht="12.75">
      <c r="A5724" s="83"/>
      <c r="B5724" s="83"/>
      <c r="C5724" s="83"/>
      <c r="D5724" s="98"/>
    </row>
    <row r="5725" spans="1:4" ht="12.75">
      <c r="A5725" s="83"/>
      <c r="B5725" s="83"/>
      <c r="C5725" s="83"/>
      <c r="D5725" s="98"/>
    </row>
    <row r="5726" spans="1:4" ht="12.75">
      <c r="A5726" s="83"/>
      <c r="B5726" s="83"/>
      <c r="C5726" s="83"/>
      <c r="D5726" s="98"/>
    </row>
    <row r="5727" spans="1:4" ht="12.75">
      <c r="A5727" s="83"/>
      <c r="B5727" s="83"/>
      <c r="C5727" s="83"/>
      <c r="D5727" s="98"/>
    </row>
    <row r="5728" spans="1:4" ht="12.75">
      <c r="A5728" s="83"/>
      <c r="B5728" s="83"/>
      <c r="C5728" s="83"/>
      <c r="D5728" s="98"/>
    </row>
    <row r="5729" spans="1:4" ht="12.75">
      <c r="A5729" s="83"/>
      <c r="B5729" s="83"/>
      <c r="C5729" s="83"/>
      <c r="D5729" s="98"/>
    </row>
    <row r="5730" spans="1:4" ht="12.75">
      <c r="A5730" s="83"/>
      <c r="B5730" s="83"/>
      <c r="C5730" s="83"/>
      <c r="D5730" s="98"/>
    </row>
    <row r="5731" spans="1:4" ht="12.75">
      <c r="A5731" s="83"/>
      <c r="B5731" s="83"/>
      <c r="C5731" s="83"/>
      <c r="D5731" s="98"/>
    </row>
    <row r="5732" spans="1:4" ht="12.75">
      <c r="A5732" s="83"/>
      <c r="B5732" s="83"/>
      <c r="C5732" s="83"/>
      <c r="D5732" s="98"/>
    </row>
    <row r="5733" spans="1:4" ht="12.75">
      <c r="A5733" s="83"/>
      <c r="B5733" s="83"/>
      <c r="C5733" s="83"/>
      <c r="D5733" s="98"/>
    </row>
    <row r="5734" spans="1:4" ht="12.75">
      <c r="A5734" s="83"/>
      <c r="B5734" s="83"/>
      <c r="C5734" s="83"/>
      <c r="D5734" s="98"/>
    </row>
    <row r="5735" spans="1:4" ht="12.75">
      <c r="A5735" s="83"/>
      <c r="B5735" s="83"/>
      <c r="C5735" s="83"/>
      <c r="D5735" s="98"/>
    </row>
    <row r="5736" spans="1:4" ht="12.75">
      <c r="A5736" s="83"/>
      <c r="B5736" s="83"/>
      <c r="C5736" s="83"/>
      <c r="D5736" s="98"/>
    </row>
    <row r="5737" spans="1:4" ht="12.75">
      <c r="A5737" s="83"/>
      <c r="B5737" s="83"/>
      <c r="C5737" s="83"/>
      <c r="D5737" s="98"/>
    </row>
    <row r="5738" spans="1:4" ht="12.75">
      <c r="A5738" s="83"/>
      <c r="B5738" s="83"/>
      <c r="C5738" s="83"/>
      <c r="D5738" s="98"/>
    </row>
    <row r="5739" spans="1:4" ht="12.75">
      <c r="A5739" s="83"/>
      <c r="B5739" s="83"/>
      <c r="C5739" s="83"/>
      <c r="D5739" s="98"/>
    </row>
    <row r="5740" spans="1:4" ht="12.75">
      <c r="A5740" s="83"/>
      <c r="B5740" s="83"/>
      <c r="C5740" s="83"/>
      <c r="D5740" s="98"/>
    </row>
    <row r="5741" spans="1:4" ht="12.75">
      <c r="A5741" s="83"/>
      <c r="B5741" s="83"/>
      <c r="C5741" s="83"/>
      <c r="D5741" s="98"/>
    </row>
    <row r="5742" spans="1:4" ht="12.75">
      <c r="A5742" s="83"/>
      <c r="B5742" s="83"/>
      <c r="C5742" s="83"/>
      <c r="D5742" s="98"/>
    </row>
    <row r="5743" spans="1:4" ht="12.75">
      <c r="A5743" s="83"/>
      <c r="B5743" s="83"/>
      <c r="C5743" s="83"/>
      <c r="D5743" s="98"/>
    </row>
    <row r="5744" spans="1:4" ht="12.75">
      <c r="A5744" s="83"/>
      <c r="B5744" s="83"/>
      <c r="C5744" s="83"/>
      <c r="D5744" s="98"/>
    </row>
    <row r="5745" spans="1:4" ht="12.75">
      <c r="A5745" s="83"/>
      <c r="B5745" s="83"/>
      <c r="C5745" s="83"/>
      <c r="D5745" s="98"/>
    </row>
    <row r="5746" spans="1:4" ht="12.75">
      <c r="A5746" s="83"/>
      <c r="B5746" s="83"/>
      <c r="C5746" s="83"/>
      <c r="D5746" s="98"/>
    </row>
    <row r="5747" spans="1:4" ht="12.75">
      <c r="A5747" s="83"/>
      <c r="B5747" s="83"/>
      <c r="C5747" s="83"/>
      <c r="D5747" s="98"/>
    </row>
    <row r="5748" spans="1:4" ht="12.75">
      <c r="A5748" s="83"/>
      <c r="B5748" s="83"/>
      <c r="C5748" s="83"/>
      <c r="D5748" s="98"/>
    </row>
    <row r="5749" spans="1:4" ht="12.75">
      <c r="A5749" s="83"/>
      <c r="B5749" s="83"/>
      <c r="C5749" s="83"/>
      <c r="D5749" s="98"/>
    </row>
    <row r="5750" spans="1:4" ht="12.75">
      <c r="A5750" s="83"/>
      <c r="B5750" s="83"/>
      <c r="C5750" s="83"/>
      <c r="D5750" s="98"/>
    </row>
    <row r="5751" spans="1:4" ht="12.75">
      <c r="A5751" s="83"/>
      <c r="B5751" s="83"/>
      <c r="C5751" s="83"/>
      <c r="D5751" s="98"/>
    </row>
    <row r="5752" spans="1:4" ht="12.75">
      <c r="A5752" s="83"/>
      <c r="B5752" s="83"/>
      <c r="C5752" s="83"/>
      <c r="D5752" s="98"/>
    </row>
    <row r="5753" spans="1:4" ht="12.75">
      <c r="A5753" s="83"/>
      <c r="B5753" s="83"/>
      <c r="C5753" s="83"/>
      <c r="D5753" s="98"/>
    </row>
    <row r="5754" spans="1:4" ht="12.75">
      <c r="A5754" s="83"/>
      <c r="B5754" s="83"/>
      <c r="C5754" s="83"/>
      <c r="D5754" s="98"/>
    </row>
    <row r="5755" spans="1:4" ht="12.75">
      <c r="A5755" s="83"/>
      <c r="B5755" s="83"/>
      <c r="C5755" s="83"/>
      <c r="D5755" s="98"/>
    </row>
    <row r="5756" spans="1:4" ht="12.75">
      <c r="A5756" s="83"/>
      <c r="B5756" s="83"/>
      <c r="C5756" s="83"/>
      <c r="D5756" s="98"/>
    </row>
    <row r="5757" spans="1:4" ht="12.75">
      <c r="A5757" s="83"/>
      <c r="B5757" s="83"/>
      <c r="C5757" s="83"/>
      <c r="D5757" s="98"/>
    </row>
    <row r="5758" spans="1:4" ht="12.75">
      <c r="A5758" s="83"/>
      <c r="B5758" s="83"/>
      <c r="C5758" s="83"/>
      <c r="D5758" s="98"/>
    </row>
    <row r="5759" spans="1:4" ht="12.75">
      <c r="A5759" s="83"/>
      <c r="B5759" s="83"/>
      <c r="C5759" s="83"/>
      <c r="D5759" s="98"/>
    </row>
    <row r="5760" spans="1:4" ht="12.75">
      <c r="A5760" s="83"/>
      <c r="B5760" s="83"/>
      <c r="C5760" s="83"/>
      <c r="D5760" s="98"/>
    </row>
    <row r="5761" spans="1:4" ht="12.75">
      <c r="A5761" s="83"/>
      <c r="B5761" s="83"/>
      <c r="C5761" s="83"/>
      <c r="D5761" s="98"/>
    </row>
    <row r="5762" spans="1:4" ht="12.75">
      <c r="A5762" s="83"/>
      <c r="B5762" s="83"/>
      <c r="C5762" s="83"/>
      <c r="D5762" s="98"/>
    </row>
    <row r="5763" spans="1:4" ht="12.75">
      <c r="A5763" s="83"/>
      <c r="B5763" s="83"/>
      <c r="C5763" s="83"/>
      <c r="D5763" s="98"/>
    </row>
    <row r="5764" spans="1:4" ht="12.75">
      <c r="A5764" s="83"/>
      <c r="B5764" s="83"/>
      <c r="C5764" s="83"/>
      <c r="D5764" s="98"/>
    </row>
    <row r="5765" spans="1:4" ht="12.75">
      <c r="A5765" s="83"/>
      <c r="B5765" s="83"/>
      <c r="C5765" s="83"/>
      <c r="D5765" s="98"/>
    </row>
    <row r="5766" spans="1:4" ht="12.75">
      <c r="A5766" s="83"/>
      <c r="B5766" s="83"/>
      <c r="C5766" s="83"/>
      <c r="D5766" s="98"/>
    </row>
    <row r="5767" spans="1:4" ht="12.75">
      <c r="A5767" s="83"/>
      <c r="B5767" s="83"/>
      <c r="C5767" s="83"/>
      <c r="D5767" s="98"/>
    </row>
    <row r="5768" spans="1:4" ht="12.75">
      <c r="A5768" s="83"/>
      <c r="B5768" s="83"/>
      <c r="C5768" s="83"/>
      <c r="D5768" s="98"/>
    </row>
    <row r="5769" spans="1:4" ht="12.75">
      <c r="A5769" s="83"/>
      <c r="B5769" s="83"/>
      <c r="C5769" s="83"/>
      <c r="D5769" s="98"/>
    </row>
    <row r="5770" spans="1:4" ht="12.75">
      <c r="A5770" s="83"/>
      <c r="B5770" s="83"/>
      <c r="C5770" s="83"/>
      <c r="D5770" s="98"/>
    </row>
    <row r="5771" spans="1:4" ht="12.75">
      <c r="A5771" s="83"/>
      <c r="B5771" s="83"/>
      <c r="C5771" s="83"/>
      <c r="D5771" s="98"/>
    </row>
    <row r="5772" spans="1:4" ht="12.75">
      <c r="A5772" s="83"/>
      <c r="B5772" s="83"/>
      <c r="C5772" s="83"/>
      <c r="D5772" s="98"/>
    </row>
    <row r="5773" spans="1:4" ht="12.75">
      <c r="A5773" s="83"/>
      <c r="B5773" s="83"/>
      <c r="C5773" s="83"/>
      <c r="D5773" s="98"/>
    </row>
    <row r="5774" spans="1:4" ht="12.75">
      <c r="A5774" s="83"/>
      <c r="B5774" s="83"/>
      <c r="C5774" s="83"/>
      <c r="D5774" s="98"/>
    </row>
    <row r="5775" spans="1:4" ht="12.75">
      <c r="A5775" s="83"/>
      <c r="B5775" s="83"/>
      <c r="C5775" s="83"/>
      <c r="D5775" s="98"/>
    </row>
    <row r="5776" spans="1:4" ht="12.75">
      <c r="A5776" s="83"/>
      <c r="B5776" s="83"/>
      <c r="C5776" s="83"/>
      <c r="D5776" s="98"/>
    </row>
    <row r="5777" spans="1:4" ht="12.75">
      <c r="A5777" s="83"/>
      <c r="B5777" s="83"/>
      <c r="C5777" s="83"/>
      <c r="D5777" s="98"/>
    </row>
    <row r="5778" spans="1:4" ht="12.75">
      <c r="A5778" s="83"/>
      <c r="B5778" s="83"/>
      <c r="C5778" s="83"/>
      <c r="D5778" s="98"/>
    </row>
    <row r="5779" spans="1:4" ht="12.75">
      <c r="A5779" s="83"/>
      <c r="B5779" s="83"/>
      <c r="C5779" s="83"/>
      <c r="D5779" s="98"/>
    </row>
    <row r="5780" spans="1:4" ht="12.75">
      <c r="A5780" s="83"/>
      <c r="B5780" s="83"/>
      <c r="C5780" s="83"/>
      <c r="D5780" s="98"/>
    </row>
    <row r="5781" spans="1:4" ht="12.75">
      <c r="A5781" s="83"/>
      <c r="B5781" s="83"/>
      <c r="C5781" s="83"/>
      <c r="D5781" s="98"/>
    </row>
    <row r="5782" spans="1:4" ht="12.75">
      <c r="A5782" s="83"/>
      <c r="B5782" s="83"/>
      <c r="C5782" s="83"/>
      <c r="D5782" s="98"/>
    </row>
    <row r="5783" spans="1:4" ht="12.75">
      <c r="A5783" s="83"/>
      <c r="B5783" s="83"/>
      <c r="C5783" s="83"/>
      <c r="D5783" s="98"/>
    </row>
    <row r="5784" spans="1:4" ht="12.75">
      <c r="A5784" s="83"/>
      <c r="B5784" s="83"/>
      <c r="C5784" s="83"/>
      <c r="D5784" s="98"/>
    </row>
    <row r="5785" spans="1:4" ht="12.75">
      <c r="A5785" s="83"/>
      <c r="B5785" s="83"/>
      <c r="C5785" s="83"/>
      <c r="D5785" s="98"/>
    </row>
    <row r="5786" spans="1:4" ht="12.75">
      <c r="A5786" s="83"/>
      <c r="B5786" s="83"/>
      <c r="C5786" s="83"/>
      <c r="D5786" s="98"/>
    </row>
    <row r="5787" spans="1:4" ht="12.75">
      <c r="A5787" s="83"/>
      <c r="B5787" s="83"/>
      <c r="C5787" s="83"/>
      <c r="D5787" s="98"/>
    </row>
    <row r="5788" spans="1:4" ht="12.75">
      <c r="A5788" s="83"/>
      <c r="B5788" s="83"/>
      <c r="C5788" s="83"/>
      <c r="D5788" s="98"/>
    </row>
    <row r="5789" spans="1:4" ht="12.75">
      <c r="A5789" s="83"/>
      <c r="B5789" s="83"/>
      <c r="C5789" s="83"/>
      <c r="D5789" s="98"/>
    </row>
    <row r="5790" spans="1:4" ht="12.75">
      <c r="A5790" s="83"/>
      <c r="B5790" s="83"/>
      <c r="C5790" s="83"/>
      <c r="D5790" s="98"/>
    </row>
    <row r="5791" spans="1:4" ht="12.75">
      <c r="A5791" s="83"/>
      <c r="B5791" s="83"/>
      <c r="C5791" s="83"/>
      <c r="D5791" s="98"/>
    </row>
    <row r="5792" spans="1:4" ht="12.75">
      <c r="A5792" s="83"/>
      <c r="B5792" s="83"/>
      <c r="C5792" s="83"/>
      <c r="D5792" s="98"/>
    </row>
    <row r="5793" spans="1:4" ht="12.75">
      <c r="A5793" s="83"/>
      <c r="B5793" s="83"/>
      <c r="C5793" s="83"/>
      <c r="D5793" s="98"/>
    </row>
    <row r="5794" spans="1:4" ht="12.75">
      <c r="A5794" s="83"/>
      <c r="B5794" s="83"/>
      <c r="C5794" s="83"/>
      <c r="D5794" s="98"/>
    </row>
    <row r="5795" spans="1:4" ht="12.75">
      <c r="A5795" s="83"/>
      <c r="B5795" s="83"/>
      <c r="C5795" s="83"/>
      <c r="D5795" s="98"/>
    </row>
    <row r="5796" spans="1:4" ht="12.75">
      <c r="A5796" s="83"/>
      <c r="B5796" s="83"/>
      <c r="C5796" s="83"/>
      <c r="D5796" s="98"/>
    </row>
    <row r="5797" spans="1:4" ht="12.75">
      <c r="A5797" s="83"/>
      <c r="B5797" s="83"/>
      <c r="C5797" s="83"/>
      <c r="D5797" s="98"/>
    </row>
    <row r="5798" spans="1:4" ht="12.75">
      <c r="A5798" s="83"/>
      <c r="B5798" s="83"/>
      <c r="C5798" s="83"/>
      <c r="D5798" s="98"/>
    </row>
    <row r="5799" spans="1:4" ht="12.75">
      <c r="A5799" s="83"/>
      <c r="B5799" s="83"/>
      <c r="C5799" s="83"/>
      <c r="D5799" s="98"/>
    </row>
    <row r="5800" spans="1:4" ht="12.75">
      <c r="A5800" s="83"/>
      <c r="B5800" s="83"/>
      <c r="C5800" s="83"/>
      <c r="D5800" s="98"/>
    </row>
    <row r="5801" spans="1:4" ht="12.75">
      <c r="A5801" s="83"/>
      <c r="B5801" s="83"/>
      <c r="C5801" s="83"/>
      <c r="D5801" s="98"/>
    </row>
    <row r="5802" spans="1:4" ht="12.75">
      <c r="A5802" s="83"/>
      <c r="B5802" s="83"/>
      <c r="C5802" s="83"/>
      <c r="D5802" s="98"/>
    </row>
    <row r="5803" spans="1:4" ht="12.75">
      <c r="A5803" s="83"/>
      <c r="B5803" s="83"/>
      <c r="C5803" s="83"/>
      <c r="D5803" s="98"/>
    </row>
    <row r="5804" spans="1:4" ht="12.75">
      <c r="A5804" s="83"/>
      <c r="B5804" s="83"/>
      <c r="C5804" s="83"/>
      <c r="D5804" s="98"/>
    </row>
    <row r="5805" spans="1:4" ht="12.75">
      <c r="A5805" s="83"/>
      <c r="B5805" s="83"/>
      <c r="C5805" s="83"/>
      <c r="D5805" s="98"/>
    </row>
    <row r="5806" spans="1:4" ht="12.75">
      <c r="A5806" s="83"/>
      <c r="B5806" s="83"/>
      <c r="C5806" s="83"/>
      <c r="D5806" s="98"/>
    </row>
    <row r="5807" spans="1:4" ht="12.75">
      <c r="A5807" s="83"/>
      <c r="B5807" s="83"/>
      <c r="C5807" s="83"/>
      <c r="D5807" s="98"/>
    </row>
    <row r="5808" spans="1:4" ht="12.75">
      <c r="A5808" s="83"/>
      <c r="B5808" s="83"/>
      <c r="C5808" s="83"/>
      <c r="D5808" s="98"/>
    </row>
    <row r="5809" spans="1:4" ht="12.75">
      <c r="A5809" s="83"/>
      <c r="B5809" s="83"/>
      <c r="C5809" s="83"/>
      <c r="D5809" s="98"/>
    </row>
    <row r="5810" spans="1:4" ht="12.75">
      <c r="A5810" s="83"/>
      <c r="B5810" s="83"/>
      <c r="C5810" s="83"/>
      <c r="D5810" s="98"/>
    </row>
    <row r="5811" spans="1:4" ht="12.75">
      <c r="A5811" s="83"/>
      <c r="B5811" s="83"/>
      <c r="C5811" s="83"/>
      <c r="D5811" s="98"/>
    </row>
    <row r="5812" spans="1:4" ht="12.75">
      <c r="A5812" s="83"/>
      <c r="B5812" s="83"/>
      <c r="C5812" s="83"/>
      <c r="D5812" s="98"/>
    </row>
    <row r="5813" spans="1:4" ht="12.75">
      <c r="A5813" s="83"/>
      <c r="B5813" s="83"/>
      <c r="C5813" s="83"/>
      <c r="D5813" s="98"/>
    </row>
    <row r="5814" spans="1:4" ht="12.75">
      <c r="A5814" s="83"/>
      <c r="B5814" s="83"/>
      <c r="C5814" s="83"/>
      <c r="D5814" s="98"/>
    </row>
    <row r="5815" spans="1:4" ht="12.75">
      <c r="A5815" s="83"/>
      <c r="B5815" s="83"/>
      <c r="C5815" s="83"/>
      <c r="D5815" s="98"/>
    </row>
    <row r="5816" spans="1:4" ht="12.75">
      <c r="A5816" s="83"/>
      <c r="B5816" s="83"/>
      <c r="C5816" s="83"/>
      <c r="D5816" s="98"/>
    </row>
    <row r="5817" spans="1:4" ht="12.75">
      <c r="A5817" s="83"/>
      <c r="B5817" s="83"/>
      <c r="C5817" s="83"/>
      <c r="D5817" s="98"/>
    </row>
    <row r="5818" spans="1:4" ht="12.75">
      <c r="A5818" s="83"/>
      <c r="B5818" s="83"/>
      <c r="C5818" s="83"/>
      <c r="D5818" s="98"/>
    </row>
    <row r="5819" spans="1:4" ht="12.75">
      <c r="A5819" s="83"/>
      <c r="B5819" s="83"/>
      <c r="C5819" s="83"/>
      <c r="D5819" s="98"/>
    </row>
    <row r="5820" spans="1:4" ht="12.75">
      <c r="A5820" s="83"/>
      <c r="B5820" s="83"/>
      <c r="C5820" s="83"/>
      <c r="D5820" s="98"/>
    </row>
    <row r="5821" spans="1:4" ht="12.75">
      <c r="A5821" s="83"/>
      <c r="B5821" s="83"/>
      <c r="C5821" s="83"/>
      <c r="D5821" s="98"/>
    </row>
    <row r="5822" spans="1:4" ht="12.75">
      <c r="A5822" s="83"/>
      <c r="B5822" s="83"/>
      <c r="C5822" s="83"/>
      <c r="D5822" s="98"/>
    </row>
    <row r="5823" spans="1:4" ht="12.75">
      <c r="A5823" s="83"/>
      <c r="B5823" s="83"/>
      <c r="C5823" s="83"/>
      <c r="D5823" s="98"/>
    </row>
    <row r="5824" spans="1:4" ht="12.75">
      <c r="A5824" s="83"/>
      <c r="B5824" s="83"/>
      <c r="C5824" s="83"/>
      <c r="D5824" s="98"/>
    </row>
    <row r="5825" spans="1:4" ht="12.75">
      <c r="A5825" s="83"/>
      <c r="B5825" s="83"/>
      <c r="C5825" s="83"/>
      <c r="D5825" s="98"/>
    </row>
    <row r="5826" spans="1:4" ht="12.75">
      <c r="A5826" s="83"/>
      <c r="B5826" s="83"/>
      <c r="C5826" s="83"/>
      <c r="D5826" s="98"/>
    </row>
    <row r="5827" spans="1:4" ht="12.75">
      <c r="A5827" s="83"/>
      <c r="B5827" s="83"/>
      <c r="C5827" s="83"/>
      <c r="D5827" s="98"/>
    </row>
    <row r="5828" spans="1:4" ht="12.75">
      <c r="A5828" s="83"/>
      <c r="B5828" s="83"/>
      <c r="C5828" s="83"/>
      <c r="D5828" s="98"/>
    </row>
    <row r="5829" spans="1:4" ht="12.75">
      <c r="A5829" s="83"/>
      <c r="B5829" s="83"/>
      <c r="C5829" s="83"/>
      <c r="D5829" s="98"/>
    </row>
    <row r="5830" spans="1:4" ht="12.75">
      <c r="A5830" s="83"/>
      <c r="B5830" s="83"/>
      <c r="C5830" s="83"/>
      <c r="D5830" s="98"/>
    </row>
    <row r="5831" spans="1:4" ht="12.75">
      <c r="A5831" s="83"/>
      <c r="B5831" s="83"/>
      <c r="C5831" s="83"/>
      <c r="D5831" s="98"/>
    </row>
    <row r="5832" spans="1:4" ht="12.75">
      <c r="A5832" s="83"/>
      <c r="B5832" s="83"/>
      <c r="C5832" s="83"/>
      <c r="D5832" s="98"/>
    </row>
    <row r="5833" spans="1:4" ht="12.75">
      <c r="A5833" s="83"/>
      <c r="B5833" s="83"/>
      <c r="C5833" s="83"/>
      <c r="D5833" s="98"/>
    </row>
    <row r="5834" spans="1:4" ht="12.75">
      <c r="A5834" s="83"/>
      <c r="B5834" s="83"/>
      <c r="C5834" s="83"/>
      <c r="D5834" s="98"/>
    </row>
    <row r="5835" spans="1:4" ht="12.75">
      <c r="A5835" s="83"/>
      <c r="B5835" s="83"/>
      <c r="C5835" s="83"/>
      <c r="D5835" s="98"/>
    </row>
    <row r="5836" spans="1:4" ht="12.75">
      <c r="A5836" s="83"/>
      <c r="B5836" s="83"/>
      <c r="C5836" s="83"/>
      <c r="D5836" s="98"/>
    </row>
    <row r="5837" spans="1:4" ht="12.75">
      <c r="A5837" s="83"/>
      <c r="B5837" s="83"/>
      <c r="C5837" s="83"/>
      <c r="D5837" s="98"/>
    </row>
    <row r="5838" spans="1:4" ht="12.75">
      <c r="A5838" s="83"/>
      <c r="B5838" s="83"/>
      <c r="C5838" s="83"/>
      <c r="D5838" s="98"/>
    </row>
    <row r="5839" spans="1:4" ht="12.75">
      <c r="A5839" s="83"/>
      <c r="B5839" s="83"/>
      <c r="C5839" s="83"/>
      <c r="D5839" s="98"/>
    </row>
    <row r="5840" spans="1:4" ht="12.75">
      <c r="A5840" s="83"/>
      <c r="B5840" s="83"/>
      <c r="C5840" s="83"/>
      <c r="D5840" s="98"/>
    </row>
    <row r="5841" spans="1:4" ht="12.75">
      <c r="A5841" s="83"/>
      <c r="B5841" s="83"/>
      <c r="C5841" s="83"/>
      <c r="D5841" s="98"/>
    </row>
    <row r="5842" spans="1:4" ht="12.75">
      <c r="A5842" s="83"/>
      <c r="B5842" s="83"/>
      <c r="C5842" s="83"/>
      <c r="D5842" s="98"/>
    </row>
    <row r="5843" spans="1:4" ht="12.75">
      <c r="A5843" s="83"/>
      <c r="B5843" s="83"/>
      <c r="C5843" s="83"/>
      <c r="D5843" s="98"/>
    </row>
    <row r="5844" spans="1:4" ht="12.75">
      <c r="A5844" s="83"/>
      <c r="B5844" s="83"/>
      <c r="C5844" s="83"/>
      <c r="D5844" s="98"/>
    </row>
    <row r="5845" spans="1:4" ht="12.75">
      <c r="A5845" s="83"/>
      <c r="B5845" s="83"/>
      <c r="C5845" s="83"/>
      <c r="D5845" s="98"/>
    </row>
    <row r="5846" spans="1:4" ht="12.75">
      <c r="A5846" s="83"/>
      <c r="B5846" s="83"/>
      <c r="C5846" s="83"/>
      <c r="D5846" s="98"/>
    </row>
    <row r="5847" spans="1:4" ht="12.75">
      <c r="A5847" s="83"/>
      <c r="B5847" s="83"/>
      <c r="C5847" s="83"/>
      <c r="D5847" s="98"/>
    </row>
    <row r="5848" spans="1:4" ht="12.75">
      <c r="A5848" s="83"/>
      <c r="B5848" s="83"/>
      <c r="C5848" s="83"/>
      <c r="D5848" s="98"/>
    </row>
    <row r="5849" spans="1:4" ht="12.75">
      <c r="A5849" s="83"/>
      <c r="B5849" s="83"/>
      <c r="C5849" s="83"/>
      <c r="D5849" s="98"/>
    </row>
    <row r="5850" spans="1:4" ht="12.75">
      <c r="A5850" s="83"/>
      <c r="B5850" s="83"/>
      <c r="C5850" s="83"/>
      <c r="D5850" s="98"/>
    </row>
    <row r="5851" spans="1:4" ht="12.75">
      <c r="A5851" s="83"/>
      <c r="B5851" s="83"/>
      <c r="C5851" s="83"/>
      <c r="D5851" s="98"/>
    </row>
    <row r="5852" spans="1:4" ht="12.75">
      <c r="A5852" s="83"/>
      <c r="B5852" s="83"/>
      <c r="C5852" s="83"/>
      <c r="D5852" s="98"/>
    </row>
    <row r="5853" spans="1:4" ht="12.75">
      <c r="A5853" s="83"/>
      <c r="B5853" s="83"/>
      <c r="C5853" s="83"/>
      <c r="D5853" s="98"/>
    </row>
    <row r="5854" spans="1:4" ht="12.75">
      <c r="A5854" s="83"/>
      <c r="B5854" s="83"/>
      <c r="C5854" s="83"/>
      <c r="D5854" s="98"/>
    </row>
    <row r="5855" spans="1:4" ht="12.75">
      <c r="A5855" s="83"/>
      <c r="B5855" s="83"/>
      <c r="C5855" s="83"/>
      <c r="D5855" s="98"/>
    </row>
    <row r="5856" spans="1:4" ht="12.75">
      <c r="A5856" s="83"/>
      <c r="B5856" s="83"/>
      <c r="C5856" s="83"/>
      <c r="D5856" s="98"/>
    </row>
    <row r="5857" spans="1:4" ht="12.75">
      <c r="A5857" s="83"/>
      <c r="B5857" s="83"/>
      <c r="C5857" s="83"/>
      <c r="D5857" s="98"/>
    </row>
    <row r="5858" spans="1:4" ht="12.75">
      <c r="A5858" s="83"/>
      <c r="B5858" s="83"/>
      <c r="C5858" s="83"/>
      <c r="D5858" s="98"/>
    </row>
    <row r="5859" spans="1:4" ht="12.75">
      <c r="A5859" s="83"/>
      <c r="B5859" s="83"/>
      <c r="C5859" s="83"/>
      <c r="D5859" s="98"/>
    </row>
    <row r="5860" spans="1:4" ht="12.75">
      <c r="A5860" s="83"/>
      <c r="B5860" s="83"/>
      <c r="C5860" s="83"/>
      <c r="D5860" s="98"/>
    </row>
    <row r="5861" spans="1:4" ht="12.75">
      <c r="A5861" s="83"/>
      <c r="B5861" s="83"/>
      <c r="C5861" s="83"/>
      <c r="D5861" s="98"/>
    </row>
    <row r="5862" spans="1:4" ht="12.75">
      <c r="A5862" s="83"/>
      <c r="B5862" s="83"/>
      <c r="C5862" s="83"/>
      <c r="D5862" s="98"/>
    </row>
    <row r="5863" spans="1:4" ht="12.75">
      <c r="A5863" s="83"/>
      <c r="B5863" s="83"/>
      <c r="C5863" s="83"/>
      <c r="D5863" s="98"/>
    </row>
    <row r="5864" spans="1:4" ht="12.75">
      <c r="A5864" s="83"/>
      <c r="B5864" s="83"/>
      <c r="C5864" s="83"/>
      <c r="D5864" s="98"/>
    </row>
    <row r="5865" spans="1:4" ht="12.75">
      <c r="A5865" s="83"/>
      <c r="B5865" s="83"/>
      <c r="C5865" s="83"/>
      <c r="D5865" s="98"/>
    </row>
    <row r="5866" spans="1:4" ht="12.75">
      <c r="A5866" s="83"/>
      <c r="B5866" s="83"/>
      <c r="C5866" s="83"/>
      <c r="D5866" s="98"/>
    </row>
    <row r="5867" spans="1:4" ht="12.75">
      <c r="A5867" s="83"/>
      <c r="B5867" s="83"/>
      <c r="C5867" s="83"/>
      <c r="D5867" s="98"/>
    </row>
    <row r="5868" spans="1:4" ht="12.75">
      <c r="A5868" s="83"/>
      <c r="B5868" s="83"/>
      <c r="C5868" s="83"/>
      <c r="D5868" s="98"/>
    </row>
    <row r="5869" spans="1:4" ht="12.75">
      <c r="A5869" s="83"/>
      <c r="B5869" s="83"/>
      <c r="C5869" s="83"/>
      <c r="D5869" s="98"/>
    </row>
    <row r="5870" spans="1:4" ht="12.75">
      <c r="A5870" s="83"/>
      <c r="B5870" s="83"/>
      <c r="C5870" s="83"/>
      <c r="D5870" s="98"/>
    </row>
    <row r="5871" spans="1:4" ht="12.75">
      <c r="A5871" s="83"/>
      <c r="B5871" s="83"/>
      <c r="C5871" s="83"/>
      <c r="D5871" s="98"/>
    </row>
    <row r="5872" spans="1:4" ht="12.75">
      <c r="A5872" s="83"/>
      <c r="B5872" s="83"/>
      <c r="C5872" s="83"/>
      <c r="D5872" s="98"/>
    </row>
    <row r="5873" spans="1:4" ht="12.75">
      <c r="A5873" s="83"/>
      <c r="B5873" s="83"/>
      <c r="C5873" s="83"/>
      <c r="D5873" s="98"/>
    </row>
    <row r="5874" spans="1:4" ht="12.75">
      <c r="A5874" s="83"/>
      <c r="B5874" s="83"/>
      <c r="C5874" s="83"/>
      <c r="D5874" s="98"/>
    </row>
    <row r="5875" spans="1:4" ht="12.75">
      <c r="A5875" s="83"/>
      <c r="B5875" s="83"/>
      <c r="C5875" s="83"/>
      <c r="D5875" s="98"/>
    </row>
    <row r="5876" spans="1:4" ht="12.75">
      <c r="A5876" s="83"/>
      <c r="B5876" s="83"/>
      <c r="C5876" s="83"/>
      <c r="D5876" s="98"/>
    </row>
    <row r="5877" spans="1:4" ht="12.75">
      <c r="A5877" s="83"/>
      <c r="B5877" s="83"/>
      <c r="C5877" s="83"/>
      <c r="D5877" s="98"/>
    </row>
    <row r="5878" spans="1:4" ht="12.75">
      <c r="A5878" s="83"/>
      <c r="B5878" s="83"/>
      <c r="C5878" s="83"/>
      <c r="D5878" s="98"/>
    </row>
    <row r="5879" spans="1:4" ht="12.75">
      <c r="A5879" s="83"/>
      <c r="B5879" s="83"/>
      <c r="C5879" s="83"/>
      <c r="D5879" s="98"/>
    </row>
    <row r="5880" spans="1:4" ht="12.75">
      <c r="A5880" s="83"/>
      <c r="B5880" s="83"/>
      <c r="C5880" s="83"/>
      <c r="D5880" s="98"/>
    </row>
    <row r="5881" spans="1:4" ht="12.75">
      <c r="A5881" s="83"/>
      <c r="B5881" s="83"/>
      <c r="C5881" s="83"/>
      <c r="D5881" s="98"/>
    </row>
    <row r="5882" spans="1:4" ht="12.75">
      <c r="A5882" s="83"/>
      <c r="B5882" s="83"/>
      <c r="C5882" s="83"/>
      <c r="D5882" s="98"/>
    </row>
    <row r="5883" spans="1:4" ht="12.75">
      <c r="A5883" s="83"/>
      <c r="B5883" s="83"/>
      <c r="C5883" s="83"/>
      <c r="D5883" s="98"/>
    </row>
    <row r="5884" spans="1:4" ht="12.75">
      <c r="A5884" s="83"/>
      <c r="B5884" s="83"/>
      <c r="C5884" s="83"/>
      <c r="D5884" s="98"/>
    </row>
    <row r="5885" spans="1:4" ht="12.75">
      <c r="A5885" s="83"/>
      <c r="B5885" s="83"/>
      <c r="C5885" s="83"/>
      <c r="D5885" s="98"/>
    </row>
    <row r="5886" spans="1:4" ht="12.75">
      <c r="A5886" s="83"/>
      <c r="B5886" s="83"/>
      <c r="C5886" s="83"/>
      <c r="D5886" s="98"/>
    </row>
    <row r="5887" spans="1:4" ht="12.75">
      <c r="A5887" s="83"/>
      <c r="B5887" s="83"/>
      <c r="C5887" s="83"/>
      <c r="D5887" s="98"/>
    </row>
    <row r="5888" spans="1:4" ht="12.75">
      <c r="A5888" s="83"/>
      <c r="B5888" s="83"/>
      <c r="C5888" s="83"/>
      <c r="D5888" s="98"/>
    </row>
    <row r="5889" spans="1:4" ht="12.75">
      <c r="A5889" s="83"/>
      <c r="B5889" s="83"/>
      <c r="C5889" s="83"/>
      <c r="D5889" s="98"/>
    </row>
    <row r="5890" spans="1:4" ht="12.75">
      <c r="A5890" s="83"/>
      <c r="B5890" s="83"/>
      <c r="C5890" s="83"/>
      <c r="D5890" s="98"/>
    </row>
    <row r="5891" spans="1:4" ht="12.75">
      <c r="A5891" s="83"/>
      <c r="B5891" s="83"/>
      <c r="C5891" s="83"/>
      <c r="D5891" s="98"/>
    </row>
    <row r="5892" spans="1:4" ht="12.75">
      <c r="A5892" s="83"/>
      <c r="B5892" s="83"/>
      <c r="C5892" s="83"/>
      <c r="D5892" s="98"/>
    </row>
    <row r="5893" spans="1:4" ht="12.75">
      <c r="A5893" s="83"/>
      <c r="B5893" s="83"/>
      <c r="C5893" s="83"/>
      <c r="D5893" s="98"/>
    </row>
    <row r="5894" spans="1:4" ht="12.75">
      <c r="A5894" s="83"/>
      <c r="B5894" s="83"/>
      <c r="C5894" s="83"/>
      <c r="D5894" s="98"/>
    </row>
    <row r="5895" spans="1:4" ht="12.75">
      <c r="A5895" s="83"/>
      <c r="B5895" s="83"/>
      <c r="C5895" s="83"/>
      <c r="D5895" s="98"/>
    </row>
    <row r="5896" spans="1:4" ht="12.75">
      <c r="A5896" s="83"/>
      <c r="B5896" s="83"/>
      <c r="C5896" s="83"/>
      <c r="D5896" s="98"/>
    </row>
    <row r="5897" spans="1:4" ht="12.75">
      <c r="A5897" s="83"/>
      <c r="B5897" s="83"/>
      <c r="C5897" s="83"/>
      <c r="D5897" s="98"/>
    </row>
    <row r="5898" spans="1:4" ht="12.75">
      <c r="A5898" s="83"/>
      <c r="B5898" s="83"/>
      <c r="C5898" s="83"/>
      <c r="D5898" s="98"/>
    </row>
    <row r="5899" spans="1:4" ht="12.75">
      <c r="A5899" s="83"/>
      <c r="B5899" s="83"/>
      <c r="C5899" s="83"/>
      <c r="D5899" s="98"/>
    </row>
    <row r="5900" spans="1:4" ht="12.75">
      <c r="A5900" s="83"/>
      <c r="B5900" s="83"/>
      <c r="C5900" s="83"/>
      <c r="D5900" s="98"/>
    </row>
    <row r="5901" spans="1:4" ht="12.75">
      <c r="A5901" s="83"/>
      <c r="B5901" s="83"/>
      <c r="C5901" s="83"/>
      <c r="D5901" s="98"/>
    </row>
    <row r="5902" spans="1:4" ht="12.75">
      <c r="A5902" s="83"/>
      <c r="B5902" s="83"/>
      <c r="C5902" s="83"/>
      <c r="D5902" s="98"/>
    </row>
    <row r="5903" spans="1:4" ht="12.75">
      <c r="A5903" s="83"/>
      <c r="B5903" s="83"/>
      <c r="C5903" s="83"/>
      <c r="D5903" s="98"/>
    </row>
    <row r="5904" spans="1:4" ht="12.75">
      <c r="A5904" s="83"/>
      <c r="B5904" s="83"/>
      <c r="C5904" s="83"/>
      <c r="D5904" s="98"/>
    </row>
    <row r="5905" spans="1:4" ht="12.75">
      <c r="A5905" s="83"/>
      <c r="B5905" s="83"/>
      <c r="C5905" s="83"/>
      <c r="D5905" s="98"/>
    </row>
    <row r="5906" spans="1:4" ht="12.75">
      <c r="A5906" s="83"/>
      <c r="B5906" s="83"/>
      <c r="C5906" s="83"/>
      <c r="D5906" s="98"/>
    </row>
    <row r="5907" spans="1:4" ht="12.75">
      <c r="A5907" s="83"/>
      <c r="B5907" s="83"/>
      <c r="C5907" s="83"/>
      <c r="D5907" s="98"/>
    </row>
    <row r="5908" spans="1:4" ht="12.75">
      <c r="A5908" s="83"/>
      <c r="B5908" s="83"/>
      <c r="C5908" s="83"/>
      <c r="D5908" s="98"/>
    </row>
    <row r="5909" spans="1:4" ht="12.75">
      <c r="A5909" s="83"/>
      <c r="B5909" s="83"/>
      <c r="C5909" s="83"/>
      <c r="D5909" s="98"/>
    </row>
    <row r="5910" spans="1:4" ht="12.75">
      <c r="A5910" s="83"/>
      <c r="B5910" s="83"/>
      <c r="C5910" s="83"/>
      <c r="D5910" s="98"/>
    </row>
    <row r="5911" spans="1:4" ht="12.75">
      <c r="A5911" s="83"/>
      <c r="B5911" s="83"/>
      <c r="C5911" s="83"/>
      <c r="D5911" s="98"/>
    </row>
    <row r="5912" spans="1:4" ht="12.75">
      <c r="A5912" s="83"/>
      <c r="B5912" s="83"/>
      <c r="C5912" s="83"/>
      <c r="D5912" s="98"/>
    </row>
    <row r="5913" spans="1:4" ht="12.75">
      <c r="A5913" s="83"/>
      <c r="B5913" s="83"/>
      <c r="C5913" s="83"/>
      <c r="D5913" s="98"/>
    </row>
    <row r="5914" spans="1:4" ht="12.75">
      <c r="A5914" s="83"/>
      <c r="B5914" s="83"/>
      <c r="C5914" s="83"/>
      <c r="D5914" s="98"/>
    </row>
    <row r="5915" spans="1:4" ht="12.75">
      <c r="A5915" s="83"/>
      <c r="B5915" s="83"/>
      <c r="C5915" s="83"/>
      <c r="D5915" s="98"/>
    </row>
    <row r="5916" spans="1:4" ht="12.75">
      <c r="A5916" s="83"/>
      <c r="B5916" s="83"/>
      <c r="C5916" s="83"/>
      <c r="D5916" s="98"/>
    </row>
    <row r="5917" spans="1:4" ht="12.75">
      <c r="A5917" s="83"/>
      <c r="B5917" s="83"/>
      <c r="C5917" s="83"/>
      <c r="D5917" s="98"/>
    </row>
    <row r="5918" spans="1:4" ht="12.75">
      <c r="A5918" s="83"/>
      <c r="B5918" s="83"/>
      <c r="C5918" s="83"/>
      <c r="D5918" s="98"/>
    </row>
    <row r="5919" spans="1:4" ht="12.75">
      <c r="A5919" s="83"/>
      <c r="B5919" s="83"/>
      <c r="C5919" s="83"/>
      <c r="D5919" s="98"/>
    </row>
    <row r="5920" spans="1:4" ht="12.75">
      <c r="A5920" s="83"/>
      <c r="B5920" s="83"/>
      <c r="C5920" s="83"/>
      <c r="D5920" s="98"/>
    </row>
    <row r="5921" spans="1:4" ht="12.75">
      <c r="A5921" s="83"/>
      <c r="B5921" s="83"/>
      <c r="C5921" s="83"/>
      <c r="D5921" s="98"/>
    </row>
    <row r="5922" spans="1:4" ht="12.75">
      <c r="A5922" s="83"/>
      <c r="B5922" s="83"/>
      <c r="C5922" s="83"/>
      <c r="D5922" s="98"/>
    </row>
    <row r="5923" spans="1:4" ht="12.75">
      <c r="A5923" s="83"/>
      <c r="B5923" s="83"/>
      <c r="C5923" s="83"/>
      <c r="D5923" s="98"/>
    </row>
    <row r="5924" spans="1:4" ht="12.75">
      <c r="A5924" s="83"/>
      <c r="B5924" s="83"/>
      <c r="C5924" s="83"/>
      <c r="D5924" s="98"/>
    </row>
    <row r="5925" spans="1:4" ht="12.75">
      <c r="A5925" s="83"/>
      <c r="B5925" s="83"/>
      <c r="C5925" s="83"/>
      <c r="D5925" s="98"/>
    </row>
    <row r="5926" spans="1:4" ht="12.75">
      <c r="A5926" s="83"/>
      <c r="B5926" s="83"/>
      <c r="C5926" s="83"/>
      <c r="D5926" s="98"/>
    </row>
    <row r="5927" spans="1:4" ht="12.75">
      <c r="A5927" s="83"/>
      <c r="B5927" s="83"/>
      <c r="C5927" s="83"/>
      <c r="D5927" s="98"/>
    </row>
    <row r="5928" spans="1:4" ht="12.75">
      <c r="A5928" s="83"/>
      <c r="B5928" s="83"/>
      <c r="C5928" s="83"/>
      <c r="D5928" s="98"/>
    </row>
    <row r="5929" spans="1:4" ht="12.75">
      <c r="A5929" s="83"/>
      <c r="B5929" s="83"/>
      <c r="C5929" s="83"/>
      <c r="D5929" s="98"/>
    </row>
    <row r="5930" spans="1:4" ht="12.75">
      <c r="A5930" s="83"/>
      <c r="B5930" s="83"/>
      <c r="C5930" s="83"/>
      <c r="D5930" s="98"/>
    </row>
    <row r="5931" spans="1:4" ht="12.75">
      <c r="A5931" s="83"/>
      <c r="B5931" s="83"/>
      <c r="C5931" s="83"/>
      <c r="D5931" s="98"/>
    </row>
    <row r="5932" spans="1:4" ht="12.75">
      <c r="A5932" s="83"/>
      <c r="B5932" s="83"/>
      <c r="C5932" s="83"/>
      <c r="D5932" s="98"/>
    </row>
    <row r="5933" spans="1:4" ht="12.75">
      <c r="A5933" s="83"/>
      <c r="B5933" s="83"/>
      <c r="C5933" s="83"/>
      <c r="D5933" s="98"/>
    </row>
    <row r="5934" spans="1:4" ht="12.75">
      <c r="A5934" s="83"/>
      <c r="B5934" s="83"/>
      <c r="C5934" s="83"/>
      <c r="D5934" s="98"/>
    </row>
    <row r="5935" spans="1:4" ht="12.75">
      <c r="A5935" s="83"/>
      <c r="B5935" s="83"/>
      <c r="C5935" s="83"/>
      <c r="D5935" s="98"/>
    </row>
    <row r="5936" spans="1:4" ht="12.75">
      <c r="A5936" s="83"/>
      <c r="B5936" s="83"/>
      <c r="C5936" s="83"/>
      <c r="D5936" s="98"/>
    </row>
    <row r="5937" spans="1:4" ht="12.75">
      <c r="A5937" s="83"/>
      <c r="B5937" s="83"/>
      <c r="C5937" s="83"/>
      <c r="D5937" s="98"/>
    </row>
    <row r="5938" spans="1:4" ht="12.75">
      <c r="A5938" s="83"/>
      <c r="B5938" s="83"/>
      <c r="C5938" s="83"/>
      <c r="D5938" s="98"/>
    </row>
    <row r="5939" spans="1:4" ht="12.75">
      <c r="A5939" s="83"/>
      <c r="B5939" s="83"/>
      <c r="C5939" s="83"/>
      <c r="D5939" s="98"/>
    </row>
    <row r="5940" spans="1:4" ht="12.75">
      <c r="A5940" s="83"/>
      <c r="B5940" s="83"/>
      <c r="C5940" s="83"/>
      <c r="D5940" s="98"/>
    </row>
    <row r="5941" spans="1:4" ht="12.75">
      <c r="A5941" s="83"/>
      <c r="B5941" s="83"/>
      <c r="C5941" s="83"/>
      <c r="D5941" s="98"/>
    </row>
    <row r="5942" spans="1:4" ht="12.75">
      <c r="A5942" s="83"/>
      <c r="B5942" s="83"/>
      <c r="C5942" s="83"/>
      <c r="D5942" s="98"/>
    </row>
    <row r="5943" spans="1:4" ht="12.75">
      <c r="A5943" s="83"/>
      <c r="B5943" s="83"/>
      <c r="C5943" s="83"/>
      <c r="D5943" s="98"/>
    </row>
    <row r="5944" spans="1:4" ht="12.75">
      <c r="A5944" s="83"/>
      <c r="B5944" s="83"/>
      <c r="C5944" s="83"/>
      <c r="D5944" s="98"/>
    </row>
    <row r="5945" spans="1:4" ht="12.75">
      <c r="A5945" s="83"/>
      <c r="B5945" s="83"/>
      <c r="C5945" s="83"/>
      <c r="D5945" s="98"/>
    </row>
    <row r="5946" spans="1:4" ht="12.75">
      <c r="A5946" s="83"/>
      <c r="B5946" s="83"/>
      <c r="C5946" s="83"/>
      <c r="D5946" s="98"/>
    </row>
    <row r="5947" spans="1:4" ht="12.75">
      <c r="A5947" s="83"/>
      <c r="B5947" s="83"/>
      <c r="C5947" s="83"/>
      <c r="D5947" s="98"/>
    </row>
    <row r="5948" spans="1:4" ht="12.75">
      <c r="A5948" s="83"/>
      <c r="B5948" s="83"/>
      <c r="C5948" s="83"/>
      <c r="D5948" s="98"/>
    </row>
    <row r="5949" spans="1:4" ht="12.75">
      <c r="A5949" s="83"/>
      <c r="B5949" s="83"/>
      <c r="C5949" s="83"/>
      <c r="D5949" s="98"/>
    </row>
    <row r="5950" spans="1:4" ht="12.75">
      <c r="A5950" s="83"/>
      <c r="B5950" s="83"/>
      <c r="C5950" s="83"/>
      <c r="D5950" s="98"/>
    </row>
    <row r="5951" spans="1:4" ht="12.75">
      <c r="A5951" s="83"/>
      <c r="B5951" s="83"/>
      <c r="C5951" s="83"/>
      <c r="D5951" s="98"/>
    </row>
    <row r="5952" spans="1:4" ht="12.75">
      <c r="A5952" s="83"/>
      <c r="B5952" s="83"/>
      <c r="C5952" s="83"/>
      <c r="D5952" s="98"/>
    </row>
    <row r="5953" spans="1:4" ht="12.75">
      <c r="A5953" s="83"/>
      <c r="B5953" s="83"/>
      <c r="C5953" s="83"/>
      <c r="D5953" s="98"/>
    </row>
    <row r="5954" spans="1:4" ht="12.75">
      <c r="A5954" s="83"/>
      <c r="B5954" s="83"/>
      <c r="C5954" s="83"/>
      <c r="D5954" s="98"/>
    </row>
    <row r="5955" spans="1:4" ht="12.75">
      <c r="A5955" s="83"/>
      <c r="B5955" s="83"/>
      <c r="C5955" s="83"/>
      <c r="D5955" s="98"/>
    </row>
    <row r="5956" spans="1:4" ht="12.75">
      <c r="A5956" s="83"/>
      <c r="B5956" s="83"/>
      <c r="C5956" s="83"/>
      <c r="D5956" s="98"/>
    </row>
    <row r="5957" spans="1:4" ht="12.75">
      <c r="A5957" s="83"/>
      <c r="B5957" s="83"/>
      <c r="C5957" s="83"/>
      <c r="D5957" s="98"/>
    </row>
    <row r="5958" spans="1:4" ht="12.75">
      <c r="A5958" s="83"/>
      <c r="B5958" s="83"/>
      <c r="C5958" s="83"/>
      <c r="D5958" s="98"/>
    </row>
    <row r="5959" spans="1:4" ht="12.75">
      <c r="A5959" s="83"/>
      <c r="B5959" s="83"/>
      <c r="C5959" s="83"/>
      <c r="D5959" s="98"/>
    </row>
    <row r="5960" spans="1:4" ht="12.75">
      <c r="A5960" s="83"/>
      <c r="B5960" s="83"/>
      <c r="C5960" s="83"/>
      <c r="D5960" s="98"/>
    </row>
    <row r="5961" spans="1:4" ht="12.75">
      <c r="A5961" s="83"/>
      <c r="B5961" s="83"/>
      <c r="C5961" s="83"/>
      <c r="D5961" s="98"/>
    </row>
    <row r="5962" spans="1:4" ht="12.75">
      <c r="A5962" s="83"/>
      <c r="B5962" s="83"/>
      <c r="C5962" s="83"/>
      <c r="D5962" s="98"/>
    </row>
    <row r="5963" spans="1:4" ht="12.75">
      <c r="A5963" s="83"/>
      <c r="B5963" s="83"/>
      <c r="C5963" s="83"/>
      <c r="D5963" s="98"/>
    </row>
    <row r="5964" spans="1:4" ht="12.75">
      <c r="A5964" s="83"/>
      <c r="B5964" s="83"/>
      <c r="C5964" s="83"/>
      <c r="D5964" s="98"/>
    </row>
    <row r="5965" spans="1:4" ht="12.75">
      <c r="A5965" s="83"/>
      <c r="B5965" s="83"/>
      <c r="C5965" s="83"/>
      <c r="D5965" s="98"/>
    </row>
    <row r="5966" spans="1:4" ht="12.75">
      <c r="A5966" s="83"/>
      <c r="B5966" s="83"/>
      <c r="C5966" s="83"/>
      <c r="D5966" s="98"/>
    </row>
    <row r="5967" spans="1:4" ht="12.75">
      <c r="A5967" s="83"/>
      <c r="B5967" s="83"/>
      <c r="C5967" s="83"/>
      <c r="D5967" s="98"/>
    </row>
    <row r="5968" spans="1:4" ht="12.75">
      <c r="A5968" s="83"/>
      <c r="B5968" s="83"/>
      <c r="C5968" s="83"/>
      <c r="D5968" s="98"/>
    </row>
    <row r="5969" spans="1:4" ht="12.75">
      <c r="A5969" s="83"/>
      <c r="B5969" s="83"/>
      <c r="C5969" s="83"/>
      <c r="D5969" s="98"/>
    </row>
    <row r="5970" spans="1:4" ht="12.75">
      <c r="A5970" s="83"/>
      <c r="B5970" s="83"/>
      <c r="C5970" s="83"/>
      <c r="D5970" s="98"/>
    </row>
    <row r="5971" spans="1:4" ht="12.75">
      <c r="A5971" s="83"/>
      <c r="B5971" s="83"/>
      <c r="C5971" s="83"/>
      <c r="D5971" s="98"/>
    </row>
    <row r="5972" spans="1:4" ht="12.75">
      <c r="A5972" s="83"/>
      <c r="B5972" s="83"/>
      <c r="C5972" s="83"/>
      <c r="D5972" s="98"/>
    </row>
    <row r="5973" spans="1:4" ht="12.75">
      <c r="A5973" s="83"/>
      <c r="B5973" s="83"/>
      <c r="C5973" s="83"/>
      <c r="D5973" s="98"/>
    </row>
    <row r="5974" spans="1:4" ht="12.75">
      <c r="A5974" s="83"/>
      <c r="B5974" s="83"/>
      <c r="C5974" s="83"/>
      <c r="D5974" s="98"/>
    </row>
    <row r="5975" spans="1:4" ht="12.75">
      <c r="A5975" s="83"/>
      <c r="B5975" s="83"/>
      <c r="C5975" s="83"/>
      <c r="D5975" s="98"/>
    </row>
    <row r="5976" spans="1:4" ht="12.75">
      <c r="A5976" s="83"/>
      <c r="B5976" s="83"/>
      <c r="C5976" s="83"/>
      <c r="D5976" s="98"/>
    </row>
    <row r="5977" spans="1:4" ht="12.75">
      <c r="A5977" s="83"/>
      <c r="B5977" s="83"/>
      <c r="C5977" s="83"/>
      <c r="D5977" s="98"/>
    </row>
    <row r="5978" spans="1:4" ht="12.75">
      <c r="A5978" s="83"/>
      <c r="B5978" s="83"/>
      <c r="C5978" s="83"/>
      <c r="D5978" s="98"/>
    </row>
    <row r="5979" spans="1:4" ht="12.75">
      <c r="A5979" s="83"/>
      <c r="B5979" s="83"/>
      <c r="C5979" s="83"/>
      <c r="D5979" s="98"/>
    </row>
    <row r="5980" spans="1:4" ht="12.75">
      <c r="A5980" s="83"/>
      <c r="B5980" s="83"/>
      <c r="C5980" s="83"/>
      <c r="D5980" s="98"/>
    </row>
    <row r="5981" spans="1:4" ht="12.75">
      <c r="A5981" s="83"/>
      <c r="B5981" s="83"/>
      <c r="C5981" s="83"/>
      <c r="D5981" s="98"/>
    </row>
    <row r="5982" spans="1:4" ht="12.75">
      <c r="A5982" s="83"/>
      <c r="B5982" s="83"/>
      <c r="C5982" s="83"/>
      <c r="D5982" s="98"/>
    </row>
    <row r="5983" spans="1:4" ht="12.75">
      <c r="A5983" s="83"/>
      <c r="B5983" s="83"/>
      <c r="C5983" s="83"/>
      <c r="D5983" s="98"/>
    </row>
    <row r="5984" spans="1:4" ht="12.75">
      <c r="A5984" s="83"/>
      <c r="B5984" s="83"/>
      <c r="C5984" s="83"/>
      <c r="D5984" s="98"/>
    </row>
    <row r="5985" spans="1:4" ht="12.75">
      <c r="A5985" s="83"/>
      <c r="B5985" s="83"/>
      <c r="C5985" s="83"/>
      <c r="D5985" s="98"/>
    </row>
    <row r="5986" spans="1:4" ht="12.75">
      <c r="A5986" s="83"/>
      <c r="B5986" s="83"/>
      <c r="C5986" s="83"/>
      <c r="D5986" s="98"/>
    </row>
    <row r="5987" spans="1:4" ht="12.75">
      <c r="A5987" s="83"/>
      <c r="B5987" s="83"/>
      <c r="C5987" s="83"/>
      <c r="D5987" s="98"/>
    </row>
    <row r="5988" spans="1:4" ht="12.75">
      <c r="A5988" s="83"/>
      <c r="B5988" s="83"/>
      <c r="C5988" s="83"/>
      <c r="D5988" s="98"/>
    </row>
    <row r="5989" spans="1:4" ht="12.75">
      <c r="A5989" s="83"/>
      <c r="B5989" s="83"/>
      <c r="C5989" s="83"/>
      <c r="D5989" s="98"/>
    </row>
    <row r="5990" spans="1:4" ht="12.75">
      <c r="A5990" s="83"/>
      <c r="B5990" s="83"/>
      <c r="C5990" s="83"/>
      <c r="D5990" s="98"/>
    </row>
    <row r="5991" spans="1:4" ht="12.75">
      <c r="A5991" s="83"/>
      <c r="B5991" s="83"/>
      <c r="C5991" s="83"/>
      <c r="D5991" s="98"/>
    </row>
    <row r="5992" spans="1:4" ht="12.75">
      <c r="A5992" s="83"/>
      <c r="B5992" s="83"/>
      <c r="C5992" s="83"/>
      <c r="D5992" s="98"/>
    </row>
    <row r="5993" spans="1:4" ht="12.75">
      <c r="A5993" s="83"/>
      <c r="B5993" s="83"/>
      <c r="C5993" s="83"/>
      <c r="D5993" s="98"/>
    </row>
    <row r="5994" spans="1:4" ht="12.75">
      <c r="A5994" s="83"/>
      <c r="B5994" s="83"/>
      <c r="C5994" s="83"/>
      <c r="D5994" s="98"/>
    </row>
    <row r="5995" spans="1:4" ht="12.75">
      <c r="A5995" s="83"/>
      <c r="B5995" s="83"/>
      <c r="C5995" s="83"/>
      <c r="D5995" s="98"/>
    </row>
    <row r="5996" spans="1:4" ht="12.75">
      <c r="A5996" s="83"/>
      <c r="B5996" s="83"/>
      <c r="C5996" s="83"/>
      <c r="D5996" s="98"/>
    </row>
    <row r="5997" spans="1:4" ht="12.75">
      <c r="A5997" s="83"/>
      <c r="B5997" s="83"/>
      <c r="C5997" s="83"/>
      <c r="D5997" s="98"/>
    </row>
    <row r="5998" spans="1:4" ht="12.75">
      <c r="A5998" s="83"/>
      <c r="B5998" s="83"/>
      <c r="C5998" s="83"/>
      <c r="D5998" s="98"/>
    </row>
    <row r="5999" spans="1:4" ht="12.75">
      <c r="A5999" s="83"/>
      <c r="B5999" s="83"/>
      <c r="C5999" s="83"/>
      <c r="D5999" s="98"/>
    </row>
    <row r="6000" spans="1:4" ht="12.75">
      <c r="A6000" s="83"/>
      <c r="B6000" s="83"/>
      <c r="C6000" s="83"/>
      <c r="D6000" s="98"/>
    </row>
    <row r="6001" spans="1:4" ht="12.75">
      <c r="A6001" s="83"/>
      <c r="B6001" s="83"/>
      <c r="C6001" s="83"/>
      <c r="D6001" s="98"/>
    </row>
    <row r="6002" spans="1:4" ht="12.75">
      <c r="A6002" s="83"/>
      <c r="B6002" s="83"/>
      <c r="C6002" s="83"/>
      <c r="D6002" s="98"/>
    </row>
    <row r="6003" spans="1:4" ht="12.75">
      <c r="A6003" s="83"/>
      <c r="B6003" s="83"/>
      <c r="C6003" s="83"/>
      <c r="D6003" s="98"/>
    </row>
    <row r="6004" spans="1:4" ht="12.75">
      <c r="A6004" s="83"/>
      <c r="B6004" s="83"/>
      <c r="C6004" s="83"/>
      <c r="D6004" s="98"/>
    </row>
    <row r="6005" spans="1:4" ht="12.75">
      <c r="A6005" s="83"/>
      <c r="B6005" s="83"/>
      <c r="C6005" s="83"/>
      <c r="D6005" s="98"/>
    </row>
    <row r="6006" spans="1:4" ht="12.75">
      <c r="A6006" s="83"/>
      <c r="B6006" s="83"/>
      <c r="C6006" s="83"/>
      <c r="D6006" s="98"/>
    </row>
    <row r="6007" spans="1:4" ht="12.75">
      <c r="A6007" s="83"/>
      <c r="B6007" s="83"/>
      <c r="C6007" s="83"/>
      <c r="D6007" s="98"/>
    </row>
    <row r="6008" spans="1:4" ht="12.75">
      <c r="A6008" s="83"/>
      <c r="B6008" s="83"/>
      <c r="C6008" s="83"/>
      <c r="D6008" s="98"/>
    </row>
    <row r="6009" spans="1:4" ht="12.75">
      <c r="A6009" s="83"/>
      <c r="B6009" s="83"/>
      <c r="C6009" s="83"/>
      <c r="D6009" s="98"/>
    </row>
    <row r="6010" spans="1:4" ht="12.75">
      <c r="A6010" s="83"/>
      <c r="B6010" s="83"/>
      <c r="C6010" s="83"/>
      <c r="D6010" s="98"/>
    </row>
    <row r="6011" spans="1:4" ht="12.75">
      <c r="A6011" s="83"/>
      <c r="B6011" s="83"/>
      <c r="C6011" s="83"/>
      <c r="D6011" s="98"/>
    </row>
    <row r="6012" spans="1:4" ht="12.75">
      <c r="A6012" s="83"/>
      <c r="B6012" s="83"/>
      <c r="C6012" s="83"/>
      <c r="D6012" s="98"/>
    </row>
    <row r="6013" spans="1:4" ht="12.75">
      <c r="A6013" s="83"/>
      <c r="B6013" s="83"/>
      <c r="C6013" s="83"/>
      <c r="D6013" s="98"/>
    </row>
    <row r="6014" spans="1:4" ht="12.75">
      <c r="A6014" s="83"/>
      <c r="B6014" s="83"/>
      <c r="C6014" s="83"/>
      <c r="D6014" s="98"/>
    </row>
    <row r="6015" spans="1:4" ht="12.75">
      <c r="A6015" s="83"/>
      <c r="B6015" s="83"/>
      <c r="C6015" s="83"/>
      <c r="D6015" s="98"/>
    </row>
    <row r="6016" spans="1:4" ht="12.75">
      <c r="A6016" s="83"/>
      <c r="B6016" s="83"/>
      <c r="C6016" s="83"/>
      <c r="D6016" s="98"/>
    </row>
    <row r="6017" spans="1:4" ht="12.75">
      <c r="A6017" s="83"/>
      <c r="B6017" s="83"/>
      <c r="C6017" s="83"/>
      <c r="D6017" s="98"/>
    </row>
    <row r="6018" spans="1:4" ht="12.75">
      <c r="A6018" s="83"/>
      <c r="B6018" s="83"/>
      <c r="C6018" s="83"/>
      <c r="D6018" s="98"/>
    </row>
    <row r="6019" spans="1:4" ht="12.75">
      <c r="A6019" s="83"/>
      <c r="B6019" s="83"/>
      <c r="C6019" s="83"/>
      <c r="D6019" s="98"/>
    </row>
    <row r="6020" spans="1:4" ht="12.75">
      <c r="A6020" s="83"/>
      <c r="B6020" s="83"/>
      <c r="C6020" s="83"/>
      <c r="D6020" s="98"/>
    </row>
    <row r="6021" spans="1:4" ht="12.75">
      <c r="A6021" s="83"/>
      <c r="B6021" s="83"/>
      <c r="C6021" s="83"/>
      <c r="D6021" s="98"/>
    </row>
    <row r="6022" spans="1:4" ht="12.75">
      <c r="A6022" s="83"/>
      <c r="B6022" s="83"/>
      <c r="C6022" s="83"/>
      <c r="D6022" s="98"/>
    </row>
    <row r="6023" spans="1:4" ht="12.75">
      <c r="A6023" s="83"/>
      <c r="B6023" s="83"/>
      <c r="C6023" s="83"/>
      <c r="D6023" s="98"/>
    </row>
    <row r="6024" spans="1:4" ht="12.75">
      <c r="A6024" s="83"/>
      <c r="B6024" s="83"/>
      <c r="C6024" s="83"/>
      <c r="D6024" s="98"/>
    </row>
    <row r="6025" spans="1:4" ht="12.75">
      <c r="A6025" s="83"/>
      <c r="B6025" s="83"/>
      <c r="C6025" s="83"/>
      <c r="D6025" s="98"/>
    </row>
    <row r="6026" spans="1:4" ht="12.75">
      <c r="A6026" s="83"/>
      <c r="B6026" s="83"/>
      <c r="C6026" s="83"/>
      <c r="D6026" s="98"/>
    </row>
    <row r="6027" spans="1:4" ht="12.75">
      <c r="A6027" s="83"/>
      <c r="B6027" s="83"/>
      <c r="C6027" s="83"/>
      <c r="D6027" s="98"/>
    </row>
    <row r="6028" spans="1:4" ht="12.75">
      <c r="A6028" s="83"/>
      <c r="B6028" s="83"/>
      <c r="C6028" s="83"/>
      <c r="D6028" s="98"/>
    </row>
    <row r="6029" spans="1:4" ht="12.75">
      <c r="A6029" s="83"/>
      <c r="B6029" s="83"/>
      <c r="C6029" s="83"/>
      <c r="D6029" s="98"/>
    </row>
    <row r="6030" spans="1:4" ht="12.75">
      <c r="A6030" s="83"/>
      <c r="B6030" s="83"/>
      <c r="C6030" s="83"/>
      <c r="D6030" s="98"/>
    </row>
    <row r="6031" spans="1:4" ht="12.75">
      <c r="A6031" s="83"/>
      <c r="B6031" s="83"/>
      <c r="C6031" s="83"/>
      <c r="D6031" s="98"/>
    </row>
    <row r="6032" spans="1:4" ht="12.75">
      <c r="A6032" s="83"/>
      <c r="B6032" s="83"/>
      <c r="C6032" s="83"/>
      <c r="D6032" s="98"/>
    </row>
    <row r="6033" spans="1:4" ht="12.75">
      <c r="A6033" s="83"/>
      <c r="B6033" s="83"/>
      <c r="C6033" s="83"/>
      <c r="D6033" s="98"/>
    </row>
    <row r="6034" spans="1:4" ht="12.75">
      <c r="A6034" s="83"/>
      <c r="B6034" s="83"/>
      <c r="C6034" s="83"/>
      <c r="D6034" s="98"/>
    </row>
    <row r="6035" spans="1:4" ht="12.75">
      <c r="A6035" s="83"/>
      <c r="B6035" s="83"/>
      <c r="C6035" s="83"/>
      <c r="D6035" s="98"/>
    </row>
    <row r="6036" spans="1:4" ht="12.75">
      <c r="A6036" s="83"/>
      <c r="B6036" s="83"/>
      <c r="C6036" s="83"/>
      <c r="D6036" s="98"/>
    </row>
    <row r="6037" spans="1:4" ht="12.75">
      <c r="A6037" s="83"/>
      <c r="B6037" s="83"/>
      <c r="C6037" s="83"/>
      <c r="D6037" s="98"/>
    </row>
    <row r="6038" spans="1:4" ht="12.75">
      <c r="A6038" s="83"/>
      <c r="B6038" s="83"/>
      <c r="C6038" s="83"/>
      <c r="D6038" s="98"/>
    </row>
    <row r="6039" spans="1:4" ht="12.75">
      <c r="A6039" s="83"/>
      <c r="B6039" s="83"/>
      <c r="C6039" s="83"/>
      <c r="D6039" s="98"/>
    </row>
    <row r="6040" spans="1:4" ht="12.75">
      <c r="A6040" s="83"/>
      <c r="B6040" s="83"/>
      <c r="C6040" s="83"/>
      <c r="D6040" s="98"/>
    </row>
    <row r="6041" spans="1:4" ht="12.75">
      <c r="A6041" s="83"/>
      <c r="B6041" s="83"/>
      <c r="C6041" s="83"/>
      <c r="D6041" s="98"/>
    </row>
    <row r="6042" spans="1:4" ht="12.75">
      <c r="A6042" s="83"/>
      <c r="B6042" s="83"/>
      <c r="C6042" s="83"/>
      <c r="D6042" s="98"/>
    </row>
    <row r="6043" spans="1:4" ht="12.75">
      <c r="A6043" s="83"/>
      <c r="B6043" s="83"/>
      <c r="C6043" s="83"/>
      <c r="D6043" s="98"/>
    </row>
    <row r="6044" spans="1:4" ht="12.75">
      <c r="A6044" s="83"/>
      <c r="B6044" s="83"/>
      <c r="C6044" s="83"/>
      <c r="D6044" s="98"/>
    </row>
    <row r="6045" spans="1:4" ht="12.75">
      <c r="A6045" s="83"/>
      <c r="B6045" s="83"/>
      <c r="C6045" s="83"/>
      <c r="D6045" s="98"/>
    </row>
    <row r="6046" spans="1:4" ht="12.75">
      <c r="A6046" s="83"/>
      <c r="B6046" s="83"/>
      <c r="C6046" s="83"/>
      <c r="D6046" s="98"/>
    </row>
    <row r="6047" spans="1:4" ht="12.75">
      <c r="A6047" s="83"/>
      <c r="B6047" s="83"/>
      <c r="C6047" s="83"/>
      <c r="D6047" s="98"/>
    </row>
    <row r="6048" spans="1:4" ht="12.75">
      <c r="A6048" s="83"/>
      <c r="B6048" s="83"/>
      <c r="C6048" s="83"/>
      <c r="D6048" s="98"/>
    </row>
    <row r="6049" spans="1:4" ht="12.75">
      <c r="A6049" s="83"/>
      <c r="B6049" s="83"/>
      <c r="C6049" s="83"/>
      <c r="D6049" s="98"/>
    </row>
    <row r="6050" spans="1:4" ht="12.75">
      <c r="A6050" s="83"/>
      <c r="B6050" s="83"/>
      <c r="C6050" s="83"/>
      <c r="D6050" s="98"/>
    </row>
    <row r="6051" spans="1:4" ht="12.75">
      <c r="A6051" s="83"/>
      <c r="B6051" s="83"/>
      <c r="C6051" s="83"/>
      <c r="D6051" s="98"/>
    </row>
    <row r="6052" spans="1:4" ht="12.75">
      <c r="A6052" s="83"/>
      <c r="B6052" s="83"/>
      <c r="C6052" s="83"/>
      <c r="D6052" s="98"/>
    </row>
    <row r="6053" spans="1:4" ht="12.75">
      <c r="A6053" s="83"/>
      <c r="B6053" s="83"/>
      <c r="C6053" s="83"/>
      <c r="D6053" s="98"/>
    </row>
    <row r="6054" spans="1:4" ht="12.75">
      <c r="A6054" s="83"/>
      <c r="B6054" s="83"/>
      <c r="C6054" s="83"/>
      <c r="D6054" s="98"/>
    </row>
    <row r="6055" spans="1:4" ht="12.75">
      <c r="A6055" s="83"/>
      <c r="B6055" s="83"/>
      <c r="C6055" s="83"/>
      <c r="D6055" s="98"/>
    </row>
    <row r="6056" spans="1:4" ht="12.75">
      <c r="A6056" s="83"/>
      <c r="B6056" s="83"/>
      <c r="C6056" s="83"/>
      <c r="D6056" s="98"/>
    </row>
    <row r="6057" spans="1:4" ht="12.75">
      <c r="A6057" s="83"/>
      <c r="B6057" s="83"/>
      <c r="C6057" s="83"/>
      <c r="D6057" s="98"/>
    </row>
    <row r="6058" spans="1:4" ht="12.75">
      <c r="A6058" s="83"/>
      <c r="B6058" s="83"/>
      <c r="C6058" s="83"/>
      <c r="D6058" s="98"/>
    </row>
    <row r="6059" spans="1:4" ht="12.75">
      <c r="A6059" s="83"/>
      <c r="B6059" s="83"/>
      <c r="C6059" s="83"/>
      <c r="D6059" s="98"/>
    </row>
    <row r="6060" spans="1:4" ht="12.75">
      <c r="A6060" s="83"/>
      <c r="B6060" s="83"/>
      <c r="C6060" s="83"/>
      <c r="D6060" s="98"/>
    </row>
    <row r="6061" spans="1:4" ht="12.75">
      <c r="A6061" s="83"/>
      <c r="B6061" s="83"/>
      <c r="C6061" s="83"/>
      <c r="D6061" s="98"/>
    </row>
    <row r="6062" spans="1:4" ht="12.75">
      <c r="A6062" s="83"/>
      <c r="B6062" s="83"/>
      <c r="C6062" s="83"/>
      <c r="D6062" s="98"/>
    </row>
    <row r="6063" spans="1:4" ht="12.75">
      <c r="A6063" s="83"/>
      <c r="B6063" s="83"/>
      <c r="C6063" s="83"/>
      <c r="D6063" s="98"/>
    </row>
    <row r="6064" spans="1:4" ht="12.75">
      <c r="A6064" s="83"/>
      <c r="B6064" s="83"/>
      <c r="C6064" s="83"/>
      <c r="D6064" s="98"/>
    </row>
    <row r="6065" spans="1:4" ht="12.75">
      <c r="A6065" s="83"/>
      <c r="B6065" s="83"/>
      <c r="C6065" s="83"/>
      <c r="D6065" s="98"/>
    </row>
    <row r="6066" spans="1:4" ht="12.75">
      <c r="A6066" s="83"/>
      <c r="B6066" s="83"/>
      <c r="C6066" s="83"/>
      <c r="D6066" s="98"/>
    </row>
    <row r="6067" spans="1:4" ht="12.75">
      <c r="A6067" s="83"/>
      <c r="B6067" s="83"/>
      <c r="C6067" s="83"/>
      <c r="D6067" s="98"/>
    </row>
    <row r="6068" spans="1:4" ht="12.75">
      <c r="A6068" s="83"/>
      <c r="B6068" s="83"/>
      <c r="C6068" s="83"/>
      <c r="D6068" s="98"/>
    </row>
    <row r="6069" spans="1:4" ht="12.75">
      <c r="A6069" s="83"/>
      <c r="B6069" s="83"/>
      <c r="C6069" s="83"/>
      <c r="D6069" s="98"/>
    </row>
    <row r="6070" spans="1:4" ht="12.75">
      <c r="A6070" s="83"/>
      <c r="B6070" s="83"/>
      <c r="C6070" s="83"/>
      <c r="D6070" s="98"/>
    </row>
    <row r="6071" spans="1:4" ht="12.75">
      <c r="A6071" s="83"/>
      <c r="B6071" s="83"/>
      <c r="C6071" s="83"/>
      <c r="D6071" s="98"/>
    </row>
    <row r="6072" spans="1:4" ht="12.75">
      <c r="A6072" s="83"/>
      <c r="B6072" s="83"/>
      <c r="C6072" s="83"/>
      <c r="D6072" s="98"/>
    </row>
    <row r="6073" spans="1:4" ht="12.75">
      <c r="A6073" s="83"/>
      <c r="B6073" s="83"/>
      <c r="C6073" s="83"/>
      <c r="D6073" s="98"/>
    </row>
    <row r="6074" spans="1:4" ht="12.75">
      <c r="A6074" s="83"/>
      <c r="B6074" s="83"/>
      <c r="C6074" s="83"/>
      <c r="D6074" s="98"/>
    </row>
    <row r="6075" spans="1:4" ht="12.75">
      <c r="A6075" s="83"/>
      <c r="B6075" s="83"/>
      <c r="C6075" s="83"/>
      <c r="D6075" s="98"/>
    </row>
    <row r="6076" spans="1:4" ht="12.75">
      <c r="A6076" s="83"/>
      <c r="B6076" s="83"/>
      <c r="C6076" s="83"/>
      <c r="D6076" s="98"/>
    </row>
    <row r="6077" spans="1:4" ht="12.75">
      <c r="A6077" s="83"/>
      <c r="B6077" s="83"/>
      <c r="C6077" s="83"/>
      <c r="D6077" s="98"/>
    </row>
    <row r="6078" spans="1:4" ht="12.75">
      <c r="A6078" s="83"/>
      <c r="B6078" s="83"/>
      <c r="C6078" s="83"/>
      <c r="D6078" s="98"/>
    </row>
    <row r="6079" spans="1:4" ht="12.75">
      <c r="A6079" s="83"/>
      <c r="B6079" s="83"/>
      <c r="C6079" s="83"/>
      <c r="D6079" s="98"/>
    </row>
    <row r="6080" spans="1:4" ht="12.75">
      <c r="A6080" s="83"/>
      <c r="B6080" s="83"/>
      <c r="C6080" s="83"/>
      <c r="D6080" s="98"/>
    </row>
    <row r="6081" spans="1:4" ht="12.75">
      <c r="A6081" s="83"/>
      <c r="B6081" s="83"/>
      <c r="C6081" s="83"/>
      <c r="D6081" s="98"/>
    </row>
    <row r="6082" spans="1:4" ht="12.75">
      <c r="A6082" s="83"/>
      <c r="B6082" s="83"/>
      <c r="C6082" s="83"/>
      <c r="D6082" s="98"/>
    </row>
    <row r="6083" spans="1:4" ht="12.75">
      <c r="A6083" s="83"/>
      <c r="B6083" s="83"/>
      <c r="C6083" s="83"/>
      <c r="D6083" s="98"/>
    </row>
    <row r="6084" spans="1:4" ht="12.75">
      <c r="A6084" s="83"/>
      <c r="B6084" s="83"/>
      <c r="C6084" s="83"/>
      <c r="D6084" s="98"/>
    </row>
    <row r="6085" spans="1:4" ht="12.75">
      <c r="A6085" s="83"/>
      <c r="B6085" s="83"/>
      <c r="C6085" s="83"/>
      <c r="D6085" s="98"/>
    </row>
    <row r="6086" spans="1:4" ht="12.75">
      <c r="A6086" s="83"/>
      <c r="B6086" s="83"/>
      <c r="C6086" s="83"/>
      <c r="D6086" s="98"/>
    </row>
    <row r="6087" spans="1:4" ht="12.75">
      <c r="A6087" s="83"/>
      <c r="B6087" s="83"/>
      <c r="C6087" s="83"/>
      <c r="D6087" s="98"/>
    </row>
    <row r="6088" spans="1:4" ht="12.75">
      <c r="A6088" s="83"/>
      <c r="B6088" s="83"/>
      <c r="C6088" s="83"/>
      <c r="D6088" s="98"/>
    </row>
    <row r="6089" spans="1:4" ht="12.75">
      <c r="A6089" s="83"/>
      <c r="B6089" s="83"/>
      <c r="C6089" s="83"/>
      <c r="D6089" s="98"/>
    </row>
    <row r="6090" spans="1:4" ht="12.75">
      <c r="A6090" s="83"/>
      <c r="B6090" s="83"/>
      <c r="C6090" s="83"/>
      <c r="D6090" s="98"/>
    </row>
    <row r="6091" spans="1:4" ht="12.75">
      <c r="A6091" s="83"/>
      <c r="B6091" s="83"/>
      <c r="C6091" s="83"/>
      <c r="D6091" s="98"/>
    </row>
    <row r="6092" spans="1:4" ht="12.75">
      <c r="A6092" s="83"/>
      <c r="B6092" s="83"/>
      <c r="C6092" s="83"/>
      <c r="D6092" s="98"/>
    </row>
    <row r="6093" spans="1:4" ht="12.75">
      <c r="A6093" s="83"/>
      <c r="B6093" s="83"/>
      <c r="C6093" s="83"/>
      <c r="D6093" s="98"/>
    </row>
    <row r="6094" spans="1:4" ht="12.75">
      <c r="A6094" s="83"/>
      <c r="B6094" s="83"/>
      <c r="C6094" s="83"/>
      <c r="D6094" s="98"/>
    </row>
    <row r="6095" spans="1:4" ht="12.75">
      <c r="A6095" s="83"/>
      <c r="B6095" s="83"/>
      <c r="C6095" s="83"/>
      <c r="D6095" s="98"/>
    </row>
    <row r="6096" spans="1:4" ht="12.75">
      <c r="A6096" s="83"/>
      <c r="B6096" s="83"/>
      <c r="C6096" s="83"/>
      <c r="D6096" s="98"/>
    </row>
    <row r="6097" spans="1:4" ht="12.75">
      <c r="A6097" s="83"/>
      <c r="B6097" s="83"/>
      <c r="C6097" s="83"/>
      <c r="D6097" s="98"/>
    </row>
    <row r="6098" spans="1:4" ht="12.75">
      <c r="A6098" s="83"/>
      <c r="B6098" s="83"/>
      <c r="C6098" s="83"/>
      <c r="D6098" s="98"/>
    </row>
    <row r="6099" spans="1:4" ht="12.75">
      <c r="A6099" s="83"/>
      <c r="B6099" s="83"/>
      <c r="C6099" s="83"/>
      <c r="D6099" s="98"/>
    </row>
    <row r="6100" spans="1:4" ht="12.75">
      <c r="A6100" s="83"/>
      <c r="B6100" s="83"/>
      <c r="C6100" s="83"/>
      <c r="D6100" s="98"/>
    </row>
    <row r="6101" spans="1:4" ht="12.75">
      <c r="A6101" s="83"/>
      <c r="B6101" s="83"/>
      <c r="C6101" s="83"/>
      <c r="D6101" s="98"/>
    </row>
    <row r="6102" spans="1:4" ht="12.75">
      <c r="A6102" s="83"/>
      <c r="B6102" s="83"/>
      <c r="C6102" s="83"/>
      <c r="D6102" s="98"/>
    </row>
    <row r="6103" spans="1:4" ht="12.75">
      <c r="A6103" s="83"/>
      <c r="B6103" s="83"/>
      <c r="C6103" s="83"/>
      <c r="D6103" s="98"/>
    </row>
    <row r="6104" spans="1:4" ht="12.75">
      <c r="A6104" s="83"/>
      <c r="B6104" s="83"/>
      <c r="C6104" s="83"/>
      <c r="D6104" s="98"/>
    </row>
    <row r="6105" spans="1:4" ht="12.75">
      <c r="A6105" s="83"/>
      <c r="B6105" s="83"/>
      <c r="C6105" s="83"/>
      <c r="D6105" s="98"/>
    </row>
    <row r="6106" spans="1:4" ht="12.75">
      <c r="A6106" s="83"/>
      <c r="B6106" s="83"/>
      <c r="C6106" s="83"/>
      <c r="D6106" s="98"/>
    </row>
    <row r="6107" spans="1:4" ht="12.75">
      <c r="A6107" s="83"/>
      <c r="B6107" s="83"/>
      <c r="C6107" s="83"/>
      <c r="D6107" s="98"/>
    </row>
    <row r="6108" spans="1:4" ht="12.75">
      <c r="A6108" s="83"/>
      <c r="B6108" s="83"/>
      <c r="C6108" s="83"/>
      <c r="D6108" s="98"/>
    </row>
    <row r="6109" spans="1:4" ht="12.75">
      <c r="A6109" s="83"/>
      <c r="B6109" s="83"/>
      <c r="C6109" s="83"/>
      <c r="D6109" s="98"/>
    </row>
    <row r="6110" spans="1:4" ht="12.75">
      <c r="A6110" s="83"/>
      <c r="B6110" s="83"/>
      <c r="C6110" s="83"/>
      <c r="D6110" s="98"/>
    </row>
    <row r="6111" spans="1:4" ht="12.75">
      <c r="A6111" s="83"/>
      <c r="B6111" s="83"/>
      <c r="C6111" s="83"/>
      <c r="D6111" s="98"/>
    </row>
    <row r="6112" spans="1:4" ht="12.75">
      <c r="A6112" s="83"/>
      <c r="B6112" s="83"/>
      <c r="C6112" s="83"/>
      <c r="D6112" s="98"/>
    </row>
    <row r="6113" spans="1:4" ht="12.75">
      <c r="A6113" s="83"/>
      <c r="B6113" s="83"/>
      <c r="C6113" s="83"/>
      <c r="D6113" s="98"/>
    </row>
    <row r="6114" spans="1:4" ht="12.75">
      <c r="A6114" s="83"/>
      <c r="B6114" s="83"/>
      <c r="C6114" s="83"/>
      <c r="D6114" s="98"/>
    </row>
    <row r="6115" spans="1:4" ht="12.75">
      <c r="A6115" s="83"/>
      <c r="B6115" s="83"/>
      <c r="C6115" s="83"/>
      <c r="D6115" s="98"/>
    </row>
    <row r="6116" spans="1:4" ht="12.75">
      <c r="A6116" s="83"/>
      <c r="B6116" s="83"/>
      <c r="C6116" s="83"/>
      <c r="D6116" s="98"/>
    </row>
    <row r="6117" spans="1:4" ht="12.75">
      <c r="A6117" s="83"/>
      <c r="B6117" s="83"/>
      <c r="C6117" s="83"/>
      <c r="D6117" s="98"/>
    </row>
    <row r="6118" spans="1:4" ht="12.75">
      <c r="A6118" s="83"/>
      <c r="B6118" s="83"/>
      <c r="C6118" s="83"/>
      <c r="D6118" s="98"/>
    </row>
    <row r="6119" spans="1:4" ht="12.75">
      <c r="A6119" s="83"/>
      <c r="B6119" s="83"/>
      <c r="C6119" s="83"/>
      <c r="D6119" s="98"/>
    </row>
    <row r="6120" spans="1:4" ht="12.75">
      <c r="A6120" s="83"/>
      <c r="B6120" s="83"/>
      <c r="C6120" s="83"/>
      <c r="D6120" s="98"/>
    </row>
    <row r="6121" spans="1:4" ht="12.75">
      <c r="A6121" s="83"/>
      <c r="B6121" s="83"/>
      <c r="C6121" s="83"/>
      <c r="D6121" s="98"/>
    </row>
    <row r="6122" spans="1:4" ht="12.75">
      <c r="A6122" s="83"/>
      <c r="B6122" s="83"/>
      <c r="C6122" s="83"/>
      <c r="D6122" s="98"/>
    </row>
    <row r="6123" spans="1:4" ht="12.75">
      <c r="A6123" s="83"/>
      <c r="B6123" s="83"/>
      <c r="C6123" s="83"/>
      <c r="D6123" s="98"/>
    </row>
    <row r="6124" spans="1:4" ht="12.75">
      <c r="A6124" s="83"/>
      <c r="B6124" s="83"/>
      <c r="C6124" s="83"/>
      <c r="D6124" s="98"/>
    </row>
    <row r="6125" spans="1:4" ht="12.75">
      <c r="A6125" s="83"/>
      <c r="B6125" s="83"/>
      <c r="C6125" s="83"/>
      <c r="D6125" s="98"/>
    </row>
    <row r="6126" spans="1:4" ht="12.75">
      <c r="A6126" s="83"/>
      <c r="B6126" s="83"/>
      <c r="C6126" s="83"/>
      <c r="D6126" s="98"/>
    </row>
    <row r="6127" spans="1:4" ht="12.75">
      <c r="A6127" s="83"/>
      <c r="B6127" s="83"/>
      <c r="C6127" s="83"/>
      <c r="D6127" s="98"/>
    </row>
    <row r="6128" spans="1:4" ht="12.75">
      <c r="A6128" s="83"/>
      <c r="B6128" s="83"/>
      <c r="C6128" s="83"/>
      <c r="D6128" s="98"/>
    </row>
    <row r="6129" spans="1:4" ht="12.75">
      <c r="A6129" s="83"/>
      <c r="B6129" s="83"/>
      <c r="C6129" s="83"/>
      <c r="D6129" s="98"/>
    </row>
    <row r="6130" spans="1:4" ht="12.75">
      <c r="A6130" s="83"/>
      <c r="B6130" s="83"/>
      <c r="C6130" s="83"/>
      <c r="D6130" s="98"/>
    </row>
    <row r="6131" spans="1:4" ht="12.75">
      <c r="A6131" s="83"/>
      <c r="B6131" s="83"/>
      <c r="C6131" s="83"/>
      <c r="D6131" s="98"/>
    </row>
    <row r="6132" spans="1:4" ht="12.75">
      <c r="A6132" s="83"/>
      <c r="B6132" s="83"/>
      <c r="C6132" s="83"/>
      <c r="D6132" s="98"/>
    </row>
    <row r="6133" spans="1:4" ht="12.75">
      <c r="A6133" s="83"/>
      <c r="B6133" s="83"/>
      <c r="C6133" s="83"/>
      <c r="D6133" s="98"/>
    </row>
    <row r="6134" spans="1:4" ht="12.75">
      <c r="A6134" s="83"/>
      <c r="B6134" s="83"/>
      <c r="C6134" s="83"/>
      <c r="D6134" s="98"/>
    </row>
    <row r="6135" spans="1:4" ht="12.75">
      <c r="A6135" s="83"/>
      <c r="B6135" s="83"/>
      <c r="C6135" s="83"/>
      <c r="D6135" s="98"/>
    </row>
    <row r="6136" spans="1:4" ht="12.75">
      <c r="A6136" s="83"/>
      <c r="B6136" s="83"/>
      <c r="C6136" s="83"/>
      <c r="D6136" s="98"/>
    </row>
    <row r="6137" spans="1:4" ht="12.75">
      <c r="A6137" s="83"/>
      <c r="B6137" s="83"/>
      <c r="C6137" s="83"/>
      <c r="D6137" s="98"/>
    </row>
    <row r="6138" spans="1:4" ht="12.75">
      <c r="A6138" s="83"/>
      <c r="B6138" s="83"/>
      <c r="C6138" s="83"/>
      <c r="D6138" s="98"/>
    </row>
    <row r="6139" spans="1:4" ht="12.75">
      <c r="A6139" s="83"/>
      <c r="B6139" s="83"/>
      <c r="C6139" s="83"/>
      <c r="D6139" s="98"/>
    </row>
    <row r="6140" spans="1:4" ht="12.75">
      <c r="A6140" s="83"/>
      <c r="B6140" s="83"/>
      <c r="C6140" s="83"/>
      <c r="D6140" s="98"/>
    </row>
    <row r="6141" spans="1:4" ht="12.75">
      <c r="A6141" s="83"/>
      <c r="B6141" s="83"/>
      <c r="C6141" s="83"/>
      <c r="D6141" s="98"/>
    </row>
    <row r="6142" spans="1:4" ht="12.75">
      <c r="A6142" s="83"/>
      <c r="B6142" s="83"/>
      <c r="C6142" s="83"/>
      <c r="D6142" s="98"/>
    </row>
    <row r="6143" spans="1:4" ht="12.75">
      <c r="A6143" s="83"/>
      <c r="B6143" s="83"/>
      <c r="C6143" s="83"/>
      <c r="D6143" s="98"/>
    </row>
    <row r="6144" spans="1:4" ht="12.75">
      <c r="A6144" s="83"/>
      <c r="B6144" s="83"/>
      <c r="C6144" s="83"/>
      <c r="D6144" s="98"/>
    </row>
    <row r="6145" spans="1:4" ht="12.75">
      <c r="A6145" s="83"/>
      <c r="B6145" s="83"/>
      <c r="C6145" s="83"/>
      <c r="D6145" s="98"/>
    </row>
    <row r="6146" spans="1:4" ht="12.75">
      <c r="A6146" s="83"/>
      <c r="B6146" s="83"/>
      <c r="C6146" s="83"/>
      <c r="D6146" s="98"/>
    </row>
    <row r="6147" spans="1:4" ht="12.75">
      <c r="A6147" s="83"/>
      <c r="B6147" s="83"/>
      <c r="C6147" s="83"/>
      <c r="D6147" s="98"/>
    </row>
    <row r="6148" spans="1:4" ht="12.75">
      <c r="A6148" s="83"/>
      <c r="B6148" s="83"/>
      <c r="C6148" s="83"/>
      <c r="D6148" s="98"/>
    </row>
    <row r="6149" spans="1:4" ht="12.75">
      <c r="A6149" s="83"/>
      <c r="B6149" s="83"/>
      <c r="C6149" s="83"/>
      <c r="D6149" s="98"/>
    </row>
    <row r="6150" spans="1:4" ht="12.75">
      <c r="A6150" s="83"/>
      <c r="B6150" s="83"/>
      <c r="C6150" s="83"/>
      <c r="D6150" s="98"/>
    </row>
    <row r="6151" spans="1:4" ht="12.75">
      <c r="A6151" s="83"/>
      <c r="B6151" s="83"/>
      <c r="C6151" s="83"/>
      <c r="D6151" s="98"/>
    </row>
    <row r="6152" spans="1:4" ht="12.75">
      <c r="A6152" s="83"/>
      <c r="B6152" s="83"/>
      <c r="C6152" s="83"/>
      <c r="D6152" s="98"/>
    </row>
    <row r="6153" spans="1:4" ht="12.75">
      <c r="A6153" s="83"/>
      <c r="B6153" s="83"/>
      <c r="C6153" s="83"/>
      <c r="D6153" s="98"/>
    </row>
    <row r="6154" spans="1:4" ht="12.75">
      <c r="A6154" s="83"/>
      <c r="B6154" s="83"/>
      <c r="C6154" s="83"/>
      <c r="D6154" s="98"/>
    </row>
    <row r="6155" spans="1:4" ht="12.75">
      <c r="A6155" s="83"/>
      <c r="B6155" s="83"/>
      <c r="C6155" s="83"/>
      <c r="D6155" s="98"/>
    </row>
    <row r="6156" spans="1:4" ht="12.75">
      <c r="A6156" s="83"/>
      <c r="B6156" s="83"/>
      <c r="C6156" s="83"/>
      <c r="D6156" s="98"/>
    </row>
    <row r="6157" spans="1:4" ht="12.75">
      <c r="A6157" s="83"/>
      <c r="B6157" s="83"/>
      <c r="C6157" s="83"/>
      <c r="D6157" s="98"/>
    </row>
    <row r="6158" spans="1:4" ht="12.75">
      <c r="A6158" s="83"/>
      <c r="B6158" s="83"/>
      <c r="C6158" s="83"/>
      <c r="D6158" s="98"/>
    </row>
    <row r="6159" spans="1:4" ht="12.75">
      <c r="A6159" s="83"/>
      <c r="B6159" s="83"/>
      <c r="C6159" s="83"/>
      <c r="D6159" s="98"/>
    </row>
    <row r="6160" spans="1:4" ht="12.75">
      <c r="A6160" s="83"/>
      <c r="B6160" s="83"/>
      <c r="C6160" s="83"/>
      <c r="D6160" s="98"/>
    </row>
    <row r="6161" spans="1:4" ht="12.75">
      <c r="A6161" s="83"/>
      <c r="B6161" s="83"/>
      <c r="C6161" s="83"/>
      <c r="D6161" s="98"/>
    </row>
    <row r="6162" spans="1:4" ht="12.75">
      <c r="A6162" s="83"/>
      <c r="B6162" s="83"/>
      <c r="C6162" s="83"/>
      <c r="D6162" s="98"/>
    </row>
    <row r="6163" spans="1:4" ht="12.75">
      <c r="A6163" s="83"/>
      <c r="B6163" s="83"/>
      <c r="C6163" s="83"/>
      <c r="D6163" s="98"/>
    </row>
    <row r="6164" spans="1:4" ht="12.75">
      <c r="A6164" s="83"/>
      <c r="B6164" s="83"/>
      <c r="C6164" s="83"/>
      <c r="D6164" s="98"/>
    </row>
    <row r="6165" spans="1:4" ht="12.75">
      <c r="A6165" s="83"/>
      <c r="B6165" s="83"/>
      <c r="C6165" s="83"/>
      <c r="D6165" s="98"/>
    </row>
    <row r="6166" spans="1:4" ht="12.75">
      <c r="A6166" s="83"/>
      <c r="B6166" s="83"/>
      <c r="C6166" s="83"/>
      <c r="D6166" s="98"/>
    </row>
    <row r="6167" spans="1:4" ht="12.75">
      <c r="A6167" s="83"/>
      <c r="B6167" s="83"/>
      <c r="C6167" s="83"/>
      <c r="D6167" s="98"/>
    </row>
    <row r="6168" spans="1:4" ht="12.75">
      <c r="A6168" s="83"/>
      <c r="B6168" s="83"/>
      <c r="C6168" s="83"/>
      <c r="D6168" s="98"/>
    </row>
    <row r="6169" spans="1:4" ht="12.75">
      <c r="A6169" s="83"/>
      <c r="B6169" s="83"/>
      <c r="C6169" s="83"/>
      <c r="D6169" s="98"/>
    </row>
    <row r="6170" spans="1:4" ht="12.75">
      <c r="A6170" s="83"/>
      <c r="B6170" s="83"/>
      <c r="C6170" s="83"/>
      <c r="D6170" s="98"/>
    </row>
    <row r="6171" spans="1:4" ht="12.75">
      <c r="A6171" s="83"/>
      <c r="B6171" s="83"/>
      <c r="C6171" s="83"/>
      <c r="D6171" s="98"/>
    </row>
    <row r="6172" spans="1:4" ht="12.75">
      <c r="A6172" s="83"/>
      <c r="B6172" s="83"/>
      <c r="C6172" s="83"/>
      <c r="D6172" s="98"/>
    </row>
    <row r="6173" spans="1:4" ht="12.75">
      <c r="A6173" s="83"/>
      <c r="B6173" s="83"/>
      <c r="C6173" s="83"/>
      <c r="D6173" s="98"/>
    </row>
    <row r="6174" spans="1:4" ht="12.75">
      <c r="A6174" s="83"/>
      <c r="B6174" s="83"/>
      <c r="C6174" s="83"/>
      <c r="D6174" s="98"/>
    </row>
    <row r="6175" spans="1:4" ht="12.75">
      <c r="A6175" s="83"/>
      <c r="B6175" s="83"/>
      <c r="C6175" s="83"/>
      <c r="D6175" s="98"/>
    </row>
    <row r="6176" spans="1:4" ht="12.75">
      <c r="A6176" s="83"/>
      <c r="B6176" s="83"/>
      <c r="C6176" s="83"/>
      <c r="D6176" s="98"/>
    </row>
    <row r="6177" spans="1:4" ht="12.75">
      <c r="A6177" s="83"/>
      <c r="B6177" s="83"/>
      <c r="C6177" s="83"/>
      <c r="D6177" s="98"/>
    </row>
    <row r="6178" spans="1:4" ht="12.75">
      <c r="A6178" s="83"/>
      <c r="B6178" s="83"/>
      <c r="C6178" s="83"/>
      <c r="D6178" s="98"/>
    </row>
    <row r="6179" spans="1:4" ht="12.75">
      <c r="A6179" s="83"/>
      <c r="B6179" s="83"/>
      <c r="C6179" s="83"/>
      <c r="D6179" s="98"/>
    </row>
    <row r="6180" spans="1:4" ht="12.75">
      <c r="A6180" s="83"/>
      <c r="B6180" s="83"/>
      <c r="C6180" s="83"/>
      <c r="D6180" s="98"/>
    </row>
    <row r="6181" spans="1:4" ht="12.75">
      <c r="A6181" s="83"/>
      <c r="B6181" s="83"/>
      <c r="C6181" s="83"/>
      <c r="D6181" s="98"/>
    </row>
    <row r="6182" spans="1:4" ht="12.75">
      <c r="A6182" s="83"/>
      <c r="B6182" s="83"/>
      <c r="C6182" s="83"/>
      <c r="D6182" s="98"/>
    </row>
    <row r="6183" spans="1:4" ht="12.75">
      <c r="A6183" s="83"/>
      <c r="B6183" s="83"/>
      <c r="C6183" s="83"/>
      <c r="D6183" s="98"/>
    </row>
    <row r="6184" spans="1:4" ht="12.75">
      <c r="A6184" s="83"/>
      <c r="B6184" s="83"/>
      <c r="C6184" s="83"/>
      <c r="D6184" s="98"/>
    </row>
    <row r="6185" spans="1:4" ht="12.75">
      <c r="A6185" s="83"/>
      <c r="B6185" s="83"/>
      <c r="C6185" s="83"/>
      <c r="D6185" s="98"/>
    </row>
    <row r="6186" spans="1:4" ht="12.75">
      <c r="A6186" s="83"/>
      <c r="B6186" s="83"/>
      <c r="C6186" s="83"/>
      <c r="D6186" s="98"/>
    </row>
    <row r="6187" spans="1:4" ht="12.75">
      <c r="A6187" s="83"/>
      <c r="B6187" s="83"/>
      <c r="C6187" s="83"/>
      <c r="D6187" s="98"/>
    </row>
    <row r="6188" spans="1:4" ht="12.75">
      <c r="A6188" s="83"/>
      <c r="B6188" s="83"/>
      <c r="C6188" s="83"/>
      <c r="D6188" s="98"/>
    </row>
    <row r="6189" spans="1:4" ht="12.75">
      <c r="A6189" s="83"/>
      <c r="B6189" s="83"/>
      <c r="C6189" s="83"/>
      <c r="D6189" s="98"/>
    </row>
    <row r="6190" spans="1:4" ht="12.75">
      <c r="A6190" s="83"/>
      <c r="B6190" s="83"/>
      <c r="C6190" s="83"/>
      <c r="D6190" s="98"/>
    </row>
    <row r="6191" spans="1:4" ht="12.75">
      <c r="A6191" s="83"/>
      <c r="B6191" s="83"/>
      <c r="C6191" s="83"/>
      <c r="D6191" s="98"/>
    </row>
    <row r="6192" spans="1:4" ht="12.75">
      <c r="A6192" s="83"/>
      <c r="B6192" s="83"/>
      <c r="C6192" s="83"/>
      <c r="D6192" s="98"/>
    </row>
    <row r="6193" spans="1:4" ht="12.75">
      <c r="A6193" s="83"/>
      <c r="B6193" s="83"/>
      <c r="C6193" s="83"/>
      <c r="D6193" s="98"/>
    </row>
    <row r="6194" spans="1:4" ht="12.75">
      <c r="A6194" s="83"/>
      <c r="B6194" s="83"/>
      <c r="C6194" s="83"/>
      <c r="D6194" s="98"/>
    </row>
    <row r="6195" spans="1:4" ht="12.75">
      <c r="A6195" s="83"/>
      <c r="B6195" s="83"/>
      <c r="C6195" s="83"/>
      <c r="D6195" s="98"/>
    </row>
    <row r="6196" spans="1:4" ht="12.75">
      <c r="A6196" s="83"/>
      <c r="B6196" s="83"/>
      <c r="C6196" s="83"/>
      <c r="D6196" s="98"/>
    </row>
    <row r="6197" spans="1:4" ht="12.75">
      <c r="A6197" s="83"/>
      <c r="B6197" s="83"/>
      <c r="C6197" s="83"/>
      <c r="D6197" s="98"/>
    </row>
    <row r="6198" spans="1:4" ht="12.75">
      <c r="A6198" s="83"/>
      <c r="B6198" s="83"/>
      <c r="C6198" s="83"/>
      <c r="D6198" s="98"/>
    </row>
    <row r="6199" spans="1:4" ht="12.75">
      <c r="A6199" s="83"/>
      <c r="B6199" s="83"/>
      <c r="C6199" s="83"/>
      <c r="D6199" s="98"/>
    </row>
    <row r="6200" spans="1:4" ht="12.75">
      <c r="A6200" s="83"/>
      <c r="B6200" s="83"/>
      <c r="C6200" s="83"/>
      <c r="D6200" s="98"/>
    </row>
    <row r="6201" spans="1:4" ht="12.75">
      <c r="A6201" s="83"/>
      <c r="B6201" s="83"/>
      <c r="C6201" s="83"/>
      <c r="D6201" s="98"/>
    </row>
    <row r="6202" spans="1:4" ht="12.75">
      <c r="A6202" s="83"/>
      <c r="B6202" s="83"/>
      <c r="C6202" s="83"/>
      <c r="D6202" s="98"/>
    </row>
    <row r="6203" spans="1:4" ht="12.75">
      <c r="A6203" s="83"/>
      <c r="B6203" s="83"/>
      <c r="C6203" s="83"/>
      <c r="D6203" s="98"/>
    </row>
    <row r="6204" spans="1:4" ht="12.75">
      <c r="A6204" s="83"/>
      <c r="B6204" s="83"/>
      <c r="C6204" s="83"/>
      <c r="D6204" s="98"/>
    </row>
    <row r="6205" spans="1:4" ht="12.75">
      <c r="A6205" s="83"/>
      <c r="B6205" s="83"/>
      <c r="C6205" s="83"/>
      <c r="D6205" s="98"/>
    </row>
    <row r="6206" spans="1:4" ht="12.75">
      <c r="A6206" s="83"/>
      <c r="B6206" s="83"/>
      <c r="C6206" s="83"/>
      <c r="D6206" s="98"/>
    </row>
    <row r="6207" spans="1:4" ht="12.75">
      <c r="A6207" s="83"/>
      <c r="B6207" s="83"/>
      <c r="C6207" s="83"/>
      <c r="D6207" s="98"/>
    </row>
    <row r="6208" spans="1:4" ht="12.75">
      <c r="A6208" s="83"/>
      <c r="B6208" s="83"/>
      <c r="C6208" s="83"/>
      <c r="D6208" s="98"/>
    </row>
    <row r="6209" spans="1:4" ht="12.75">
      <c r="A6209" s="83"/>
      <c r="B6209" s="83"/>
      <c r="C6209" s="83"/>
      <c r="D6209" s="98"/>
    </row>
    <row r="6210" spans="1:4" ht="12.75">
      <c r="A6210" s="83"/>
      <c r="B6210" s="83"/>
      <c r="C6210" s="83"/>
      <c r="D6210" s="98"/>
    </row>
    <row r="6211" spans="1:4" ht="12.75">
      <c r="A6211" s="83"/>
      <c r="B6211" s="83"/>
      <c r="C6211" s="83"/>
      <c r="D6211" s="98"/>
    </row>
    <row r="6212" spans="1:4" ht="12.75">
      <c r="A6212" s="83"/>
      <c r="B6212" s="83"/>
      <c r="C6212" s="83"/>
      <c r="D6212" s="98"/>
    </row>
    <row r="6213" spans="1:4" ht="12.75">
      <c r="A6213" s="83"/>
      <c r="B6213" s="83"/>
      <c r="C6213" s="83"/>
      <c r="D6213" s="98"/>
    </row>
    <row r="6214" spans="1:4" ht="12.75">
      <c r="A6214" s="83"/>
      <c r="B6214" s="83"/>
      <c r="C6214" s="83"/>
      <c r="D6214" s="98"/>
    </row>
    <row r="6215" spans="1:4" ht="12.75">
      <c r="A6215" s="83"/>
      <c r="B6215" s="83"/>
      <c r="C6215" s="83"/>
      <c r="D6215" s="98"/>
    </row>
    <row r="6216" spans="1:4" ht="12.75">
      <c r="A6216" s="83"/>
      <c r="B6216" s="83"/>
      <c r="C6216" s="83"/>
      <c r="D6216" s="98"/>
    </row>
    <row r="6217" spans="1:4" ht="12.75">
      <c r="A6217" s="83"/>
      <c r="B6217" s="83"/>
      <c r="C6217" s="83"/>
      <c r="D6217" s="98"/>
    </row>
    <row r="6218" spans="1:4" ht="12.75">
      <c r="A6218" s="83"/>
      <c r="B6218" s="83"/>
      <c r="C6218" s="83"/>
      <c r="D6218" s="98"/>
    </row>
    <row r="6219" spans="1:4" ht="12.75">
      <c r="A6219" s="83"/>
      <c r="B6219" s="83"/>
      <c r="C6219" s="83"/>
      <c r="D6219" s="98"/>
    </row>
    <row r="6220" spans="1:4" ht="12.75">
      <c r="A6220" s="83"/>
      <c r="B6220" s="83"/>
      <c r="C6220" s="83"/>
      <c r="D6220" s="98"/>
    </row>
    <row r="6221" spans="1:4" ht="12.75">
      <c r="A6221" s="83"/>
      <c r="B6221" s="83"/>
      <c r="C6221" s="83"/>
      <c r="D6221" s="98"/>
    </row>
    <row r="6222" spans="1:4" ht="12.75">
      <c r="A6222" s="83"/>
      <c r="B6222" s="83"/>
      <c r="C6222" s="83"/>
      <c r="D6222" s="98"/>
    </row>
    <row r="6223" spans="1:4" ht="12.75">
      <c r="A6223" s="83"/>
      <c r="B6223" s="83"/>
      <c r="C6223" s="83"/>
      <c r="D6223" s="98"/>
    </row>
    <row r="6224" spans="1:4" ht="12.75">
      <c r="A6224" s="83"/>
      <c r="B6224" s="83"/>
      <c r="C6224" s="83"/>
      <c r="D6224" s="98"/>
    </row>
    <row r="6225" spans="1:4" ht="12.75">
      <c r="A6225" s="83"/>
      <c r="B6225" s="83"/>
      <c r="C6225" s="83"/>
      <c r="D6225" s="98"/>
    </row>
    <row r="6226" spans="1:4" ht="12.75">
      <c r="A6226" s="83"/>
      <c r="B6226" s="83"/>
      <c r="C6226" s="83"/>
      <c r="D6226" s="98"/>
    </row>
    <row r="6227" spans="1:4" ht="12.75">
      <c r="A6227" s="83"/>
      <c r="B6227" s="83"/>
      <c r="C6227" s="83"/>
      <c r="D6227" s="98"/>
    </row>
    <row r="6228" spans="1:4" ht="12.75">
      <c r="A6228" s="83"/>
      <c r="B6228" s="83"/>
      <c r="C6228" s="83"/>
      <c r="D6228" s="98"/>
    </row>
    <row r="6229" spans="1:4" ht="12.75">
      <c r="A6229" s="83"/>
      <c r="B6229" s="83"/>
      <c r="C6229" s="83"/>
      <c r="D6229" s="98"/>
    </row>
    <row r="6230" spans="1:4" ht="12.75">
      <c r="A6230" s="83"/>
      <c r="B6230" s="83"/>
      <c r="C6230" s="83"/>
      <c r="D6230" s="98"/>
    </row>
    <row r="6231" spans="1:4" ht="12.75">
      <c r="A6231" s="83"/>
      <c r="B6231" s="83"/>
      <c r="C6231" s="83"/>
      <c r="D6231" s="98"/>
    </row>
    <row r="6232" spans="1:4" ht="12.75">
      <c r="A6232" s="83"/>
      <c r="B6232" s="83"/>
      <c r="C6232" s="83"/>
      <c r="D6232" s="98"/>
    </row>
    <row r="6233" spans="1:4" ht="12.75">
      <c r="A6233" s="83"/>
      <c r="B6233" s="83"/>
      <c r="C6233" s="83"/>
      <c r="D6233" s="98"/>
    </row>
    <row r="6234" spans="1:4" ht="12.75">
      <c r="A6234" s="83"/>
      <c r="B6234" s="83"/>
      <c r="C6234" s="83"/>
      <c r="D6234" s="98"/>
    </row>
    <row r="6235" spans="1:4" ht="12.75">
      <c r="A6235" s="83"/>
      <c r="B6235" s="83"/>
      <c r="C6235" s="83"/>
      <c r="D6235" s="98"/>
    </row>
    <row r="6236" spans="1:4" ht="12.75">
      <c r="A6236" s="83"/>
      <c r="B6236" s="83"/>
      <c r="C6236" s="83"/>
      <c r="D6236" s="98"/>
    </row>
    <row r="6237" spans="1:4" ht="12.75">
      <c r="A6237" s="83"/>
      <c r="B6237" s="83"/>
      <c r="C6237" s="83"/>
      <c r="D6237" s="98"/>
    </row>
    <row r="6238" spans="1:4" ht="12.75">
      <c r="A6238" s="83"/>
      <c r="B6238" s="83"/>
      <c r="C6238" s="83"/>
      <c r="D6238" s="98"/>
    </row>
    <row r="6239" spans="1:4" ht="12.75">
      <c r="A6239" s="83"/>
      <c r="B6239" s="83"/>
      <c r="C6239" s="83"/>
      <c r="D6239" s="98"/>
    </row>
    <row r="6240" spans="1:4" ht="12.75">
      <c r="A6240" s="83"/>
      <c r="B6240" s="83"/>
      <c r="C6240" s="83"/>
      <c r="D6240" s="98"/>
    </row>
    <row r="6241" spans="1:4" ht="12.75">
      <c r="A6241" s="83"/>
      <c r="B6241" s="83"/>
      <c r="C6241" s="83"/>
      <c r="D6241" s="98"/>
    </row>
    <row r="6242" spans="1:4" ht="12.75">
      <c r="A6242" s="83"/>
      <c r="B6242" s="83"/>
      <c r="C6242" s="83"/>
      <c r="D6242" s="98"/>
    </row>
    <row r="6243" spans="1:4" ht="12.75">
      <c r="A6243" s="83"/>
      <c r="B6243" s="83"/>
      <c r="C6243" s="83"/>
      <c r="D6243" s="98"/>
    </row>
    <row r="6244" spans="1:4" ht="12.75">
      <c r="A6244" s="83"/>
      <c r="B6244" s="83"/>
      <c r="C6244" s="83"/>
      <c r="D6244" s="98"/>
    </row>
    <row r="6245" spans="1:4" ht="12.75">
      <c r="A6245" s="83"/>
      <c r="B6245" s="83"/>
      <c r="C6245" s="83"/>
      <c r="D6245" s="98"/>
    </row>
    <row r="6246" spans="1:4" ht="12.75">
      <c r="A6246" s="83"/>
      <c r="B6246" s="83"/>
      <c r="C6246" s="83"/>
      <c r="D6246" s="98"/>
    </row>
    <row r="6247" spans="1:4" ht="12.75">
      <c r="A6247" s="83"/>
      <c r="B6247" s="83"/>
      <c r="C6247" s="83"/>
      <c r="D6247" s="98"/>
    </row>
    <row r="6248" spans="1:4" ht="12.75">
      <c r="A6248" s="83"/>
      <c r="B6248" s="83"/>
      <c r="C6248" s="83"/>
      <c r="D6248" s="98"/>
    </row>
    <row r="6249" spans="1:4" ht="12.75">
      <c r="A6249" s="83"/>
      <c r="B6249" s="83"/>
      <c r="C6249" s="83"/>
      <c r="D6249" s="98"/>
    </row>
    <row r="6250" spans="1:4" ht="12.75">
      <c r="A6250" s="83"/>
      <c r="B6250" s="83"/>
      <c r="C6250" s="83"/>
      <c r="D6250" s="98"/>
    </row>
    <row r="6251" spans="1:4" ht="12.75">
      <c r="A6251" s="83"/>
      <c r="B6251" s="83"/>
      <c r="C6251" s="83"/>
      <c r="D6251" s="98"/>
    </row>
    <row r="6252" spans="1:4" ht="12.75">
      <c r="A6252" s="83"/>
      <c r="B6252" s="83"/>
      <c r="C6252" s="83"/>
      <c r="D6252" s="98"/>
    </row>
    <row r="6253" spans="1:4" ht="12.75">
      <c r="A6253" s="83"/>
      <c r="B6253" s="83"/>
      <c r="C6253" s="83"/>
      <c r="D6253" s="98"/>
    </row>
    <row r="6254" spans="1:4" ht="12.75">
      <c r="A6254" s="83"/>
      <c r="B6254" s="83"/>
      <c r="C6254" s="83"/>
      <c r="D6254" s="98"/>
    </row>
    <row r="6255" spans="1:4" ht="12.75">
      <c r="A6255" s="83"/>
      <c r="B6255" s="83"/>
      <c r="C6255" s="83"/>
      <c r="D6255" s="98"/>
    </row>
    <row r="6256" spans="1:4" ht="12.75">
      <c r="A6256" s="83"/>
      <c r="B6256" s="83"/>
      <c r="C6256" s="83"/>
      <c r="D6256" s="98"/>
    </row>
    <row r="6257" spans="1:4" ht="12.75">
      <c r="A6257" s="83"/>
      <c r="B6257" s="83"/>
      <c r="C6257" s="83"/>
      <c r="D6257" s="98"/>
    </row>
    <row r="6258" spans="1:4" ht="12.75">
      <c r="A6258" s="83"/>
      <c r="B6258" s="83"/>
      <c r="C6258" s="83"/>
      <c r="D6258" s="98"/>
    </row>
    <row r="6259" spans="1:4" ht="12.75">
      <c r="A6259" s="83"/>
      <c r="B6259" s="83"/>
      <c r="C6259" s="83"/>
      <c r="D6259" s="98"/>
    </row>
    <row r="6260" spans="1:4" ht="12.75">
      <c r="A6260" s="83"/>
      <c r="B6260" s="83"/>
      <c r="C6260" s="83"/>
      <c r="D6260" s="98"/>
    </row>
    <row r="6261" spans="1:4" ht="12.75">
      <c r="A6261" s="83"/>
      <c r="B6261" s="83"/>
      <c r="C6261" s="83"/>
      <c r="D6261" s="98"/>
    </row>
    <row r="6262" spans="1:4" ht="12.75">
      <c r="A6262" s="83"/>
      <c r="B6262" s="83"/>
      <c r="C6262" s="83"/>
      <c r="D6262" s="98"/>
    </row>
    <row r="6263" spans="1:4" ht="12.75">
      <c r="A6263" s="83"/>
      <c r="B6263" s="83"/>
      <c r="C6263" s="83"/>
      <c r="D6263" s="98"/>
    </row>
    <row r="6264" spans="1:4" ht="12.75">
      <c r="A6264" s="83"/>
      <c r="B6264" s="83"/>
      <c r="C6264" s="83"/>
      <c r="D6264" s="98"/>
    </row>
    <row r="6265" spans="1:4" ht="12.75">
      <c r="A6265" s="83"/>
      <c r="B6265" s="83"/>
      <c r="C6265" s="83"/>
      <c r="D6265" s="98"/>
    </row>
    <row r="6266" spans="1:4" ht="12.75">
      <c r="A6266" s="83"/>
      <c r="B6266" s="83"/>
      <c r="C6266" s="83"/>
      <c r="D6266" s="98"/>
    </row>
    <row r="6267" spans="1:4" ht="12.75">
      <c r="A6267" s="83"/>
      <c r="B6267" s="83"/>
      <c r="C6267" s="83"/>
      <c r="D6267" s="98"/>
    </row>
    <row r="6268" spans="1:4" ht="12.75">
      <c r="A6268" s="83"/>
      <c r="B6268" s="83"/>
      <c r="C6268" s="83"/>
      <c r="D6268" s="98"/>
    </row>
    <row r="6269" spans="1:4" ht="12.75">
      <c r="A6269" s="83"/>
      <c r="B6269" s="83"/>
      <c r="C6269" s="83"/>
      <c r="D6269" s="98"/>
    </row>
    <row r="6270" spans="1:4" ht="12.75">
      <c r="A6270" s="83"/>
      <c r="B6270" s="83"/>
      <c r="C6270" s="83"/>
      <c r="D6270" s="98"/>
    </row>
    <row r="6271" spans="1:4" ht="12.75">
      <c r="A6271" s="83"/>
      <c r="B6271" s="83"/>
      <c r="C6271" s="83"/>
      <c r="D6271" s="98"/>
    </row>
    <row r="6272" spans="1:4" ht="12.75">
      <c r="A6272" s="83"/>
      <c r="B6272" s="83"/>
      <c r="C6272" s="83"/>
      <c r="D6272" s="98"/>
    </row>
    <row r="6273" spans="1:4" ht="12.75">
      <c r="A6273" s="83"/>
      <c r="B6273" s="83"/>
      <c r="C6273" s="83"/>
      <c r="D6273" s="98"/>
    </row>
    <row r="6274" spans="1:4" ht="12.75">
      <c r="A6274" s="83"/>
      <c r="B6274" s="83"/>
      <c r="C6274" s="83"/>
      <c r="D6274" s="98"/>
    </row>
    <row r="6275" spans="1:4" ht="12.75">
      <c r="A6275" s="83"/>
      <c r="B6275" s="83"/>
      <c r="C6275" s="83"/>
      <c r="D6275" s="98"/>
    </row>
    <row r="6276" spans="1:4" ht="12.75">
      <c r="A6276" s="83"/>
      <c r="B6276" s="83"/>
      <c r="C6276" s="83"/>
      <c r="D6276" s="98"/>
    </row>
    <row r="6277" spans="1:4" ht="12.75">
      <c r="A6277" s="83"/>
      <c r="B6277" s="83"/>
      <c r="C6277" s="83"/>
      <c r="D6277" s="98"/>
    </row>
    <row r="6278" spans="1:4" ht="12.75">
      <c r="A6278" s="83"/>
      <c r="B6278" s="83"/>
      <c r="C6278" s="83"/>
      <c r="D6278" s="98"/>
    </row>
    <row r="6279" spans="1:4" ht="12.75">
      <c r="A6279" s="83"/>
      <c r="B6279" s="83"/>
      <c r="C6279" s="83"/>
      <c r="D6279" s="98"/>
    </row>
    <row r="6280" spans="1:4" ht="12.75">
      <c r="A6280" s="83"/>
      <c r="B6280" s="83"/>
      <c r="C6280" s="83"/>
      <c r="D6280" s="98"/>
    </row>
    <row r="6281" spans="1:4" ht="12.75">
      <c r="A6281" s="83"/>
      <c r="B6281" s="83"/>
      <c r="C6281" s="83"/>
      <c r="D6281" s="98"/>
    </row>
    <row r="6282" spans="1:4" ht="12.75">
      <c r="A6282" s="83"/>
      <c r="B6282" s="83"/>
      <c r="C6282" s="83"/>
      <c r="D6282" s="98"/>
    </row>
    <row r="6283" spans="1:4" ht="12.75">
      <c r="A6283" s="83"/>
      <c r="B6283" s="83"/>
      <c r="C6283" s="83"/>
      <c r="D6283" s="98"/>
    </row>
    <row r="6284" spans="1:4" ht="12.75">
      <c r="A6284" s="83"/>
      <c r="B6284" s="83"/>
      <c r="C6284" s="83"/>
      <c r="D6284" s="98"/>
    </row>
    <row r="6285" spans="1:4" ht="12.75">
      <c r="A6285" s="83"/>
      <c r="B6285" s="83"/>
      <c r="C6285" s="83"/>
      <c r="D6285" s="98"/>
    </row>
    <row r="6286" spans="1:4" ht="12.75">
      <c r="A6286" s="83"/>
      <c r="B6286" s="83"/>
      <c r="C6286" s="83"/>
      <c r="D6286" s="98"/>
    </row>
    <row r="6287" spans="1:4" ht="12.75">
      <c r="A6287" s="83"/>
      <c r="B6287" s="83"/>
      <c r="C6287" s="83"/>
      <c r="D6287" s="98"/>
    </row>
    <row r="6288" spans="1:4" ht="12.75">
      <c r="A6288" s="83"/>
      <c r="B6288" s="83"/>
      <c r="C6288" s="83"/>
      <c r="D6288" s="98"/>
    </row>
    <row r="6289" spans="1:4" ht="12.75">
      <c r="A6289" s="83"/>
      <c r="B6289" s="83"/>
      <c r="C6289" s="83"/>
      <c r="D6289" s="98"/>
    </row>
    <row r="6290" spans="1:4" ht="12.75">
      <c r="A6290" s="83"/>
      <c r="B6290" s="83"/>
      <c r="C6290" s="83"/>
      <c r="D6290" s="98"/>
    </row>
    <row r="6291" spans="1:4" ht="12.75">
      <c r="A6291" s="83"/>
      <c r="B6291" s="83"/>
      <c r="C6291" s="83"/>
      <c r="D6291" s="98"/>
    </row>
    <row r="6292" spans="1:4" ht="12.75">
      <c r="A6292" s="83"/>
      <c r="B6292" s="83"/>
      <c r="C6292" s="83"/>
      <c r="D6292" s="98"/>
    </row>
    <row r="6293" spans="1:4" ht="12.75">
      <c r="A6293" s="83"/>
      <c r="B6293" s="83"/>
      <c r="C6293" s="83"/>
      <c r="D6293" s="98"/>
    </row>
    <row r="6294" spans="1:4" ht="12.75">
      <c r="A6294" s="83"/>
      <c r="B6294" s="83"/>
      <c r="C6294" s="83"/>
      <c r="D6294" s="98"/>
    </row>
    <row r="6295" spans="1:4" ht="12.75">
      <c r="A6295" s="83"/>
      <c r="B6295" s="83"/>
      <c r="C6295" s="83"/>
      <c r="D6295" s="98"/>
    </row>
    <row r="6296" spans="1:4" ht="12.75">
      <c r="A6296" s="83"/>
      <c r="B6296" s="83"/>
      <c r="C6296" s="83"/>
      <c r="D6296" s="98"/>
    </row>
    <row r="6297" spans="1:4" ht="12.75">
      <c r="A6297" s="83"/>
      <c r="B6297" s="83"/>
      <c r="C6297" s="83"/>
      <c r="D6297" s="98"/>
    </row>
    <row r="6298" spans="1:4" ht="12.75">
      <c r="A6298" s="83"/>
      <c r="B6298" s="83"/>
      <c r="C6298" s="83"/>
      <c r="D6298" s="98"/>
    </row>
    <row r="6299" spans="1:4" ht="12.75">
      <c r="A6299" s="83"/>
      <c r="B6299" s="83"/>
      <c r="C6299" s="83"/>
      <c r="D6299" s="98"/>
    </row>
    <row r="6300" spans="1:4" ht="12.75">
      <c r="A6300" s="83"/>
      <c r="B6300" s="83"/>
      <c r="C6300" s="83"/>
      <c r="D6300" s="98"/>
    </row>
    <row r="6301" spans="1:4" ht="12.75">
      <c r="A6301" s="83"/>
      <c r="B6301" s="83"/>
      <c r="C6301" s="83"/>
      <c r="D6301" s="98"/>
    </row>
    <row r="6302" spans="1:4" ht="12.75">
      <c r="A6302" s="83"/>
      <c r="B6302" s="83"/>
      <c r="C6302" s="83"/>
      <c r="D6302" s="98"/>
    </row>
    <row r="6303" spans="1:4" ht="12.75">
      <c r="A6303" s="83"/>
      <c r="B6303" s="83"/>
      <c r="C6303" s="83"/>
      <c r="D6303" s="98"/>
    </row>
    <row r="6304" spans="1:4" ht="12.75">
      <c r="A6304" s="83"/>
      <c r="B6304" s="83"/>
      <c r="C6304" s="83"/>
      <c r="D6304" s="98"/>
    </row>
    <row r="6305" spans="1:4" ht="12.75">
      <c r="A6305" s="83"/>
      <c r="B6305" s="83"/>
      <c r="C6305" s="83"/>
      <c r="D6305" s="98"/>
    </row>
    <row r="6306" spans="1:4" ht="12.75">
      <c r="A6306" s="83"/>
      <c r="B6306" s="83"/>
      <c r="C6306" s="83"/>
      <c r="D6306" s="98"/>
    </row>
    <row r="6307" spans="1:4" ht="12.75">
      <c r="A6307" s="83"/>
      <c r="B6307" s="83"/>
      <c r="C6307" s="83"/>
      <c r="D6307" s="98"/>
    </row>
    <row r="6308" spans="1:4" ht="12.75">
      <c r="A6308" s="83"/>
      <c r="B6308" s="83"/>
      <c r="C6308" s="83"/>
      <c r="D6308" s="98"/>
    </row>
    <row r="6309" spans="1:4" ht="12.75">
      <c r="A6309" s="83"/>
      <c r="B6309" s="83"/>
      <c r="C6309" s="83"/>
      <c r="D6309" s="98"/>
    </row>
    <row r="6310" spans="1:4" ht="12.75">
      <c r="A6310" s="83"/>
      <c r="B6310" s="83"/>
      <c r="C6310" s="83"/>
      <c r="D6310" s="98"/>
    </row>
    <row r="6311" spans="1:4" ht="12.75">
      <c r="A6311" s="83"/>
      <c r="B6311" s="83"/>
      <c r="C6311" s="83"/>
      <c r="D6311" s="98"/>
    </row>
    <row r="6312" spans="1:4" ht="12.75">
      <c r="A6312" s="83"/>
      <c r="B6312" s="83"/>
      <c r="C6312" s="83"/>
      <c r="D6312" s="98"/>
    </row>
    <row r="6313" spans="1:4" ht="12.75">
      <c r="A6313" s="83"/>
      <c r="B6313" s="83"/>
      <c r="C6313" s="83"/>
      <c r="D6313" s="98"/>
    </row>
    <row r="6314" spans="1:4" ht="12.75">
      <c r="A6314" s="83"/>
      <c r="B6314" s="83"/>
      <c r="C6314" s="83"/>
      <c r="D6314" s="98"/>
    </row>
    <row r="6315" spans="1:4" ht="12.75">
      <c r="A6315" s="83"/>
      <c r="B6315" s="83"/>
      <c r="C6315" s="83"/>
      <c r="D6315" s="98"/>
    </row>
    <row r="6316" spans="1:4" ht="12.75">
      <c r="A6316" s="83"/>
      <c r="B6316" s="83"/>
      <c r="C6316" s="83"/>
      <c r="D6316" s="98"/>
    </row>
    <row r="6317" spans="1:4" ht="12.75">
      <c r="A6317" s="83"/>
      <c r="B6317" s="83"/>
      <c r="C6317" s="83"/>
      <c r="D6317" s="98"/>
    </row>
    <row r="6318" spans="1:4" ht="12.75">
      <c r="A6318" s="83"/>
      <c r="B6318" s="83"/>
      <c r="C6318" s="83"/>
      <c r="D6318" s="98"/>
    </row>
    <row r="6319" spans="1:4" ht="12.75">
      <c r="A6319" s="83"/>
      <c r="B6319" s="83"/>
      <c r="C6319" s="83"/>
      <c r="D6319" s="98"/>
    </row>
    <row r="6320" spans="1:4" ht="12.75">
      <c r="A6320" s="83"/>
      <c r="B6320" s="83"/>
      <c r="C6320" s="83"/>
      <c r="D6320" s="98"/>
    </row>
    <row r="6321" spans="1:4" ht="12.75">
      <c r="A6321" s="83"/>
      <c r="B6321" s="83"/>
      <c r="C6321" s="83"/>
      <c r="D6321" s="98"/>
    </row>
    <row r="6322" spans="1:4" ht="12.75">
      <c r="A6322" s="83"/>
      <c r="B6322" s="83"/>
      <c r="C6322" s="83"/>
      <c r="D6322" s="98"/>
    </row>
    <row r="6323" spans="1:4" ht="12.75">
      <c r="A6323" s="83"/>
      <c r="B6323" s="83"/>
      <c r="C6323" s="83"/>
      <c r="D6323" s="98"/>
    </row>
    <row r="6324" spans="1:4" ht="12.75">
      <c r="A6324" s="83"/>
      <c r="B6324" s="83"/>
      <c r="C6324" s="83"/>
      <c r="D6324" s="98"/>
    </row>
    <row r="6325" spans="1:4" ht="12.75">
      <c r="A6325" s="83"/>
      <c r="B6325" s="83"/>
      <c r="C6325" s="83"/>
      <c r="D6325" s="98"/>
    </row>
    <row r="6326" spans="1:4" ht="12.75">
      <c r="A6326" s="83"/>
      <c r="B6326" s="83"/>
      <c r="C6326" s="83"/>
      <c r="D6326" s="98"/>
    </row>
    <row r="6327" spans="1:4" ht="12.75">
      <c r="A6327" s="83"/>
      <c r="B6327" s="83"/>
      <c r="C6327" s="83"/>
      <c r="D6327" s="98"/>
    </row>
    <row r="6328" spans="1:4" ht="12.75">
      <c r="A6328" s="83"/>
      <c r="B6328" s="83"/>
      <c r="C6328" s="83"/>
      <c r="D6328" s="98"/>
    </row>
    <row r="6329" spans="1:4" ht="12.75">
      <c r="A6329" s="83"/>
      <c r="B6329" s="83"/>
      <c r="C6329" s="83"/>
      <c r="D6329" s="98"/>
    </row>
    <row r="6330" spans="1:4" ht="12.75">
      <c r="A6330" s="83"/>
      <c r="B6330" s="83"/>
      <c r="C6330" s="83"/>
      <c r="D6330" s="98"/>
    </row>
    <row r="6331" spans="1:4" ht="12.75">
      <c r="A6331" s="83"/>
      <c r="B6331" s="83"/>
      <c r="C6331" s="83"/>
      <c r="D6331" s="98"/>
    </row>
    <row r="6332" spans="1:4" ht="12.75">
      <c r="A6332" s="83"/>
      <c r="B6332" s="83"/>
      <c r="C6332" s="83"/>
      <c r="D6332" s="98"/>
    </row>
    <row r="6333" spans="1:4" ht="12.75">
      <c r="A6333" s="83"/>
      <c r="B6333" s="83"/>
      <c r="C6333" s="83"/>
      <c r="D6333" s="98"/>
    </row>
    <row r="6334" spans="1:4" ht="12.75">
      <c r="A6334" s="83"/>
      <c r="B6334" s="83"/>
      <c r="C6334" s="83"/>
      <c r="D6334" s="98"/>
    </row>
    <row r="6335" spans="1:4" ht="12.75">
      <c r="A6335" s="83"/>
      <c r="B6335" s="83"/>
      <c r="C6335" s="83"/>
      <c r="D6335" s="98"/>
    </row>
    <row r="6336" spans="1:4" ht="12.75">
      <c r="A6336" s="83"/>
      <c r="B6336" s="83"/>
      <c r="C6336" s="83"/>
      <c r="D6336" s="98"/>
    </row>
    <row r="6337" spans="1:4" ht="12.75">
      <c r="A6337" s="83"/>
      <c r="B6337" s="83"/>
      <c r="C6337" s="83"/>
      <c r="D6337" s="98"/>
    </row>
    <row r="6338" spans="1:4" ht="12.75">
      <c r="A6338" s="83"/>
      <c r="B6338" s="83"/>
      <c r="C6338" s="83"/>
      <c r="D6338" s="98"/>
    </row>
    <row r="6339" spans="1:4" ht="12.75">
      <c r="A6339" s="83"/>
      <c r="B6339" s="83"/>
      <c r="C6339" s="83"/>
      <c r="D6339" s="98"/>
    </row>
    <row r="6340" spans="1:4" ht="12.75">
      <c r="A6340" s="83"/>
      <c r="B6340" s="83"/>
      <c r="C6340" s="83"/>
      <c r="D6340" s="98"/>
    </row>
    <row r="6341" spans="1:4" ht="12.75">
      <c r="A6341" s="83"/>
      <c r="B6341" s="83"/>
      <c r="C6341" s="83"/>
      <c r="D6341" s="98"/>
    </row>
    <row r="6342" spans="1:4" ht="12.75">
      <c r="A6342" s="83"/>
      <c r="B6342" s="83"/>
      <c r="C6342" s="83"/>
      <c r="D6342" s="98"/>
    </row>
    <row r="6343" spans="1:4" ht="12.75">
      <c r="A6343" s="83"/>
      <c r="B6343" s="83"/>
      <c r="C6343" s="83"/>
      <c r="D6343" s="98"/>
    </row>
    <row r="6344" spans="1:4" ht="12.75">
      <c r="A6344" s="83"/>
      <c r="B6344" s="83"/>
      <c r="C6344" s="83"/>
      <c r="D6344" s="98"/>
    </row>
    <row r="6345" spans="1:4" ht="12.75">
      <c r="A6345" s="83"/>
      <c r="B6345" s="83"/>
      <c r="C6345" s="83"/>
      <c r="D6345" s="98"/>
    </row>
    <row r="6346" spans="1:4" ht="12.75">
      <c r="A6346" s="83"/>
      <c r="B6346" s="83"/>
      <c r="C6346" s="83"/>
      <c r="D6346" s="98"/>
    </row>
    <row r="6347" spans="1:4" ht="12.75">
      <c r="A6347" s="83"/>
      <c r="B6347" s="83"/>
      <c r="C6347" s="83"/>
      <c r="D6347" s="98"/>
    </row>
    <row r="6348" spans="1:4" ht="12.75">
      <c r="A6348" s="83"/>
      <c r="B6348" s="83"/>
      <c r="C6348" s="83"/>
      <c r="D6348" s="98"/>
    </row>
    <row r="6349" spans="1:4" ht="12.75">
      <c r="A6349" s="83"/>
      <c r="B6349" s="83"/>
      <c r="C6349" s="83"/>
      <c r="D6349" s="98"/>
    </row>
    <row r="6350" spans="1:4" ht="12.75">
      <c r="A6350" s="83"/>
      <c r="B6350" s="83"/>
      <c r="C6350" s="83"/>
      <c r="D6350" s="98"/>
    </row>
    <row r="6351" spans="1:4" ht="12.75">
      <c r="A6351" s="83"/>
      <c r="B6351" s="83"/>
      <c r="C6351" s="83"/>
      <c r="D6351" s="98"/>
    </row>
    <row r="6352" spans="1:4" ht="12.75">
      <c r="A6352" s="83"/>
      <c r="B6352" s="83"/>
      <c r="C6352" s="83"/>
      <c r="D6352" s="98"/>
    </row>
    <row r="6353" spans="1:4" ht="12.75">
      <c r="A6353" s="83"/>
      <c r="B6353" s="83"/>
      <c r="C6353" s="83"/>
      <c r="D6353" s="98"/>
    </row>
    <row r="6354" spans="1:4" ht="12.75">
      <c r="A6354" s="83"/>
      <c r="B6354" s="83"/>
      <c r="C6354" s="83"/>
      <c r="D6354" s="98"/>
    </row>
    <row r="6355" spans="1:4" ht="12.75">
      <c r="A6355" s="83"/>
      <c r="B6355" s="83"/>
      <c r="C6355" s="83"/>
      <c r="D6355" s="98"/>
    </row>
    <row r="6356" spans="1:4" ht="12.75">
      <c r="A6356" s="83"/>
      <c r="B6356" s="83"/>
      <c r="C6356" s="83"/>
      <c r="D6356" s="98"/>
    </row>
    <row r="6357" spans="1:4" ht="12.75">
      <c r="A6357" s="83"/>
      <c r="B6357" s="83"/>
      <c r="C6357" s="83"/>
      <c r="D6357" s="98"/>
    </row>
    <row r="6358" spans="1:4" ht="12.75">
      <c r="A6358" s="83"/>
      <c r="B6358" s="83"/>
      <c r="C6358" s="83"/>
      <c r="D6358" s="98"/>
    </row>
    <row r="6359" spans="1:4" ht="12.75">
      <c r="A6359" s="83"/>
      <c r="B6359" s="83"/>
      <c r="C6359" s="83"/>
      <c r="D6359" s="98"/>
    </row>
    <row r="6360" spans="1:4" ht="12.75">
      <c r="A6360" s="83"/>
      <c r="B6360" s="83"/>
      <c r="C6360" s="83"/>
      <c r="D6360" s="98"/>
    </row>
    <row r="6361" spans="1:4" ht="12.75">
      <c r="A6361" s="83"/>
      <c r="B6361" s="83"/>
      <c r="C6361" s="83"/>
      <c r="D6361" s="98"/>
    </row>
    <row r="6362" spans="1:4" ht="12.75">
      <c r="A6362" s="83"/>
      <c r="B6362" s="83"/>
      <c r="C6362" s="83"/>
      <c r="D6362" s="98"/>
    </row>
    <row r="6363" spans="1:4" ht="12.75">
      <c r="A6363" s="83"/>
      <c r="B6363" s="83"/>
      <c r="C6363" s="83"/>
      <c r="D6363" s="98"/>
    </row>
    <row r="6364" spans="1:4" ht="12.75">
      <c r="A6364" s="83"/>
      <c r="B6364" s="83"/>
      <c r="C6364" s="83"/>
      <c r="D6364" s="98"/>
    </row>
    <row r="6365" spans="1:4" ht="12.75">
      <c r="A6365" s="83"/>
      <c r="B6365" s="83"/>
      <c r="C6365" s="83"/>
      <c r="D6365" s="98"/>
    </row>
    <row r="6366" spans="1:4" ht="12.75">
      <c r="A6366" s="83"/>
      <c r="B6366" s="83"/>
      <c r="C6366" s="83"/>
      <c r="D6366" s="98"/>
    </row>
    <row r="6367" spans="1:4" ht="12.75">
      <c r="A6367" s="83"/>
      <c r="B6367" s="83"/>
      <c r="C6367" s="83"/>
      <c r="D6367" s="98"/>
    </row>
    <row r="6368" spans="1:4" ht="12.75">
      <c r="A6368" s="83"/>
      <c r="B6368" s="83"/>
      <c r="C6368" s="83"/>
      <c r="D6368" s="98"/>
    </row>
    <row r="6369" spans="1:4" ht="12.75">
      <c r="A6369" s="83"/>
      <c r="B6369" s="83"/>
      <c r="C6369" s="83"/>
      <c r="D6369" s="98"/>
    </row>
    <row r="6370" spans="1:4" ht="12.75">
      <c r="A6370" s="83"/>
      <c r="B6370" s="83"/>
      <c r="C6370" s="83"/>
      <c r="D6370" s="98"/>
    </row>
    <row r="6371" spans="1:4" ht="12.75">
      <c r="A6371" s="83"/>
      <c r="B6371" s="83"/>
      <c r="C6371" s="83"/>
      <c r="D6371" s="98"/>
    </row>
    <row r="6372" spans="1:4" ht="12.75">
      <c r="A6372" s="83"/>
      <c r="B6372" s="83"/>
      <c r="C6372" s="83"/>
      <c r="D6372" s="98"/>
    </row>
    <row r="6373" spans="1:4" ht="12.75">
      <c r="A6373" s="83"/>
      <c r="B6373" s="83"/>
      <c r="C6373" s="83"/>
      <c r="D6373" s="98"/>
    </row>
    <row r="6374" spans="1:4" ht="12.75">
      <c r="A6374" s="83"/>
      <c r="B6374" s="83"/>
      <c r="C6374" s="83"/>
      <c r="D6374" s="98"/>
    </row>
    <row r="6375" spans="1:4" ht="12.75">
      <c r="A6375" s="83"/>
      <c r="B6375" s="83"/>
      <c r="C6375" s="83"/>
      <c r="D6375" s="98"/>
    </row>
    <row r="6376" spans="1:4" ht="12.75">
      <c r="A6376" s="83"/>
      <c r="B6376" s="83"/>
      <c r="C6376" s="83"/>
      <c r="D6376" s="98"/>
    </row>
    <row r="6377" spans="1:4" ht="12.75">
      <c r="A6377" s="83"/>
      <c r="B6377" s="83"/>
      <c r="C6377" s="83"/>
      <c r="D6377" s="98"/>
    </row>
    <row r="6378" spans="1:4" ht="12.75">
      <c r="A6378" s="83"/>
      <c r="B6378" s="83"/>
      <c r="C6378" s="83"/>
      <c r="D6378" s="98"/>
    </row>
    <row r="6379" spans="1:4" ht="12.75">
      <c r="A6379" s="83"/>
      <c r="B6379" s="83"/>
      <c r="C6379" s="83"/>
      <c r="D6379" s="98"/>
    </row>
    <row r="6380" spans="1:4" ht="12.75">
      <c r="A6380" s="83"/>
      <c r="B6380" s="83"/>
      <c r="C6380" s="83"/>
      <c r="D6380" s="98"/>
    </row>
    <row r="6381" spans="1:4" ht="12.75">
      <c r="A6381" s="83"/>
      <c r="B6381" s="83"/>
      <c r="C6381" s="83"/>
      <c r="D6381" s="98"/>
    </row>
    <row r="6382" spans="1:4" ht="12.75">
      <c r="A6382" s="83"/>
      <c r="B6382" s="83"/>
      <c r="C6382" s="83"/>
      <c r="D6382" s="98"/>
    </row>
    <row r="6383" spans="1:4" ht="12.75">
      <c r="A6383" s="83"/>
      <c r="B6383" s="83"/>
      <c r="C6383" s="83"/>
      <c r="D6383" s="98"/>
    </row>
    <row r="6384" spans="1:4" ht="12.75">
      <c r="A6384" s="83"/>
      <c r="B6384" s="83"/>
      <c r="C6384" s="83"/>
      <c r="D6384" s="98"/>
    </row>
    <row r="6385" spans="1:4" ht="12.75">
      <c r="A6385" s="83"/>
      <c r="B6385" s="83"/>
      <c r="C6385" s="83"/>
      <c r="D6385" s="98"/>
    </row>
    <row r="6386" spans="1:4" ht="12.75">
      <c r="A6386" s="83"/>
      <c r="B6386" s="83"/>
      <c r="C6386" s="83"/>
      <c r="D6386" s="98"/>
    </row>
    <row r="6387" spans="1:4" ht="12.75">
      <c r="A6387" s="83"/>
      <c r="B6387" s="83"/>
      <c r="C6387" s="83"/>
      <c r="D6387" s="98"/>
    </row>
    <row r="6388" spans="1:4" ht="12.75">
      <c r="A6388" s="83"/>
      <c r="B6388" s="83"/>
      <c r="C6388" s="83"/>
      <c r="D6388" s="98"/>
    </row>
    <row r="6389" spans="1:4" ht="12.75">
      <c r="A6389" s="83"/>
      <c r="B6389" s="83"/>
      <c r="C6389" s="83"/>
      <c r="D6389" s="98"/>
    </row>
    <row r="6390" spans="1:4" ht="12.75">
      <c r="A6390" s="83"/>
      <c r="B6390" s="83"/>
      <c r="C6390" s="83"/>
      <c r="D6390" s="98"/>
    </row>
    <row r="6391" spans="1:4" ht="12.75">
      <c r="A6391" s="83"/>
      <c r="B6391" s="83"/>
      <c r="C6391" s="83"/>
      <c r="D6391" s="98"/>
    </row>
    <row r="6392" spans="1:4" ht="12.75">
      <c r="A6392" s="83"/>
      <c r="B6392" s="83"/>
      <c r="C6392" s="83"/>
      <c r="D6392" s="98"/>
    </row>
    <row r="6393" spans="1:4" ht="12.75">
      <c r="A6393" s="83"/>
      <c r="B6393" s="83"/>
      <c r="C6393" s="83"/>
      <c r="D6393" s="98"/>
    </row>
    <row r="6394" spans="1:4" ht="12.75">
      <c r="A6394" s="83"/>
      <c r="B6394" s="83"/>
      <c r="C6394" s="83"/>
      <c r="D6394" s="98"/>
    </row>
    <row r="6395" spans="1:4" ht="12.75">
      <c r="A6395" s="83"/>
      <c r="B6395" s="83"/>
      <c r="C6395" s="83"/>
      <c r="D6395" s="98"/>
    </row>
    <row r="6396" spans="1:4" ht="12.75">
      <c r="A6396" s="83"/>
      <c r="B6396" s="83"/>
      <c r="C6396" s="83"/>
      <c r="D6396" s="98"/>
    </row>
    <row r="6397" spans="1:4" ht="12.75">
      <c r="A6397" s="83"/>
      <c r="B6397" s="83"/>
      <c r="C6397" s="83"/>
      <c r="D6397" s="98"/>
    </row>
    <row r="6398" spans="1:4" ht="12.75">
      <c r="A6398" s="83"/>
      <c r="B6398" s="83"/>
      <c r="C6398" s="83"/>
      <c r="D6398" s="98"/>
    </row>
    <row r="6399" spans="1:4" ht="12.75">
      <c r="A6399" s="83"/>
      <c r="B6399" s="83"/>
      <c r="C6399" s="83"/>
      <c r="D6399" s="98"/>
    </row>
    <row r="6400" spans="1:4" ht="12.75">
      <c r="A6400" s="83"/>
      <c r="B6400" s="83"/>
      <c r="C6400" s="83"/>
      <c r="D6400" s="98"/>
    </row>
    <row r="6401" spans="1:4" ht="12.75">
      <c r="A6401" s="83"/>
      <c r="B6401" s="83"/>
      <c r="C6401" s="83"/>
      <c r="D6401" s="98"/>
    </row>
    <row r="6402" spans="1:4" ht="12.75">
      <c r="A6402" s="83"/>
      <c r="B6402" s="83"/>
      <c r="C6402" s="83"/>
      <c r="D6402" s="98"/>
    </row>
    <row r="6403" spans="1:4" ht="12.75">
      <c r="A6403" s="83"/>
      <c r="B6403" s="83"/>
      <c r="C6403" s="83"/>
      <c r="D6403" s="98"/>
    </row>
    <row r="6404" spans="1:4" ht="12.75">
      <c r="A6404" s="83"/>
      <c r="B6404" s="83"/>
      <c r="C6404" s="83"/>
      <c r="D6404" s="98"/>
    </row>
    <row r="6405" spans="1:4" ht="12.75">
      <c r="A6405" s="83"/>
      <c r="B6405" s="83"/>
      <c r="C6405" s="83"/>
      <c r="D6405" s="98"/>
    </row>
    <row r="6406" spans="1:4" ht="12.75">
      <c r="A6406" s="83"/>
      <c r="B6406" s="83"/>
      <c r="C6406" s="83"/>
      <c r="D6406" s="98"/>
    </row>
    <row r="6407" spans="1:4" ht="12.75">
      <c r="A6407" s="83"/>
      <c r="B6407" s="83"/>
      <c r="C6407" s="83"/>
      <c r="D6407" s="98"/>
    </row>
    <row r="6408" spans="1:4" ht="12.75">
      <c r="A6408" s="83"/>
      <c r="B6408" s="83"/>
      <c r="C6408" s="83"/>
      <c r="D6408" s="98"/>
    </row>
    <row r="6409" spans="1:4" ht="12.75">
      <c r="A6409" s="83"/>
      <c r="B6409" s="83"/>
      <c r="C6409" s="83"/>
      <c r="D6409" s="98"/>
    </row>
    <row r="6410" spans="1:4" ht="12.75">
      <c r="A6410" s="83"/>
      <c r="B6410" s="83"/>
      <c r="C6410" s="83"/>
      <c r="D6410" s="98"/>
    </row>
    <row r="6411" spans="1:4" ht="12.75">
      <c r="A6411" s="83"/>
      <c r="B6411" s="83"/>
      <c r="C6411" s="83"/>
      <c r="D6411" s="98"/>
    </row>
    <row r="6412" spans="1:4" ht="12.75">
      <c r="A6412" s="83"/>
      <c r="B6412" s="83"/>
      <c r="C6412" s="83"/>
      <c r="D6412" s="98"/>
    </row>
    <row r="6413" spans="1:4" ht="12.75">
      <c r="A6413" s="83"/>
      <c r="B6413" s="83"/>
      <c r="C6413" s="83"/>
      <c r="D6413" s="98"/>
    </row>
    <row r="6414" spans="1:4" ht="12.75">
      <c r="A6414" s="83"/>
      <c r="B6414" s="83"/>
      <c r="C6414" s="83"/>
      <c r="D6414" s="98"/>
    </row>
    <row r="6415" spans="1:4" ht="12.75">
      <c r="A6415" s="83"/>
      <c r="B6415" s="83"/>
      <c r="C6415" s="83"/>
      <c r="D6415" s="98"/>
    </row>
    <row r="6416" spans="1:4" ht="12.75">
      <c r="A6416" s="83"/>
      <c r="B6416" s="83"/>
      <c r="C6416" s="83"/>
      <c r="D6416" s="98"/>
    </row>
    <row r="6417" spans="1:4" ht="12.75">
      <c r="A6417" s="83"/>
      <c r="B6417" s="83"/>
      <c r="C6417" s="83"/>
      <c r="D6417" s="98"/>
    </row>
    <row r="6418" spans="1:4" ht="12.75">
      <c r="A6418" s="83"/>
      <c r="B6418" s="83"/>
      <c r="C6418" s="83"/>
      <c r="D6418" s="98"/>
    </row>
    <row r="6419" spans="1:4" ht="12.75">
      <c r="A6419" s="83"/>
      <c r="B6419" s="83"/>
      <c r="C6419" s="83"/>
      <c r="D6419" s="98"/>
    </row>
    <row r="6420" spans="1:4" ht="12.75">
      <c r="A6420" s="83"/>
      <c r="B6420" s="83"/>
      <c r="C6420" s="83"/>
      <c r="D6420" s="98"/>
    </row>
    <row r="6421" spans="1:4" ht="12.75">
      <c r="A6421" s="83"/>
      <c r="B6421" s="83"/>
      <c r="C6421" s="83"/>
      <c r="D6421" s="98"/>
    </row>
    <row r="6422" spans="1:4" ht="12.75">
      <c r="A6422" s="83"/>
      <c r="B6422" s="83"/>
      <c r="C6422" s="83"/>
      <c r="D6422" s="98"/>
    </row>
    <row r="6423" spans="1:4" ht="12.75">
      <c r="A6423" s="83"/>
      <c r="B6423" s="83"/>
      <c r="C6423" s="83"/>
      <c r="D6423" s="98"/>
    </row>
    <row r="6424" spans="1:4" ht="12.75">
      <c r="A6424" s="83"/>
      <c r="B6424" s="83"/>
      <c r="C6424" s="83"/>
      <c r="D6424" s="98"/>
    </row>
    <row r="6425" spans="1:4" ht="12.75">
      <c r="A6425" s="83"/>
      <c r="B6425" s="83"/>
      <c r="C6425" s="83"/>
      <c r="D6425" s="98"/>
    </row>
    <row r="6426" spans="1:4" ht="12.75">
      <c r="A6426" s="83"/>
      <c r="B6426" s="83"/>
      <c r="C6426" s="83"/>
      <c r="D6426" s="98"/>
    </row>
    <row r="6427" spans="1:4" ht="12.75">
      <c r="A6427" s="83"/>
      <c r="B6427" s="83"/>
      <c r="C6427" s="83"/>
      <c r="D6427" s="98"/>
    </row>
    <row r="6428" spans="1:4" ht="12.75">
      <c r="A6428" s="83"/>
      <c r="B6428" s="83"/>
      <c r="C6428" s="83"/>
      <c r="D6428" s="98"/>
    </row>
    <row r="6429" spans="1:4" ht="12.75">
      <c r="A6429" s="83"/>
      <c r="B6429" s="83"/>
      <c r="C6429" s="83"/>
      <c r="D6429" s="98"/>
    </row>
    <row r="6430" spans="1:4" ht="12.75">
      <c r="A6430" s="83"/>
      <c r="B6430" s="83"/>
      <c r="C6430" s="83"/>
      <c r="D6430" s="98"/>
    </row>
    <row r="6431" spans="1:4" ht="12.75">
      <c r="A6431" s="83"/>
      <c r="B6431" s="83"/>
      <c r="C6431" s="83"/>
      <c r="D6431" s="98"/>
    </row>
    <row r="6432" spans="1:4" ht="12.75">
      <c r="A6432" s="83"/>
      <c r="B6432" s="83"/>
      <c r="C6432" s="83"/>
      <c r="D6432" s="98"/>
    </row>
    <row r="6433" spans="1:4" ht="12.75">
      <c r="A6433" s="83"/>
      <c r="B6433" s="83"/>
      <c r="C6433" s="83"/>
      <c r="D6433" s="98"/>
    </row>
    <row r="6434" spans="1:4" ht="12.75">
      <c r="A6434" s="83"/>
      <c r="B6434" s="83"/>
      <c r="C6434" s="83"/>
      <c r="D6434" s="98"/>
    </row>
    <row r="6435" spans="1:4" ht="12.75">
      <c r="A6435" s="83"/>
      <c r="B6435" s="83"/>
      <c r="C6435" s="83"/>
      <c r="D6435" s="98"/>
    </row>
    <row r="6436" spans="1:4" ht="12.75">
      <c r="A6436" s="83"/>
      <c r="B6436" s="83"/>
      <c r="C6436" s="83"/>
      <c r="D6436" s="98"/>
    </row>
    <row r="6437" spans="1:4" ht="12.75">
      <c r="A6437" s="83"/>
      <c r="B6437" s="83"/>
      <c r="C6437" s="83"/>
      <c r="D6437" s="98"/>
    </row>
    <row r="6438" spans="1:4" ht="12.75">
      <c r="A6438" s="83"/>
      <c r="B6438" s="83"/>
      <c r="C6438" s="83"/>
      <c r="D6438" s="98"/>
    </row>
    <row r="6439" spans="1:4" ht="12.75">
      <c r="A6439" s="83"/>
      <c r="B6439" s="83"/>
      <c r="C6439" s="83"/>
      <c r="D6439" s="98"/>
    </row>
    <row r="6440" spans="1:4" ht="12.75">
      <c r="A6440" s="83"/>
      <c r="B6440" s="83"/>
      <c r="C6440" s="83"/>
      <c r="D6440" s="98"/>
    </row>
    <row r="6441" spans="1:4" ht="12.75">
      <c r="A6441" s="83"/>
      <c r="B6441" s="83"/>
      <c r="C6441" s="83"/>
      <c r="D6441" s="98"/>
    </row>
    <row r="6442" spans="1:4" ht="12.75">
      <c r="A6442" s="83"/>
      <c r="B6442" s="83"/>
      <c r="C6442" s="83"/>
      <c r="D6442" s="98"/>
    </row>
    <row r="6443" spans="1:4" ht="12.75">
      <c r="A6443" s="83"/>
      <c r="B6443" s="83"/>
      <c r="C6443" s="83"/>
      <c r="D6443" s="98"/>
    </row>
    <row r="6444" spans="1:4" ht="12.75">
      <c r="A6444" s="83"/>
      <c r="B6444" s="83"/>
      <c r="C6444" s="83"/>
      <c r="D6444" s="98"/>
    </row>
    <row r="6445" spans="1:4" ht="12.75">
      <c r="A6445" s="83"/>
      <c r="B6445" s="83"/>
      <c r="C6445" s="83"/>
      <c r="D6445" s="98"/>
    </row>
    <row r="6446" spans="1:4" ht="12.75">
      <c r="A6446" s="83"/>
      <c r="B6446" s="83"/>
      <c r="C6446" s="83"/>
      <c r="D6446" s="98"/>
    </row>
    <row r="6447" spans="1:4" ht="12.75">
      <c r="A6447" s="83"/>
      <c r="B6447" s="83"/>
      <c r="C6447" s="83"/>
      <c r="D6447" s="98"/>
    </row>
    <row r="6448" spans="1:4" ht="12.75">
      <c r="A6448" s="83"/>
      <c r="B6448" s="83"/>
      <c r="C6448" s="83"/>
      <c r="D6448" s="98"/>
    </row>
    <row r="6449" spans="1:4" ht="12.75">
      <c r="A6449" s="83"/>
      <c r="B6449" s="83"/>
      <c r="C6449" s="83"/>
      <c r="D6449" s="98"/>
    </row>
    <row r="6450" spans="1:4" ht="12.75">
      <c r="A6450" s="83"/>
      <c r="B6450" s="83"/>
      <c r="C6450" s="83"/>
      <c r="D6450" s="98"/>
    </row>
    <row r="6451" spans="1:4" ht="12.75">
      <c r="A6451" s="83"/>
      <c r="B6451" s="83"/>
      <c r="C6451" s="83"/>
      <c r="D6451" s="98"/>
    </row>
    <row r="6452" spans="1:4" ht="12.75">
      <c r="A6452" s="83"/>
      <c r="B6452" s="83"/>
      <c r="C6452" s="83"/>
      <c r="D6452" s="98"/>
    </row>
    <row r="6453" spans="1:4" ht="12.75">
      <c r="A6453" s="83"/>
      <c r="B6453" s="83"/>
      <c r="C6453" s="83"/>
      <c r="D6453" s="98"/>
    </row>
    <row r="6454" spans="1:4" ht="12.75">
      <c r="A6454" s="83"/>
      <c r="B6454" s="83"/>
      <c r="C6454" s="83"/>
      <c r="D6454" s="98"/>
    </row>
    <row r="6455" spans="1:4" ht="12.75">
      <c r="A6455" s="83"/>
      <c r="B6455" s="83"/>
      <c r="C6455" s="83"/>
      <c r="D6455" s="98"/>
    </row>
    <row r="6456" spans="1:4" ht="12.75">
      <c r="A6456" s="83"/>
      <c r="B6456" s="83"/>
      <c r="C6456" s="83"/>
      <c r="D6456" s="98"/>
    </row>
    <row r="6457" spans="1:4" ht="12.75">
      <c r="A6457" s="83"/>
      <c r="B6457" s="83"/>
      <c r="C6457" s="83"/>
      <c r="D6457" s="98"/>
    </row>
    <row r="6458" spans="1:4" ht="12.75">
      <c r="A6458" s="83"/>
      <c r="B6458" s="83"/>
      <c r="C6458" s="83"/>
      <c r="D6458" s="98"/>
    </row>
    <row r="6459" spans="1:4" ht="12.75">
      <c r="A6459" s="83"/>
      <c r="B6459" s="83"/>
      <c r="C6459" s="83"/>
      <c r="D6459" s="98"/>
    </row>
    <row r="6460" spans="1:4" ht="12.75">
      <c r="A6460" s="83"/>
      <c r="B6460" s="83"/>
      <c r="C6460" s="83"/>
      <c r="D6460" s="98"/>
    </row>
    <row r="6461" spans="1:4" ht="12.75">
      <c r="A6461" s="83"/>
      <c r="B6461" s="83"/>
      <c r="C6461" s="83"/>
      <c r="D6461" s="98"/>
    </row>
    <row r="6462" spans="1:4" ht="12.75">
      <c r="A6462" s="83"/>
      <c r="B6462" s="83"/>
      <c r="C6462" s="83"/>
      <c r="D6462" s="98"/>
    </row>
    <row r="6463" spans="1:4" ht="12.75">
      <c r="A6463" s="83"/>
      <c r="B6463" s="83"/>
      <c r="C6463" s="83"/>
      <c r="D6463" s="98"/>
    </row>
    <row r="6464" spans="1:4" ht="12.75">
      <c r="A6464" s="83"/>
      <c r="B6464" s="83"/>
      <c r="C6464" s="83"/>
      <c r="D6464" s="98"/>
    </row>
    <row r="6465" spans="1:4" ht="12.75">
      <c r="A6465" s="83"/>
      <c r="B6465" s="83"/>
      <c r="C6465" s="83"/>
      <c r="D6465" s="98"/>
    </row>
    <row r="6466" spans="1:4" ht="12.75">
      <c r="A6466" s="83"/>
      <c r="B6466" s="83"/>
      <c r="C6466" s="83"/>
      <c r="D6466" s="98"/>
    </row>
    <row r="6467" spans="1:4" ht="12.75">
      <c r="A6467" s="83"/>
      <c r="B6467" s="83"/>
      <c r="C6467" s="83"/>
      <c r="D6467" s="98"/>
    </row>
    <row r="6468" spans="1:4" ht="12.75">
      <c r="A6468" s="83"/>
      <c r="B6468" s="83"/>
      <c r="C6468" s="83"/>
      <c r="D6468" s="98"/>
    </row>
    <row r="6469" spans="1:4" ht="12.75">
      <c r="A6469" s="83"/>
      <c r="B6469" s="83"/>
      <c r="C6469" s="83"/>
      <c r="D6469" s="98"/>
    </row>
    <row r="6470" spans="1:4" ht="12.75">
      <c r="A6470" s="83"/>
      <c r="B6470" s="83"/>
      <c r="C6470" s="83"/>
      <c r="D6470" s="98"/>
    </row>
    <row r="6471" spans="1:4" ht="12.75">
      <c r="A6471" s="83"/>
      <c r="B6471" s="83"/>
      <c r="C6471" s="83"/>
      <c r="D6471" s="98"/>
    </row>
    <row r="6472" spans="1:4" ht="12.75">
      <c r="A6472" s="83"/>
      <c r="B6472" s="83"/>
      <c r="C6472" s="83"/>
      <c r="D6472" s="98"/>
    </row>
    <row r="6473" spans="1:4" ht="12.75">
      <c r="A6473" s="83"/>
      <c r="B6473" s="83"/>
      <c r="C6473" s="83"/>
      <c r="D6473" s="98"/>
    </row>
    <row r="6474" spans="1:4" ht="12.75">
      <c r="A6474" s="83"/>
      <c r="B6474" s="83"/>
      <c r="C6474" s="83"/>
      <c r="D6474" s="98"/>
    </row>
    <row r="6475" spans="1:4" ht="12.75">
      <c r="A6475" s="83"/>
      <c r="B6475" s="83"/>
      <c r="C6475" s="83"/>
      <c r="D6475" s="98"/>
    </row>
    <row r="6476" spans="1:4" ht="12.75">
      <c r="A6476" s="83"/>
      <c r="B6476" s="83"/>
      <c r="C6476" s="83"/>
      <c r="D6476" s="98"/>
    </row>
    <row r="6477" spans="1:4" ht="12.75">
      <c r="A6477" s="83"/>
      <c r="B6477" s="83"/>
      <c r="C6477" s="83"/>
      <c r="D6477" s="98"/>
    </row>
    <row r="6478" spans="1:4" ht="12.75">
      <c r="A6478" s="83"/>
      <c r="B6478" s="83"/>
      <c r="C6478" s="83"/>
      <c r="D6478" s="98"/>
    </row>
    <row r="6479" spans="1:4" ht="12.75">
      <c r="A6479" s="83"/>
      <c r="B6479" s="83"/>
      <c r="C6479" s="83"/>
      <c r="D6479" s="98"/>
    </row>
    <row r="6480" spans="1:4" ht="12.75">
      <c r="A6480" s="83"/>
      <c r="B6480" s="83"/>
      <c r="C6480" s="83"/>
      <c r="D6480" s="98"/>
    </row>
    <row r="6481" spans="1:4" ht="12.75">
      <c r="A6481" s="83"/>
      <c r="B6481" s="83"/>
      <c r="C6481" s="83"/>
      <c r="D6481" s="98"/>
    </row>
    <row r="6482" spans="1:4" ht="12.75">
      <c r="A6482" s="83"/>
      <c r="B6482" s="83"/>
      <c r="C6482" s="83"/>
      <c r="D6482" s="98"/>
    </row>
    <row r="6483" spans="1:4" ht="12.75">
      <c r="A6483" s="83"/>
      <c r="B6483" s="83"/>
      <c r="C6483" s="83"/>
      <c r="D6483" s="98"/>
    </row>
    <row r="6484" spans="1:4" ht="12.75">
      <c r="A6484" s="83"/>
      <c r="B6484" s="83"/>
      <c r="C6484" s="83"/>
      <c r="D6484" s="98"/>
    </row>
    <row r="6485" spans="1:4" ht="12.75">
      <c r="A6485" s="83"/>
      <c r="B6485" s="83"/>
      <c r="C6485" s="83"/>
      <c r="D6485" s="98"/>
    </row>
    <row r="6486" spans="1:4" ht="12.75">
      <c r="A6486" s="83"/>
      <c r="B6486" s="83"/>
      <c r="C6486" s="83"/>
      <c r="D6486" s="98"/>
    </row>
    <row r="6487" spans="1:4" ht="12.75">
      <c r="A6487" s="83"/>
      <c r="B6487" s="83"/>
      <c r="C6487" s="83"/>
      <c r="D6487" s="98"/>
    </row>
    <row r="6488" spans="1:4" ht="12.75">
      <c r="A6488" s="83"/>
      <c r="B6488" s="83"/>
      <c r="C6488" s="83"/>
      <c r="D6488" s="98"/>
    </row>
    <row r="6489" spans="1:4" ht="12.75">
      <c r="A6489" s="83"/>
      <c r="B6489" s="83"/>
      <c r="C6489" s="83"/>
      <c r="D6489" s="98"/>
    </row>
    <row r="6490" spans="1:4" ht="12.75">
      <c r="A6490" s="83"/>
      <c r="B6490" s="83"/>
      <c r="C6490" s="83"/>
      <c r="D6490" s="98"/>
    </row>
    <row r="6491" spans="1:4" ht="12.75">
      <c r="A6491" s="83"/>
      <c r="B6491" s="83"/>
      <c r="C6491" s="83"/>
      <c r="D6491" s="98"/>
    </row>
    <row r="6492" spans="1:4" ht="12.75">
      <c r="A6492" s="83"/>
      <c r="B6492" s="83"/>
      <c r="C6492" s="83"/>
      <c r="D6492" s="98"/>
    </row>
    <row r="6493" spans="1:4" ht="12.75">
      <c r="A6493" s="83"/>
      <c r="B6493" s="83"/>
      <c r="C6493" s="83"/>
      <c r="D6493" s="98"/>
    </row>
    <row r="6494" spans="1:4" ht="12.75">
      <c r="A6494" s="83"/>
      <c r="B6494" s="83"/>
      <c r="C6494" s="83"/>
      <c r="D6494" s="98"/>
    </row>
    <row r="6495" spans="1:4" ht="12.75">
      <c r="A6495" s="83"/>
      <c r="B6495" s="83"/>
      <c r="C6495" s="83"/>
      <c r="D6495" s="98"/>
    </row>
    <row r="6496" spans="1:4" ht="12.75">
      <c r="A6496" s="83"/>
      <c r="B6496" s="83"/>
      <c r="C6496" s="83"/>
      <c r="D6496" s="98"/>
    </row>
    <row r="6497" spans="1:4" ht="12.75">
      <c r="A6497" s="83"/>
      <c r="B6497" s="83"/>
      <c r="C6497" s="83"/>
      <c r="D6497" s="98"/>
    </row>
    <row r="6498" spans="1:4" ht="12.75">
      <c r="A6498" s="83"/>
      <c r="B6498" s="83"/>
      <c r="C6498" s="83"/>
      <c r="D6498" s="98"/>
    </row>
    <row r="6499" spans="1:4" ht="12.75">
      <c r="A6499" s="83"/>
      <c r="B6499" s="83"/>
      <c r="C6499" s="83"/>
      <c r="D6499" s="98"/>
    </row>
    <row r="6500" spans="1:4" ht="12.75">
      <c r="A6500" s="83"/>
      <c r="B6500" s="83"/>
      <c r="C6500" s="83"/>
      <c r="D6500" s="98"/>
    </row>
    <row r="6501" spans="1:4" ht="12.75">
      <c r="A6501" s="83"/>
      <c r="B6501" s="83"/>
      <c r="C6501" s="83"/>
      <c r="D6501" s="98"/>
    </row>
    <row r="6502" spans="1:4" ht="12.75">
      <c r="A6502" s="83"/>
      <c r="B6502" s="83"/>
      <c r="C6502" s="83"/>
      <c r="D6502" s="98"/>
    </row>
    <row r="6503" spans="1:4" ht="12.75">
      <c r="A6503" s="83"/>
      <c r="B6503" s="83"/>
      <c r="C6503" s="83"/>
      <c r="D6503" s="98"/>
    </row>
    <row r="6504" spans="1:4" ht="12.75">
      <c r="A6504" s="83"/>
      <c r="B6504" s="83"/>
      <c r="C6504" s="83"/>
      <c r="D6504" s="98"/>
    </row>
    <row r="6505" spans="1:4" ht="12.75">
      <c r="A6505" s="83"/>
      <c r="B6505" s="83"/>
      <c r="C6505" s="83"/>
      <c r="D6505" s="98"/>
    </row>
    <row r="6506" spans="1:4" ht="12.75">
      <c r="A6506" s="83"/>
      <c r="B6506" s="83"/>
      <c r="C6506" s="83"/>
      <c r="D6506" s="98"/>
    </row>
    <row r="6507" spans="1:4" ht="12.75">
      <c r="A6507" s="83"/>
      <c r="B6507" s="83"/>
      <c r="C6507" s="83"/>
      <c r="D6507" s="98"/>
    </row>
    <row r="6508" spans="1:4" ht="12.75">
      <c r="A6508" s="83"/>
      <c r="B6508" s="83"/>
      <c r="C6508" s="83"/>
      <c r="D6508" s="98"/>
    </row>
    <row r="6509" spans="1:4" ht="12.75">
      <c r="A6509" s="83"/>
      <c r="B6509" s="83"/>
      <c r="C6509" s="83"/>
      <c r="D6509" s="98"/>
    </row>
    <row r="6510" spans="1:4" ht="12.75">
      <c r="A6510" s="83"/>
      <c r="B6510" s="83"/>
      <c r="C6510" s="83"/>
      <c r="D6510" s="98"/>
    </row>
    <row r="6511" spans="1:4" ht="12.75">
      <c r="A6511" s="83"/>
      <c r="B6511" s="83"/>
      <c r="C6511" s="83"/>
      <c r="D6511" s="98"/>
    </row>
    <row r="6512" spans="1:4" ht="12.75">
      <c r="A6512" s="83"/>
      <c r="B6512" s="83"/>
      <c r="C6512" s="83"/>
      <c r="D6512" s="98"/>
    </row>
    <row r="6513" spans="1:4" ht="12.75">
      <c r="A6513" s="83"/>
      <c r="B6513" s="83"/>
      <c r="C6513" s="83"/>
      <c r="D6513" s="98"/>
    </row>
    <row r="6514" spans="1:4" ht="12.75">
      <c r="A6514" s="83"/>
      <c r="B6514" s="83"/>
      <c r="C6514" s="83"/>
      <c r="D6514" s="98"/>
    </row>
    <row r="6515" spans="1:4" ht="12.75">
      <c r="A6515" s="83"/>
      <c r="B6515" s="83"/>
      <c r="C6515" s="83"/>
      <c r="D6515" s="98"/>
    </row>
    <row r="6516" spans="1:4" ht="12.75">
      <c r="A6516" s="83"/>
      <c r="B6516" s="83"/>
      <c r="C6516" s="83"/>
      <c r="D6516" s="98"/>
    </row>
    <row r="6517" spans="1:4" ht="12.75">
      <c r="A6517" s="83"/>
      <c r="B6517" s="83"/>
      <c r="C6517" s="83"/>
      <c r="D6517" s="98"/>
    </row>
    <row r="6518" spans="1:4" ht="12.75">
      <c r="A6518" s="83"/>
      <c r="B6518" s="83"/>
      <c r="C6518" s="83"/>
      <c r="D6518" s="98"/>
    </row>
    <row r="6519" spans="1:4" ht="12.75">
      <c r="A6519" s="83"/>
      <c r="B6519" s="83"/>
      <c r="C6519" s="83"/>
      <c r="D6519" s="98"/>
    </row>
    <row r="6520" spans="1:4" ht="12.75">
      <c r="A6520" s="83"/>
      <c r="B6520" s="83"/>
      <c r="C6520" s="83"/>
      <c r="D6520" s="98"/>
    </row>
    <row r="6521" spans="1:4" ht="12.75">
      <c r="A6521" s="83"/>
      <c r="B6521" s="83"/>
      <c r="C6521" s="83"/>
      <c r="D6521" s="98"/>
    </row>
    <row r="6522" spans="1:4" ht="12.75">
      <c r="A6522" s="83"/>
      <c r="B6522" s="83"/>
      <c r="C6522" s="83"/>
      <c r="D6522" s="98"/>
    </row>
    <row r="6523" spans="1:4" ht="12.75">
      <c r="A6523" s="83"/>
      <c r="B6523" s="83"/>
      <c r="C6523" s="83"/>
      <c r="D6523" s="98"/>
    </row>
    <row r="6524" spans="1:4" ht="12.75">
      <c r="A6524" s="83"/>
      <c r="B6524" s="83"/>
      <c r="C6524" s="83"/>
      <c r="D6524" s="98"/>
    </row>
    <row r="6525" spans="1:4" ht="12.75">
      <c r="A6525" s="83"/>
      <c r="B6525" s="83"/>
      <c r="C6525" s="83"/>
      <c r="D6525" s="98"/>
    </row>
    <row r="6526" spans="1:4" ht="12.75">
      <c r="A6526" s="83"/>
      <c r="B6526" s="83"/>
      <c r="C6526" s="83"/>
      <c r="D6526" s="98"/>
    </row>
    <row r="6527" spans="1:4" ht="12.75">
      <c r="A6527" s="83"/>
      <c r="B6527" s="83"/>
      <c r="C6527" s="83"/>
      <c r="D6527" s="98"/>
    </row>
    <row r="6528" spans="1:4" ht="12.75">
      <c r="A6528" s="83"/>
      <c r="B6528" s="83"/>
      <c r="C6528" s="83"/>
      <c r="D6528" s="98"/>
    </row>
    <row r="6529" spans="1:4" ht="12.75">
      <c r="A6529" s="83"/>
      <c r="B6529" s="83"/>
      <c r="C6529" s="83"/>
      <c r="D6529" s="98"/>
    </row>
    <row r="6530" spans="1:4" ht="12.75">
      <c r="A6530" s="83"/>
      <c r="B6530" s="83"/>
      <c r="C6530" s="83"/>
      <c r="D6530" s="98"/>
    </row>
    <row r="6531" spans="1:4" ht="12.75">
      <c r="A6531" s="83"/>
      <c r="B6531" s="83"/>
      <c r="C6531" s="83"/>
      <c r="D6531" s="98"/>
    </row>
    <row r="6532" spans="1:4" ht="12.75">
      <c r="A6532" s="83"/>
      <c r="B6532" s="83"/>
      <c r="C6532" s="83"/>
      <c r="D6532" s="98"/>
    </row>
    <row r="6533" spans="1:4" ht="12.75">
      <c r="A6533" s="83"/>
      <c r="B6533" s="83"/>
      <c r="C6533" s="83"/>
      <c r="D6533" s="98"/>
    </row>
    <row r="6534" spans="1:4" ht="12.75">
      <c r="A6534" s="83"/>
      <c r="B6534" s="83"/>
      <c r="C6534" s="83"/>
      <c r="D6534" s="98"/>
    </row>
    <row r="6535" spans="1:4" ht="12.75">
      <c r="A6535" s="83"/>
      <c r="B6535" s="83"/>
      <c r="C6535" s="83"/>
      <c r="D6535" s="98"/>
    </row>
    <row r="6536" spans="1:4" ht="12.75">
      <c r="A6536" s="83"/>
      <c r="B6536" s="83"/>
      <c r="C6536" s="83"/>
      <c r="D6536" s="98"/>
    </row>
    <row r="6537" spans="1:4" ht="12.75">
      <c r="A6537" s="83"/>
      <c r="B6537" s="83"/>
      <c r="C6537" s="83"/>
      <c r="D6537" s="98"/>
    </row>
    <row r="6538" spans="1:4" ht="12.75">
      <c r="A6538" s="83"/>
      <c r="B6538" s="83"/>
      <c r="C6538" s="83"/>
      <c r="D6538" s="98"/>
    </row>
    <row r="6539" spans="1:4" ht="12.75">
      <c r="A6539" s="83"/>
      <c r="B6539" s="83"/>
      <c r="C6539" s="83"/>
      <c r="D6539" s="98"/>
    </row>
    <row r="6540" spans="1:4" ht="12.75">
      <c r="A6540" s="83"/>
      <c r="B6540" s="83"/>
      <c r="C6540" s="83"/>
      <c r="D6540" s="98"/>
    </row>
    <row r="6541" spans="1:4" ht="12.75">
      <c r="A6541" s="83"/>
      <c r="B6541" s="83"/>
      <c r="C6541" s="83"/>
      <c r="D6541" s="98"/>
    </row>
    <row r="6542" spans="1:4" ht="12.75">
      <c r="A6542" s="83"/>
      <c r="B6542" s="83"/>
      <c r="C6542" s="83"/>
      <c r="D6542" s="98"/>
    </row>
    <row r="6543" spans="1:4" ht="12.75">
      <c r="A6543" s="83"/>
      <c r="B6543" s="83"/>
      <c r="C6543" s="83"/>
      <c r="D6543" s="98"/>
    </row>
    <row r="6544" spans="1:4" ht="12.75">
      <c r="A6544" s="83"/>
      <c r="B6544" s="83"/>
      <c r="C6544" s="83"/>
      <c r="D6544" s="98"/>
    </row>
    <row r="6545" spans="1:4" ht="12.75">
      <c r="A6545" s="83"/>
      <c r="B6545" s="83"/>
      <c r="C6545" s="83"/>
      <c r="D6545" s="98"/>
    </row>
    <row r="6546" spans="1:4" ht="12.75">
      <c r="A6546" s="83"/>
      <c r="B6546" s="83"/>
      <c r="C6546" s="83"/>
      <c r="D6546" s="98"/>
    </row>
    <row r="6547" spans="1:4" ht="12.75">
      <c r="A6547" s="83"/>
      <c r="B6547" s="83"/>
      <c r="C6547" s="83"/>
      <c r="D6547" s="98"/>
    </row>
    <row r="6548" spans="1:4" ht="12.75">
      <c r="A6548" s="83"/>
      <c r="B6548" s="83"/>
      <c r="C6548" s="83"/>
      <c r="D6548" s="98"/>
    </row>
    <row r="6549" spans="1:4" ht="12.75">
      <c r="A6549" s="83"/>
      <c r="B6549" s="83"/>
      <c r="C6549" s="83"/>
      <c r="D6549" s="98"/>
    </row>
    <row r="6550" spans="1:4" ht="12.75">
      <c r="A6550" s="83"/>
      <c r="B6550" s="83"/>
      <c r="C6550" s="83"/>
      <c r="D6550" s="98"/>
    </row>
    <row r="6551" spans="1:4" ht="12.75">
      <c r="A6551" s="83"/>
      <c r="B6551" s="83"/>
      <c r="C6551" s="83"/>
      <c r="D6551" s="98"/>
    </row>
    <row r="6552" spans="1:4" ht="12.75">
      <c r="A6552" s="83"/>
      <c r="B6552" s="83"/>
      <c r="C6552" s="83"/>
      <c r="D6552" s="98"/>
    </row>
    <row r="6553" spans="1:4" ht="12.75">
      <c r="A6553" s="83"/>
      <c r="B6553" s="83"/>
      <c r="C6553" s="83"/>
      <c r="D6553" s="98"/>
    </row>
    <row r="6554" spans="1:4" ht="12.75">
      <c r="A6554" s="83"/>
      <c r="B6554" s="83"/>
      <c r="C6554" s="83"/>
      <c r="D6554" s="98"/>
    </row>
    <row r="6555" spans="1:4" ht="12.75">
      <c r="A6555" s="83"/>
      <c r="B6555" s="83"/>
      <c r="C6555" s="83"/>
      <c r="D6555" s="98"/>
    </row>
    <row r="6556" spans="1:4" ht="12.75">
      <c r="A6556" s="83"/>
      <c r="B6556" s="83"/>
      <c r="C6556" s="83"/>
      <c r="D6556" s="98"/>
    </row>
    <row r="6557" spans="1:4" ht="12.75">
      <c r="A6557" s="83"/>
      <c r="B6557" s="83"/>
      <c r="C6557" s="83"/>
      <c r="D6557" s="98"/>
    </row>
    <row r="6558" spans="1:4" ht="12.75">
      <c r="A6558" s="83"/>
      <c r="B6558" s="83"/>
      <c r="C6558" s="83"/>
      <c r="D6558" s="98"/>
    </row>
    <row r="6559" spans="1:4" ht="12.75">
      <c r="A6559" s="83"/>
      <c r="B6559" s="83"/>
      <c r="C6559" s="83"/>
      <c r="D6559" s="98"/>
    </row>
    <row r="6560" spans="1:4" ht="12.75">
      <c r="A6560" s="83"/>
      <c r="B6560" s="83"/>
      <c r="C6560" s="83"/>
      <c r="D6560" s="98"/>
    </row>
    <row r="6561" spans="1:4" ht="12.75">
      <c r="A6561" s="83"/>
      <c r="B6561" s="83"/>
      <c r="C6561" s="83"/>
      <c r="D6561" s="98"/>
    </row>
    <row r="6562" spans="1:4" ht="12.75">
      <c r="A6562" s="83"/>
      <c r="B6562" s="83"/>
      <c r="C6562" s="83"/>
      <c r="D6562" s="98"/>
    </row>
    <row r="6563" spans="1:4" ht="12.75">
      <c r="A6563" s="83"/>
      <c r="B6563" s="83"/>
      <c r="C6563" s="83"/>
      <c r="D6563" s="98"/>
    </row>
    <row r="6564" spans="1:4" ht="12.75">
      <c r="A6564" s="83"/>
      <c r="B6564" s="83"/>
      <c r="C6564" s="83"/>
      <c r="D6564" s="98"/>
    </row>
    <row r="6565" spans="1:4" ht="12.75">
      <c r="A6565" s="83"/>
      <c r="B6565" s="83"/>
      <c r="C6565" s="83"/>
      <c r="D6565" s="98"/>
    </row>
    <row r="6566" spans="1:4" ht="12.75">
      <c r="A6566" s="83"/>
      <c r="B6566" s="83"/>
      <c r="C6566" s="83"/>
      <c r="D6566" s="98"/>
    </row>
    <row r="6567" spans="1:4" ht="12.75">
      <c r="A6567" s="83"/>
      <c r="B6567" s="83"/>
      <c r="C6567" s="83"/>
      <c r="D6567" s="98"/>
    </row>
    <row r="6568" spans="1:4" ht="12.75">
      <c r="A6568" s="83"/>
      <c r="B6568" s="83"/>
      <c r="C6568" s="83"/>
      <c r="D6568" s="98"/>
    </row>
    <row r="6569" spans="1:4" ht="12.75">
      <c r="A6569" s="83"/>
      <c r="B6569" s="83"/>
      <c r="C6569" s="83"/>
      <c r="D6569" s="98"/>
    </row>
    <row r="6570" spans="1:4" ht="12.75">
      <c r="A6570" s="83"/>
      <c r="B6570" s="83"/>
      <c r="C6570" s="83"/>
      <c r="D6570" s="98"/>
    </row>
    <row r="6571" spans="1:4" ht="12.75">
      <c r="A6571" s="83"/>
      <c r="B6571" s="83"/>
      <c r="C6571" s="83"/>
      <c r="D6571" s="98"/>
    </row>
    <row r="6572" spans="1:4" ht="12.75">
      <c r="A6572" s="83"/>
      <c r="B6572" s="83"/>
      <c r="C6572" s="83"/>
      <c r="D6572" s="98"/>
    </row>
    <row r="6573" spans="1:4" ht="12.75">
      <c r="A6573" s="83"/>
      <c r="B6573" s="83"/>
      <c r="C6573" s="83"/>
      <c r="D6573" s="98"/>
    </row>
    <row r="6574" spans="1:4" ht="12.75">
      <c r="A6574" s="83"/>
      <c r="B6574" s="83"/>
      <c r="C6574" s="83"/>
      <c r="D6574" s="98"/>
    </row>
    <row r="6575" spans="1:4" ht="12.75">
      <c r="A6575" s="83"/>
      <c r="B6575" s="83"/>
      <c r="C6575" s="83"/>
      <c r="D6575" s="98"/>
    </row>
    <row r="6576" spans="1:4" ht="12.75">
      <c r="A6576" s="83"/>
      <c r="B6576" s="83"/>
      <c r="C6576" s="83"/>
      <c r="D6576" s="98"/>
    </row>
    <row r="6577" spans="1:4" ht="12.75">
      <c r="A6577" s="83"/>
      <c r="B6577" s="83"/>
      <c r="C6577" s="83"/>
      <c r="D6577" s="98"/>
    </row>
    <row r="6578" spans="1:4" ht="12.75">
      <c r="A6578" s="83"/>
      <c r="B6578" s="83"/>
      <c r="C6578" s="83"/>
      <c r="D6578" s="98"/>
    </row>
    <row r="6579" spans="1:4" ht="12.75">
      <c r="A6579" s="83"/>
      <c r="B6579" s="83"/>
      <c r="C6579" s="83"/>
      <c r="D6579" s="98"/>
    </row>
    <row r="6580" spans="1:4" ht="12.75">
      <c r="A6580" s="83"/>
      <c r="B6580" s="83"/>
      <c r="C6580" s="83"/>
      <c r="D6580" s="98"/>
    </row>
    <row r="6581" spans="1:4" ht="12.75">
      <c r="A6581" s="83"/>
      <c r="B6581" s="83"/>
      <c r="C6581" s="83"/>
      <c r="D6581" s="98"/>
    </row>
    <row r="6582" spans="1:4" ht="12.75">
      <c r="A6582" s="83"/>
      <c r="B6582" s="83"/>
      <c r="C6582" s="83"/>
      <c r="D6582" s="98"/>
    </row>
    <row r="6583" spans="1:4" ht="12.75">
      <c r="A6583" s="83"/>
      <c r="B6583" s="83"/>
      <c r="C6583" s="83"/>
      <c r="D6583" s="98"/>
    </row>
    <row r="6584" spans="1:4" ht="12.75">
      <c r="A6584" s="83"/>
      <c r="B6584" s="83"/>
      <c r="C6584" s="83"/>
      <c r="D6584" s="98"/>
    </row>
    <row r="6585" spans="1:4" ht="12.75">
      <c r="A6585" s="83"/>
      <c r="B6585" s="83"/>
      <c r="C6585" s="83"/>
      <c r="D6585" s="98"/>
    </row>
    <row r="6586" spans="1:4" ht="12.75">
      <c r="A6586" s="83"/>
      <c r="B6586" s="83"/>
      <c r="C6586" s="83"/>
      <c r="D6586" s="98"/>
    </row>
    <row r="6587" spans="1:4" ht="12.75">
      <c r="A6587" s="83"/>
      <c r="B6587" s="83"/>
      <c r="C6587" s="83"/>
      <c r="D6587" s="98"/>
    </row>
    <row r="6588" spans="1:4" ht="12.75">
      <c r="A6588" s="83"/>
      <c r="B6588" s="83"/>
      <c r="C6588" s="83"/>
      <c r="D6588" s="98"/>
    </row>
    <row r="6589" spans="1:4" ht="12.75">
      <c r="A6589" s="83"/>
      <c r="B6589" s="83"/>
      <c r="C6589" s="83"/>
      <c r="D6589" s="98"/>
    </row>
    <row r="6590" spans="1:4" ht="12.75">
      <c r="A6590" s="83"/>
      <c r="B6590" s="83"/>
      <c r="C6590" s="83"/>
      <c r="D6590" s="98"/>
    </row>
    <row r="6591" spans="1:4" ht="12.75">
      <c r="A6591" s="83"/>
      <c r="B6591" s="83"/>
      <c r="C6591" s="83"/>
      <c r="D6591" s="98"/>
    </row>
    <row r="6592" spans="1:4" ht="12.75">
      <c r="A6592" s="83"/>
      <c r="B6592" s="83"/>
      <c r="C6592" s="83"/>
      <c r="D6592" s="98"/>
    </row>
    <row r="6593" spans="1:4" ht="12.75">
      <c r="A6593" s="83"/>
      <c r="B6593" s="83"/>
      <c r="C6593" s="83"/>
      <c r="D6593" s="98"/>
    </row>
    <row r="6594" spans="1:4" ht="12.75">
      <c r="A6594" s="83"/>
      <c r="B6594" s="83"/>
      <c r="C6594" s="83"/>
      <c r="D6594" s="98"/>
    </row>
    <row r="6595" spans="1:4" ht="12.75">
      <c r="A6595" s="83"/>
      <c r="B6595" s="83"/>
      <c r="C6595" s="83"/>
      <c r="D6595" s="98"/>
    </row>
    <row r="6596" spans="1:4" ht="12.75">
      <c r="A6596" s="83"/>
      <c r="B6596" s="83"/>
      <c r="C6596" s="83"/>
      <c r="D6596" s="98"/>
    </row>
    <row r="6597" spans="1:4" ht="12.75">
      <c r="A6597" s="83"/>
      <c r="B6597" s="83"/>
      <c r="C6597" s="83"/>
      <c r="D6597" s="98"/>
    </row>
    <row r="6598" spans="1:4" ht="12.75">
      <c r="A6598" s="83"/>
      <c r="B6598" s="83"/>
      <c r="C6598" s="83"/>
      <c r="D6598" s="98"/>
    </row>
    <row r="6599" spans="1:4" ht="12.75">
      <c r="A6599" s="83"/>
      <c r="B6599" s="83"/>
      <c r="C6599" s="83"/>
      <c r="D6599" s="98"/>
    </row>
    <row r="6600" spans="1:4" ht="12.75">
      <c r="A6600" s="83"/>
      <c r="B6600" s="83"/>
      <c r="C6600" s="83"/>
      <c r="D6600" s="98"/>
    </row>
    <row r="6601" spans="1:4" ht="12.75">
      <c r="A6601" s="83"/>
      <c r="B6601" s="83"/>
      <c r="C6601" s="83"/>
      <c r="D6601" s="98"/>
    </row>
    <row r="6602" spans="1:4" ht="12.75">
      <c r="A6602" s="83"/>
      <c r="B6602" s="83"/>
      <c r="C6602" s="83"/>
      <c r="D6602" s="98"/>
    </row>
    <row r="6603" spans="1:4" ht="12.75">
      <c r="A6603" s="83"/>
      <c r="B6603" s="83"/>
      <c r="C6603" s="83"/>
      <c r="D6603" s="98"/>
    </row>
    <row r="6604" spans="1:4" ht="12.75">
      <c r="A6604" s="83"/>
      <c r="B6604" s="83"/>
      <c r="C6604" s="83"/>
      <c r="D6604" s="98"/>
    </row>
    <row r="6605" spans="1:4" ht="12.75">
      <c r="A6605" s="83"/>
      <c r="B6605" s="83"/>
      <c r="C6605" s="83"/>
      <c r="D6605" s="98"/>
    </row>
    <row r="6606" spans="1:4" ht="12.75">
      <c r="A6606" s="83"/>
      <c r="B6606" s="83"/>
      <c r="C6606" s="83"/>
      <c r="D6606" s="98"/>
    </row>
    <row r="6607" spans="1:4" ht="12.75">
      <c r="A6607" s="83"/>
      <c r="B6607" s="83"/>
      <c r="C6607" s="83"/>
      <c r="D6607" s="98"/>
    </row>
    <row r="6608" spans="1:4" ht="12.75">
      <c r="A6608" s="83"/>
      <c r="B6608" s="83"/>
      <c r="C6608" s="83"/>
      <c r="D6608" s="98"/>
    </row>
    <row r="6609" spans="1:4" ht="12.75">
      <c r="A6609" s="83"/>
      <c r="B6609" s="83"/>
      <c r="C6609" s="83"/>
      <c r="D6609" s="98"/>
    </row>
    <row r="6610" spans="1:4" ht="12.75">
      <c r="A6610" s="83"/>
      <c r="B6610" s="83"/>
      <c r="C6610" s="83"/>
      <c r="D6610" s="98"/>
    </row>
    <row r="6611" spans="1:4" ht="12.75">
      <c r="A6611" s="83"/>
      <c r="B6611" s="83"/>
      <c r="C6611" s="83"/>
      <c r="D6611" s="98"/>
    </row>
    <row r="6612" spans="1:4" ht="12.75">
      <c r="A6612" s="83"/>
      <c r="B6612" s="83"/>
      <c r="C6612" s="83"/>
      <c r="D6612" s="98"/>
    </row>
    <row r="6613" spans="1:4" ht="12.75">
      <c r="A6613" s="83"/>
      <c r="B6613" s="83"/>
      <c r="C6613" s="83"/>
      <c r="D6613" s="98"/>
    </row>
    <row r="6614" spans="1:4" ht="12.75">
      <c r="A6614" s="83"/>
      <c r="B6614" s="83"/>
      <c r="C6614" s="83"/>
      <c r="D6614" s="98"/>
    </row>
    <row r="6615" spans="1:4" ht="12.75">
      <c r="A6615" s="83"/>
      <c r="B6615" s="83"/>
      <c r="C6615" s="83"/>
      <c r="D6615" s="98"/>
    </row>
    <row r="6616" spans="1:4" ht="12.75">
      <c r="A6616" s="83"/>
      <c r="B6616" s="83"/>
      <c r="C6616" s="83"/>
      <c r="D6616" s="98"/>
    </row>
    <row r="6617" spans="1:4" ht="12.75">
      <c r="A6617" s="83"/>
      <c r="B6617" s="83"/>
      <c r="C6617" s="83"/>
      <c r="D6617" s="98"/>
    </row>
    <row r="6618" spans="1:4" ht="12.75">
      <c r="A6618" s="83"/>
      <c r="B6618" s="83"/>
      <c r="C6618" s="83"/>
      <c r="D6618" s="98"/>
    </row>
    <row r="6619" spans="1:4" ht="12.75">
      <c r="A6619" s="83"/>
      <c r="B6619" s="83"/>
      <c r="C6619" s="83"/>
      <c r="D6619" s="98"/>
    </row>
    <row r="6620" spans="1:4" ht="12.75">
      <c r="A6620" s="83"/>
      <c r="B6620" s="83"/>
      <c r="C6620" s="83"/>
      <c r="D6620" s="98"/>
    </row>
    <row r="6621" spans="1:4" ht="12.75">
      <c r="A6621" s="83"/>
      <c r="B6621" s="83"/>
      <c r="C6621" s="83"/>
      <c r="D6621" s="98"/>
    </row>
    <row r="6622" spans="1:4" ht="12.75">
      <c r="A6622" s="83"/>
      <c r="B6622" s="83"/>
      <c r="C6622" s="83"/>
      <c r="D6622" s="98"/>
    </row>
    <row r="6623" spans="1:4" ht="12.75">
      <c r="A6623" s="83"/>
      <c r="B6623" s="83"/>
      <c r="C6623" s="83"/>
      <c r="D6623" s="98"/>
    </row>
    <row r="6624" spans="1:4" ht="12.75">
      <c r="A6624" s="83"/>
      <c r="B6624" s="83"/>
      <c r="C6624" s="83"/>
      <c r="D6624" s="98"/>
    </row>
    <row r="6625" spans="1:4" ht="12.75">
      <c r="A6625" s="83"/>
      <c r="B6625" s="83"/>
      <c r="C6625" s="83"/>
      <c r="D6625" s="98"/>
    </row>
    <row r="6626" spans="1:4" ht="12.75">
      <c r="A6626" s="83"/>
      <c r="B6626" s="83"/>
      <c r="C6626" s="83"/>
      <c r="D6626" s="98"/>
    </row>
    <row r="6627" spans="1:4" ht="12.75">
      <c r="A6627" s="83"/>
      <c r="B6627" s="83"/>
      <c r="C6627" s="83"/>
      <c r="D6627" s="98"/>
    </row>
    <row r="6628" spans="1:4" ht="12.75">
      <c r="A6628" s="83"/>
      <c r="B6628" s="83"/>
      <c r="C6628" s="83"/>
      <c r="D6628" s="98"/>
    </row>
    <row r="6629" spans="1:4" ht="12.75">
      <c r="A6629" s="83"/>
      <c r="B6629" s="83"/>
      <c r="C6629" s="83"/>
      <c r="D6629" s="98"/>
    </row>
    <row r="6630" spans="1:4" ht="12.75">
      <c r="A6630" s="83"/>
      <c r="B6630" s="83"/>
      <c r="C6630" s="83"/>
      <c r="D6630" s="98"/>
    </row>
    <row r="6631" spans="1:4" ht="12.75">
      <c r="A6631" s="83"/>
      <c r="B6631" s="83"/>
      <c r="C6631" s="83"/>
      <c r="D6631" s="98"/>
    </row>
    <row r="6632" spans="1:4" ht="12.75">
      <c r="A6632" s="83"/>
      <c r="B6632" s="83"/>
      <c r="C6632" s="83"/>
      <c r="D6632" s="98"/>
    </row>
    <row r="6633" spans="1:4" ht="12.75">
      <c r="A6633" s="83"/>
      <c r="B6633" s="83"/>
      <c r="C6633" s="83"/>
      <c r="D6633" s="98"/>
    </row>
    <row r="6634" spans="1:4" ht="12.75">
      <c r="A6634" s="83"/>
      <c r="B6634" s="83"/>
      <c r="C6634" s="83"/>
      <c r="D6634" s="98"/>
    </row>
    <row r="6635" spans="1:4" ht="12.75">
      <c r="A6635" s="83"/>
      <c r="B6635" s="83"/>
      <c r="C6635" s="83"/>
      <c r="D6635" s="98"/>
    </row>
    <row r="6636" spans="1:4" ht="12.75">
      <c r="A6636" s="83"/>
      <c r="B6636" s="83"/>
      <c r="C6636" s="83"/>
      <c r="D6636" s="98"/>
    </row>
    <row r="6637" spans="1:4" ht="12.75">
      <c r="A6637" s="83"/>
      <c r="B6637" s="83"/>
      <c r="C6637" s="83"/>
      <c r="D6637" s="98"/>
    </row>
    <row r="6638" spans="1:4" ht="12.75">
      <c r="A6638" s="83"/>
      <c r="B6638" s="83"/>
      <c r="C6638" s="83"/>
      <c r="D6638" s="98"/>
    </row>
    <row r="6639" spans="1:4" ht="12.75">
      <c r="A6639" s="83"/>
      <c r="B6639" s="83"/>
      <c r="C6639" s="83"/>
      <c r="D6639" s="98"/>
    </row>
    <row r="6640" spans="1:4" ht="12.75">
      <c r="A6640" s="83"/>
      <c r="B6640" s="83"/>
      <c r="C6640" s="83"/>
      <c r="D6640" s="98"/>
    </row>
    <row r="6641" spans="1:4" ht="12.75">
      <c r="A6641" s="83"/>
      <c r="B6641" s="83"/>
      <c r="C6641" s="83"/>
      <c r="D6641" s="98"/>
    </row>
    <row r="6642" spans="1:4" ht="12.75">
      <c r="A6642" s="83"/>
      <c r="B6642" s="83"/>
      <c r="C6642" s="83"/>
      <c r="D6642" s="98"/>
    </row>
    <row r="6643" spans="1:4" ht="12.75">
      <c r="A6643" s="83"/>
      <c r="B6643" s="83"/>
      <c r="C6643" s="83"/>
      <c r="D6643" s="98"/>
    </row>
    <row r="6644" spans="1:4" ht="12.75">
      <c r="A6644" s="83"/>
      <c r="B6644" s="83"/>
      <c r="C6644" s="83"/>
      <c r="D6644" s="98"/>
    </row>
    <row r="6645" spans="1:4" ht="12.75">
      <c r="A6645" s="83"/>
      <c r="B6645" s="83"/>
      <c r="C6645" s="83"/>
      <c r="D6645" s="98"/>
    </row>
    <row r="6646" spans="1:4" ht="12.75">
      <c r="A6646" s="83"/>
      <c r="B6646" s="83"/>
      <c r="C6646" s="83"/>
      <c r="D6646" s="98"/>
    </row>
    <row r="6647" spans="1:4" ht="12.75">
      <c r="A6647" s="83"/>
      <c r="B6647" s="83"/>
      <c r="C6647" s="83"/>
      <c r="D6647" s="98"/>
    </row>
    <row r="6648" spans="1:4" ht="12.75">
      <c r="A6648" s="83"/>
      <c r="B6648" s="83"/>
      <c r="C6648" s="83"/>
      <c r="D6648" s="98"/>
    </row>
    <row r="6649" spans="1:4" ht="12.75">
      <c r="A6649" s="83"/>
      <c r="B6649" s="83"/>
      <c r="C6649" s="83"/>
      <c r="D6649" s="98"/>
    </row>
    <row r="6650" spans="1:4" ht="12.75">
      <c r="A6650" s="83"/>
      <c r="B6650" s="83"/>
      <c r="C6650" s="83"/>
      <c r="D6650" s="98"/>
    </row>
    <row r="6651" spans="1:4" ht="12.75">
      <c r="A6651" s="83"/>
      <c r="B6651" s="83"/>
      <c r="C6651" s="83"/>
      <c r="D6651" s="98"/>
    </row>
    <row r="6652" spans="1:4" ht="12.75">
      <c r="A6652" s="83"/>
      <c r="B6652" s="83"/>
      <c r="C6652" s="83"/>
      <c r="D6652" s="98"/>
    </row>
    <row r="6653" spans="1:4" ht="12.75">
      <c r="A6653" s="83"/>
      <c r="B6653" s="83"/>
      <c r="C6653" s="83"/>
      <c r="D6653" s="98"/>
    </row>
    <row r="6654" spans="1:4" ht="12.75">
      <c r="A6654" s="83"/>
      <c r="B6654" s="83"/>
      <c r="C6654" s="83"/>
      <c r="D6654" s="98"/>
    </row>
    <row r="6655" spans="1:4" ht="12.75">
      <c r="A6655" s="83"/>
      <c r="B6655" s="83"/>
      <c r="C6655" s="83"/>
      <c r="D6655" s="98"/>
    </row>
    <row r="6656" spans="1:4" ht="12.75">
      <c r="A6656" s="83"/>
      <c r="B6656" s="83"/>
      <c r="C6656" s="83"/>
      <c r="D6656" s="98"/>
    </row>
    <row r="6657" spans="1:4" ht="12.75">
      <c r="A6657" s="83"/>
      <c r="B6657" s="83"/>
      <c r="C6657" s="83"/>
      <c r="D6657" s="98"/>
    </row>
    <row r="6658" spans="1:4" ht="12.75">
      <c r="A6658" s="83"/>
      <c r="B6658" s="83"/>
      <c r="C6658" s="83"/>
      <c r="D6658" s="98"/>
    </row>
    <row r="6659" spans="1:4" ht="12.75">
      <c r="A6659" s="83"/>
      <c r="B6659" s="83"/>
      <c r="C6659" s="83"/>
      <c r="D6659" s="98"/>
    </row>
    <row r="6660" spans="1:4" ht="12.75">
      <c r="A6660" s="83"/>
      <c r="B6660" s="83"/>
      <c r="C6660" s="83"/>
      <c r="D6660" s="98"/>
    </row>
    <row r="6661" spans="1:4" ht="12.75">
      <c r="A6661" s="83"/>
      <c r="B6661" s="83"/>
      <c r="C6661" s="83"/>
      <c r="D6661" s="98"/>
    </row>
    <row r="6662" spans="1:4" ht="12.75">
      <c r="A6662" s="83"/>
      <c r="B6662" s="83"/>
      <c r="C6662" s="83"/>
      <c r="D6662" s="98"/>
    </row>
    <row r="6663" spans="1:4" ht="12.75">
      <c r="A6663" s="83"/>
      <c r="B6663" s="83"/>
      <c r="C6663" s="83"/>
      <c r="D6663" s="98"/>
    </row>
    <row r="6664" spans="1:4" ht="12.75">
      <c r="A6664" s="83"/>
      <c r="B6664" s="83"/>
      <c r="C6664" s="83"/>
      <c r="D6664" s="98"/>
    </row>
    <row r="6665" spans="1:4" ht="12.75">
      <c r="A6665" s="83"/>
      <c r="B6665" s="83"/>
      <c r="C6665" s="83"/>
      <c r="D6665" s="98"/>
    </row>
    <row r="6666" spans="1:4" ht="12.75">
      <c r="A6666" s="83"/>
      <c r="B6666" s="83"/>
      <c r="C6666" s="83"/>
      <c r="D6666" s="98"/>
    </row>
    <row r="6667" spans="1:4" ht="12.75">
      <c r="A6667" s="83"/>
      <c r="B6667" s="83"/>
      <c r="C6667" s="83"/>
      <c r="D6667" s="98"/>
    </row>
    <row r="6668" spans="1:4" ht="12.75">
      <c r="A6668" s="83"/>
      <c r="B6668" s="83"/>
      <c r="C6668" s="83"/>
      <c r="D6668" s="98"/>
    </row>
    <row r="6669" spans="1:4" ht="12.75">
      <c r="A6669" s="83"/>
      <c r="B6669" s="83"/>
      <c r="C6669" s="83"/>
      <c r="D6669" s="98"/>
    </row>
    <row r="6670" spans="1:4" ht="12.75">
      <c r="A6670" s="83"/>
      <c r="B6670" s="83"/>
      <c r="C6670" s="83"/>
      <c r="D6670" s="98"/>
    </row>
    <row r="6671" spans="1:4" ht="12.75">
      <c r="A6671" s="83"/>
      <c r="B6671" s="83"/>
      <c r="C6671" s="83"/>
      <c r="D6671" s="98"/>
    </row>
    <row r="6672" spans="1:4" ht="12.75">
      <c r="A6672" s="83"/>
      <c r="B6672" s="83"/>
      <c r="C6672" s="83"/>
      <c r="D6672" s="98"/>
    </row>
    <row r="6673" spans="1:4" ht="12.75">
      <c r="A6673" s="83"/>
      <c r="B6673" s="83"/>
      <c r="C6673" s="83"/>
      <c r="D6673" s="98"/>
    </row>
    <row r="6674" spans="1:4" ht="12.75">
      <c r="A6674" s="83"/>
      <c r="B6674" s="83"/>
      <c r="C6674" s="83"/>
      <c r="D6674" s="98"/>
    </row>
    <row r="6675" spans="1:4" ht="12.75">
      <c r="A6675" s="83"/>
      <c r="B6675" s="83"/>
      <c r="C6675" s="83"/>
      <c r="D6675" s="98"/>
    </row>
    <row r="6676" spans="1:4" ht="12.75">
      <c r="A6676" s="83"/>
      <c r="B6676" s="83"/>
      <c r="C6676" s="83"/>
      <c r="D6676" s="98"/>
    </row>
    <row r="6677" spans="1:4" ht="12.75">
      <c r="A6677" s="83"/>
      <c r="B6677" s="83"/>
      <c r="C6677" s="83"/>
      <c r="D6677" s="98"/>
    </row>
    <row r="6678" spans="1:4" ht="12.75">
      <c r="A6678" s="83"/>
      <c r="B6678" s="83"/>
      <c r="C6678" s="83"/>
      <c r="D6678" s="98"/>
    </row>
    <row r="6679" spans="1:4" ht="12.75">
      <c r="A6679" s="83"/>
      <c r="B6679" s="83"/>
      <c r="C6679" s="83"/>
      <c r="D6679" s="98"/>
    </row>
    <row r="6680" spans="1:4" ht="12.75">
      <c r="A6680" s="83"/>
      <c r="B6680" s="83"/>
      <c r="C6680" s="83"/>
      <c r="D6680" s="98"/>
    </row>
    <row r="6681" spans="1:4" ht="12.75">
      <c r="A6681" s="83"/>
      <c r="B6681" s="83"/>
      <c r="C6681" s="83"/>
      <c r="D6681" s="98"/>
    </row>
    <row r="6682" spans="1:4" ht="12.75">
      <c r="A6682" s="83"/>
      <c r="B6682" s="83"/>
      <c r="C6682" s="83"/>
      <c r="D6682" s="98"/>
    </row>
    <row r="6683" spans="1:4" ht="12.75">
      <c r="A6683" s="83"/>
      <c r="B6683" s="83"/>
      <c r="C6683" s="83"/>
      <c r="D6683" s="98"/>
    </row>
    <row r="6684" spans="1:4" ht="12.75">
      <c r="A6684" s="83"/>
      <c r="B6684" s="83"/>
      <c r="C6684" s="83"/>
      <c r="D6684" s="98"/>
    </row>
    <row r="6685" spans="1:4" ht="12.75">
      <c r="A6685" s="83"/>
      <c r="B6685" s="83"/>
      <c r="C6685" s="83"/>
      <c r="D6685" s="98"/>
    </row>
    <row r="6686" spans="1:4" ht="12.75">
      <c r="A6686" s="83"/>
      <c r="B6686" s="83"/>
      <c r="C6686" s="83"/>
      <c r="D6686" s="98"/>
    </row>
    <row r="6687" spans="1:4" ht="12.75">
      <c r="A6687" s="83"/>
      <c r="B6687" s="83"/>
      <c r="C6687" s="83"/>
      <c r="D6687" s="98"/>
    </row>
    <row r="6688" spans="1:4" ht="12.75">
      <c r="A6688" s="83"/>
      <c r="B6688" s="83"/>
      <c r="C6688" s="83"/>
      <c r="D6688" s="98"/>
    </row>
    <row r="6689" spans="1:4" ht="12.75">
      <c r="A6689" s="83"/>
      <c r="B6689" s="83"/>
      <c r="C6689" s="83"/>
      <c r="D6689" s="98"/>
    </row>
    <row r="6690" spans="1:4" ht="12.75">
      <c r="A6690" s="83"/>
      <c r="B6690" s="83"/>
      <c r="C6690" s="83"/>
      <c r="D6690" s="98"/>
    </row>
    <row r="6691" spans="1:4" ht="12.75">
      <c r="A6691" s="83"/>
      <c r="B6691" s="83"/>
      <c r="C6691" s="83"/>
      <c r="D6691" s="98"/>
    </row>
    <row r="6692" spans="1:4" ht="12.75">
      <c r="A6692" s="83"/>
      <c r="B6692" s="83"/>
      <c r="C6692" s="83"/>
      <c r="D6692" s="98"/>
    </row>
    <row r="6693" spans="1:4" ht="12.75">
      <c r="A6693" s="83"/>
      <c r="B6693" s="83"/>
      <c r="C6693" s="83"/>
      <c r="D6693" s="98"/>
    </row>
    <row r="6694" spans="1:4" ht="12.75">
      <c r="A6694" s="83"/>
      <c r="B6694" s="83"/>
      <c r="C6694" s="83"/>
      <c r="D6694" s="98"/>
    </row>
    <row r="6695" spans="1:4" ht="12.75">
      <c r="A6695" s="83"/>
      <c r="B6695" s="83"/>
      <c r="C6695" s="83"/>
      <c r="D6695" s="98"/>
    </row>
    <row r="6696" spans="1:4" ht="12.75">
      <c r="A6696" s="83"/>
      <c r="B6696" s="83"/>
      <c r="C6696" s="83"/>
      <c r="D6696" s="98"/>
    </row>
    <row r="6697" spans="1:4" ht="12.75">
      <c r="A6697" s="83"/>
      <c r="B6697" s="83"/>
      <c r="C6697" s="83"/>
      <c r="D6697" s="98"/>
    </row>
    <row r="6698" spans="1:4" ht="12.75">
      <c r="A6698" s="83"/>
      <c r="B6698" s="83"/>
      <c r="C6698" s="83"/>
      <c r="D6698" s="98"/>
    </row>
    <row r="6699" spans="1:4" ht="12.75">
      <c r="A6699" s="83"/>
      <c r="B6699" s="83"/>
      <c r="C6699" s="83"/>
      <c r="D6699" s="98"/>
    </row>
    <row r="6700" spans="1:4" ht="12.75">
      <c r="A6700" s="83"/>
      <c r="B6700" s="83"/>
      <c r="C6700" s="83"/>
      <c r="D6700" s="98"/>
    </row>
    <row r="6701" spans="1:4" ht="12.75">
      <c r="A6701" s="83"/>
      <c r="B6701" s="83"/>
      <c r="C6701" s="83"/>
      <c r="D6701" s="98"/>
    </row>
    <row r="6702" spans="1:4" ht="12.75">
      <c r="A6702" s="83"/>
      <c r="B6702" s="83"/>
      <c r="C6702" s="83"/>
      <c r="D6702" s="98"/>
    </row>
    <row r="6703" spans="1:4" ht="12.75">
      <c r="A6703" s="83"/>
      <c r="B6703" s="83"/>
      <c r="C6703" s="83"/>
      <c r="D6703" s="98"/>
    </row>
    <row r="6704" spans="1:4" ht="12.75">
      <c r="A6704" s="83"/>
      <c r="B6704" s="83"/>
      <c r="C6704" s="83"/>
      <c r="D6704" s="98"/>
    </row>
    <row r="6705" spans="1:4" ht="12.75">
      <c r="A6705" s="83"/>
      <c r="B6705" s="83"/>
      <c r="C6705" s="83"/>
      <c r="D6705" s="98"/>
    </row>
    <row r="6706" spans="1:4" ht="12.75">
      <c r="A6706" s="83"/>
      <c r="B6706" s="83"/>
      <c r="C6706" s="83"/>
      <c r="D6706" s="98"/>
    </row>
    <row r="6707" spans="1:4" ht="12.75">
      <c r="A6707" s="83"/>
      <c r="B6707" s="83"/>
      <c r="C6707" s="83"/>
      <c r="D6707" s="98"/>
    </row>
    <row r="6708" spans="1:4" ht="12.75">
      <c r="A6708" s="83"/>
      <c r="B6708" s="83"/>
      <c r="C6708" s="83"/>
      <c r="D6708" s="98"/>
    </row>
    <row r="6709" spans="1:4" ht="12.75">
      <c r="A6709" s="83"/>
      <c r="B6709" s="83"/>
      <c r="C6709" s="83"/>
      <c r="D6709" s="98"/>
    </row>
    <row r="6710" spans="1:4" ht="12.75">
      <c r="A6710" s="83"/>
      <c r="B6710" s="83"/>
      <c r="C6710" s="83"/>
      <c r="D6710" s="98"/>
    </row>
    <row r="6711" spans="1:4" ht="12.75">
      <c r="A6711" s="83"/>
      <c r="B6711" s="83"/>
      <c r="C6711" s="83"/>
      <c r="D6711" s="98"/>
    </row>
    <row r="6712" spans="1:4" ht="12.75">
      <c r="A6712" s="83"/>
      <c r="B6712" s="83"/>
      <c r="C6712" s="83"/>
      <c r="D6712" s="98"/>
    </row>
    <row r="6713" spans="1:4" ht="12.75">
      <c r="A6713" s="83"/>
      <c r="B6713" s="83"/>
      <c r="C6713" s="83"/>
      <c r="D6713" s="98"/>
    </row>
    <row r="6714" spans="1:4" ht="12.75">
      <c r="A6714" s="83"/>
      <c r="B6714" s="83"/>
      <c r="C6714" s="83"/>
      <c r="D6714" s="98"/>
    </row>
    <row r="6715" spans="1:4" ht="12.75">
      <c r="A6715" s="83"/>
      <c r="B6715" s="83"/>
      <c r="C6715" s="83"/>
      <c r="D6715" s="98"/>
    </row>
    <row r="6716" spans="1:4" ht="12.75">
      <c r="A6716" s="83"/>
      <c r="B6716" s="83"/>
      <c r="C6716" s="83"/>
      <c r="D6716" s="98"/>
    </row>
    <row r="6717" spans="1:4" ht="12.75">
      <c r="A6717" s="83"/>
      <c r="B6717" s="83"/>
      <c r="C6717" s="83"/>
      <c r="D6717" s="98"/>
    </row>
    <row r="6718" spans="1:4" ht="12.75">
      <c r="A6718" s="83"/>
      <c r="B6718" s="83"/>
      <c r="C6718" s="83"/>
      <c r="D6718" s="98"/>
    </row>
    <row r="6719" spans="1:4" ht="12.75">
      <c r="A6719" s="83"/>
      <c r="B6719" s="83"/>
      <c r="C6719" s="83"/>
      <c r="D6719" s="98"/>
    </row>
    <row r="6720" spans="1:4" ht="12.75">
      <c r="A6720" s="83"/>
      <c r="B6720" s="83"/>
      <c r="C6720" s="83"/>
      <c r="D6720" s="98"/>
    </row>
    <row r="6721" spans="1:4" ht="12.75">
      <c r="A6721" s="83"/>
      <c r="B6721" s="83"/>
      <c r="C6721" s="83"/>
      <c r="D6721" s="98"/>
    </row>
    <row r="6722" spans="1:4" ht="12.75">
      <c r="A6722" s="83"/>
      <c r="B6722" s="83"/>
      <c r="C6722" s="83"/>
      <c r="D6722" s="98"/>
    </row>
    <row r="6723" spans="1:4" ht="12.75">
      <c r="A6723" s="83"/>
      <c r="B6723" s="83"/>
      <c r="C6723" s="83"/>
      <c r="D6723" s="98"/>
    </row>
    <row r="6724" spans="1:4" ht="12.75">
      <c r="A6724" s="83"/>
      <c r="B6724" s="83"/>
      <c r="C6724" s="83"/>
      <c r="D6724" s="98"/>
    </row>
    <row r="6725" spans="1:4" ht="12.75">
      <c r="A6725" s="83"/>
      <c r="B6725" s="83"/>
      <c r="C6725" s="83"/>
      <c r="D6725" s="98"/>
    </row>
    <row r="6726" spans="1:4" ht="12.75">
      <c r="A6726" s="83"/>
      <c r="B6726" s="83"/>
      <c r="C6726" s="83"/>
      <c r="D6726" s="98"/>
    </row>
    <row r="6727" spans="1:4" ht="12.75">
      <c r="A6727" s="83"/>
      <c r="B6727" s="83"/>
      <c r="C6727" s="83"/>
      <c r="D6727" s="98"/>
    </row>
    <row r="6728" spans="1:4" ht="12.75">
      <c r="A6728" s="83"/>
      <c r="B6728" s="83"/>
      <c r="C6728" s="83"/>
      <c r="D6728" s="98"/>
    </row>
    <row r="6729" spans="1:4" ht="12.75">
      <c r="A6729" s="83"/>
      <c r="B6729" s="83"/>
      <c r="C6729" s="83"/>
      <c r="D6729" s="98"/>
    </row>
    <row r="6730" spans="1:4" ht="12.75">
      <c r="A6730" s="83"/>
      <c r="B6730" s="83"/>
      <c r="C6730" s="83"/>
      <c r="D6730" s="98"/>
    </row>
    <row r="6731" spans="1:4" ht="12.75">
      <c r="A6731" s="83"/>
      <c r="B6731" s="83"/>
      <c r="C6731" s="83"/>
      <c r="D6731" s="98"/>
    </row>
    <row r="6732" spans="1:4" ht="12.75">
      <c r="A6732" s="83"/>
      <c r="B6732" s="83"/>
      <c r="C6732" s="83"/>
      <c r="D6732" s="98"/>
    </row>
    <row r="6733" spans="1:4" ht="12.75">
      <c r="A6733" s="83"/>
      <c r="B6733" s="83"/>
      <c r="C6733" s="83"/>
      <c r="D6733" s="98"/>
    </row>
    <row r="6734" spans="1:4" ht="12.75">
      <c r="A6734" s="83"/>
      <c r="B6734" s="83"/>
      <c r="C6734" s="83"/>
      <c r="D6734" s="98"/>
    </row>
    <row r="6735" spans="1:4" ht="12.75">
      <c r="A6735" s="83"/>
      <c r="B6735" s="83"/>
      <c r="C6735" s="83"/>
      <c r="D6735" s="98"/>
    </row>
    <row r="6736" spans="1:4" ht="12.75">
      <c r="A6736" s="83"/>
      <c r="B6736" s="83"/>
      <c r="C6736" s="83"/>
      <c r="D6736" s="98"/>
    </row>
    <row r="6737" spans="1:4" ht="12.75">
      <c r="A6737" s="83"/>
      <c r="B6737" s="83"/>
      <c r="C6737" s="83"/>
      <c r="D6737" s="98"/>
    </row>
    <row r="6738" spans="1:4" ht="12.75">
      <c r="A6738" s="83"/>
      <c r="B6738" s="83"/>
      <c r="C6738" s="83"/>
      <c r="D6738" s="98"/>
    </row>
    <row r="6739" spans="1:4" ht="12.75">
      <c r="A6739" s="83"/>
      <c r="B6739" s="83"/>
      <c r="C6739" s="83"/>
      <c r="D6739" s="98"/>
    </row>
    <row r="6740" spans="1:4" ht="12.75">
      <c r="A6740" s="83"/>
      <c r="B6740" s="83"/>
      <c r="C6740" s="83"/>
      <c r="D6740" s="98"/>
    </row>
    <row r="6741" spans="1:4" ht="12.75">
      <c r="A6741" s="83"/>
      <c r="B6741" s="83"/>
      <c r="C6741" s="83"/>
      <c r="D6741" s="98"/>
    </row>
    <row r="6742" spans="1:4" ht="12.75">
      <c r="A6742" s="83"/>
      <c r="B6742" s="83"/>
      <c r="C6742" s="83"/>
      <c r="D6742" s="98"/>
    </row>
    <row r="6743" spans="1:4" ht="12.75">
      <c r="A6743" s="83"/>
      <c r="B6743" s="83"/>
      <c r="C6743" s="83"/>
      <c r="D6743" s="98"/>
    </row>
    <row r="6744" spans="1:4" ht="12.75">
      <c r="A6744" s="83"/>
      <c r="B6744" s="83"/>
      <c r="C6744" s="83"/>
      <c r="D6744" s="98"/>
    </row>
    <row r="6745" spans="1:4" ht="12.75">
      <c r="A6745" s="83"/>
      <c r="B6745" s="83"/>
      <c r="C6745" s="83"/>
      <c r="D6745" s="98"/>
    </row>
    <row r="6746" spans="1:4" ht="12.75">
      <c r="A6746" s="83"/>
      <c r="B6746" s="83"/>
      <c r="C6746" s="83"/>
      <c r="D6746" s="98"/>
    </row>
    <row r="6747" spans="1:4" ht="12.75">
      <c r="A6747" s="83"/>
      <c r="B6747" s="83"/>
      <c r="C6747" s="83"/>
      <c r="D6747" s="98"/>
    </row>
    <row r="6748" spans="1:4" ht="12.75">
      <c r="A6748" s="83"/>
      <c r="B6748" s="83"/>
      <c r="C6748" s="83"/>
      <c r="D6748" s="98"/>
    </row>
    <row r="6749" spans="1:4" ht="12.75">
      <c r="A6749" s="83"/>
      <c r="B6749" s="83"/>
      <c r="C6749" s="83"/>
      <c r="D6749" s="98"/>
    </row>
    <row r="6750" spans="1:4" ht="12.75">
      <c r="A6750" s="83"/>
      <c r="B6750" s="83"/>
      <c r="C6750" s="83"/>
      <c r="D6750" s="98"/>
    </row>
    <row r="6751" spans="1:4" ht="12.75">
      <c r="A6751" s="83"/>
      <c r="B6751" s="83"/>
      <c r="C6751" s="83"/>
      <c r="D6751" s="98"/>
    </row>
    <row r="6752" spans="1:4" ht="12.75">
      <c r="A6752" s="83"/>
      <c r="B6752" s="83"/>
      <c r="C6752" s="83"/>
      <c r="D6752" s="98"/>
    </row>
    <row r="6753" spans="1:4" ht="12.75">
      <c r="A6753" s="83"/>
      <c r="B6753" s="83"/>
      <c r="C6753" s="83"/>
      <c r="D6753" s="98"/>
    </row>
    <row r="6754" spans="1:4" ht="12.75">
      <c r="A6754" s="83"/>
      <c r="B6754" s="83"/>
      <c r="C6754" s="83"/>
      <c r="D6754" s="98"/>
    </row>
    <row r="6755" spans="1:4" ht="12.75">
      <c r="A6755" s="83"/>
      <c r="B6755" s="83"/>
      <c r="C6755" s="83"/>
      <c r="D6755" s="98"/>
    </row>
    <row r="6756" spans="1:4" ht="12.75">
      <c r="A6756" s="83"/>
      <c r="B6756" s="83"/>
      <c r="C6756" s="83"/>
      <c r="D6756" s="98"/>
    </row>
    <row r="6757" spans="1:4" ht="12.75">
      <c r="A6757" s="83"/>
      <c r="B6757" s="83"/>
      <c r="C6757" s="83"/>
      <c r="D6757" s="98"/>
    </row>
    <row r="6758" spans="1:4" ht="12.75">
      <c r="A6758" s="83"/>
      <c r="B6758" s="83"/>
      <c r="C6758" s="83"/>
      <c r="D6758" s="98"/>
    </row>
    <row r="6759" spans="1:4" ht="12.75">
      <c r="A6759" s="83"/>
      <c r="B6759" s="83"/>
      <c r="C6759" s="83"/>
      <c r="D6759" s="98"/>
    </row>
    <row r="6760" spans="1:4" ht="12.75">
      <c r="A6760" s="83"/>
      <c r="B6760" s="83"/>
      <c r="C6760" s="83"/>
      <c r="D6760" s="98"/>
    </row>
    <row r="6761" spans="1:4" ht="12.75">
      <c r="A6761" s="83"/>
      <c r="B6761" s="83"/>
      <c r="C6761" s="83"/>
      <c r="D6761" s="98"/>
    </row>
    <row r="6762" spans="1:4" ht="12.75">
      <c r="A6762" s="83"/>
      <c r="B6762" s="83"/>
      <c r="C6762" s="83"/>
      <c r="D6762" s="98"/>
    </row>
    <row r="6763" spans="1:4" ht="12.75">
      <c r="A6763" s="83"/>
      <c r="B6763" s="83"/>
      <c r="C6763" s="83"/>
      <c r="D6763" s="98"/>
    </row>
    <row r="6764" spans="1:4" ht="12.75">
      <c r="A6764" s="83"/>
      <c r="B6764" s="83"/>
      <c r="C6764" s="83"/>
      <c r="D6764" s="98"/>
    </row>
    <row r="6765" spans="1:4" ht="12.75">
      <c r="A6765" s="83"/>
      <c r="B6765" s="83"/>
      <c r="C6765" s="83"/>
      <c r="D6765" s="98"/>
    </row>
    <row r="6766" spans="1:4" ht="12.75">
      <c r="A6766" s="83"/>
      <c r="B6766" s="83"/>
      <c r="C6766" s="83"/>
      <c r="D6766" s="98"/>
    </row>
    <row r="6767" spans="1:4" ht="12.75">
      <c r="A6767" s="83"/>
      <c r="B6767" s="83"/>
      <c r="C6767" s="83"/>
      <c r="D6767" s="98"/>
    </row>
    <row r="6768" spans="1:4" ht="12.75">
      <c r="A6768" s="83"/>
      <c r="B6768" s="83"/>
      <c r="C6768" s="83"/>
      <c r="D6768" s="98"/>
    </row>
    <row r="6769" spans="1:4" ht="12.75">
      <c r="A6769" s="83"/>
      <c r="B6769" s="83"/>
      <c r="C6769" s="83"/>
      <c r="D6769" s="98"/>
    </row>
    <row r="6770" spans="1:4" ht="12.75">
      <c r="A6770" s="83"/>
      <c r="B6770" s="83"/>
      <c r="C6770" s="83"/>
      <c r="D6770" s="98"/>
    </row>
    <row r="6771" spans="1:4" ht="12.75">
      <c r="A6771" s="83"/>
      <c r="B6771" s="83"/>
      <c r="C6771" s="83"/>
      <c r="D6771" s="98"/>
    </row>
    <row r="6772" spans="1:4" ht="12.75">
      <c r="A6772" s="83"/>
      <c r="B6772" s="83"/>
      <c r="C6772" s="83"/>
      <c r="D6772" s="98"/>
    </row>
    <row r="6773" spans="1:4" ht="12.75">
      <c r="A6773" s="83"/>
      <c r="B6773" s="83"/>
      <c r="C6773" s="83"/>
      <c r="D6773" s="98"/>
    </row>
    <row r="6774" spans="1:4" ht="12.75">
      <c r="A6774" s="83"/>
      <c r="B6774" s="83"/>
      <c r="C6774" s="83"/>
      <c r="D6774" s="98"/>
    </row>
    <row r="6775" spans="1:4" ht="12.75">
      <c r="A6775" s="83"/>
      <c r="B6775" s="83"/>
      <c r="C6775" s="83"/>
      <c r="D6775" s="98"/>
    </row>
    <row r="6776" spans="1:4" ht="12.75">
      <c r="A6776" s="83"/>
      <c r="B6776" s="83"/>
      <c r="C6776" s="83"/>
      <c r="D6776" s="98"/>
    </row>
    <row r="6777" spans="1:4" ht="12.75">
      <c r="A6777" s="83"/>
      <c r="B6777" s="83"/>
      <c r="C6777" s="83"/>
      <c r="D6777" s="98"/>
    </row>
    <row r="6778" spans="1:4" ht="12.75">
      <c r="A6778" s="83"/>
      <c r="B6778" s="83"/>
      <c r="C6778" s="83"/>
      <c r="D6778" s="98"/>
    </row>
    <row r="6779" spans="1:4" ht="12.75">
      <c r="A6779" s="83"/>
      <c r="B6779" s="83"/>
      <c r="C6779" s="83"/>
      <c r="D6779" s="98"/>
    </row>
    <row r="6780" spans="1:4" ht="12.75">
      <c r="A6780" s="83"/>
      <c r="B6780" s="83"/>
      <c r="C6780" s="83"/>
      <c r="D6780" s="98"/>
    </row>
    <row r="6781" spans="1:4" ht="12.75">
      <c r="A6781" s="83"/>
      <c r="B6781" s="83"/>
      <c r="C6781" s="83"/>
      <c r="D6781" s="98"/>
    </row>
    <row r="6782" spans="1:4" ht="12.75">
      <c r="A6782" s="83"/>
      <c r="B6782" s="83"/>
      <c r="C6782" s="83"/>
      <c r="D6782" s="98"/>
    </row>
    <row r="6783" spans="1:4" ht="12.75">
      <c r="A6783" s="83"/>
      <c r="B6783" s="83"/>
      <c r="C6783" s="83"/>
      <c r="D6783" s="98"/>
    </row>
    <row r="6784" spans="1:4" ht="12.75">
      <c r="A6784" s="83"/>
      <c r="B6784" s="83"/>
      <c r="C6784" s="83"/>
      <c r="D6784" s="98"/>
    </row>
    <row r="6785" spans="1:4" ht="12.75">
      <c r="A6785" s="83"/>
      <c r="B6785" s="83"/>
      <c r="C6785" s="83"/>
      <c r="D6785" s="98"/>
    </row>
    <row r="6786" spans="1:4" ht="12.75">
      <c r="A6786" s="83"/>
      <c r="B6786" s="83"/>
      <c r="C6786" s="83"/>
      <c r="D6786" s="98"/>
    </row>
    <row r="6787" spans="1:4" ht="12.75">
      <c r="A6787" s="83"/>
      <c r="B6787" s="83"/>
      <c r="C6787" s="83"/>
      <c r="D6787" s="98"/>
    </row>
    <row r="6788" spans="1:4" ht="12.75">
      <c r="A6788" s="83"/>
      <c r="B6788" s="83"/>
      <c r="C6788" s="83"/>
      <c r="D6788" s="98"/>
    </row>
    <row r="6789" spans="1:4" ht="12.75">
      <c r="A6789" s="83"/>
      <c r="B6789" s="83"/>
      <c r="C6789" s="83"/>
      <c r="D6789" s="98"/>
    </row>
    <row r="6790" spans="1:4" ht="12.75">
      <c r="A6790" s="83"/>
      <c r="B6790" s="83"/>
      <c r="C6790" s="83"/>
      <c r="D6790" s="98"/>
    </row>
    <row r="6791" spans="1:4" ht="12.75">
      <c r="A6791" s="83"/>
      <c r="B6791" s="83"/>
      <c r="C6791" s="83"/>
      <c r="D6791" s="98"/>
    </row>
    <row r="6792" spans="1:4" ht="12.75">
      <c r="A6792" s="83"/>
      <c r="B6792" s="83"/>
      <c r="C6792" s="83"/>
      <c r="D6792" s="98"/>
    </row>
    <row r="6793" spans="1:4" ht="12.75">
      <c r="A6793" s="83"/>
      <c r="B6793" s="83"/>
      <c r="C6793" s="83"/>
      <c r="D6793" s="98"/>
    </row>
    <row r="6794" spans="1:4" ht="12.75">
      <c r="A6794" s="83"/>
      <c r="B6794" s="83"/>
      <c r="C6794" s="83"/>
      <c r="D6794" s="98"/>
    </row>
    <row r="6795" spans="1:4" ht="12.75">
      <c r="A6795" s="83"/>
      <c r="B6795" s="83"/>
      <c r="C6795" s="83"/>
      <c r="D6795" s="98"/>
    </row>
    <row r="6796" spans="1:4" ht="12.75">
      <c r="A6796" s="83"/>
      <c r="B6796" s="83"/>
      <c r="C6796" s="83"/>
      <c r="D6796" s="98"/>
    </row>
    <row r="6797" spans="1:4" ht="12.75">
      <c r="A6797" s="83"/>
      <c r="B6797" s="83"/>
      <c r="C6797" s="83"/>
      <c r="D6797" s="98"/>
    </row>
    <row r="6798" spans="1:4" ht="12.75">
      <c r="A6798" s="83"/>
      <c r="B6798" s="83"/>
      <c r="C6798" s="83"/>
      <c r="D6798" s="98"/>
    </row>
    <row r="6799" spans="1:4" ht="12.75">
      <c r="A6799" s="83"/>
      <c r="B6799" s="83"/>
      <c r="C6799" s="83"/>
      <c r="D6799" s="98"/>
    </row>
    <row r="6800" spans="1:4" ht="12.75">
      <c r="A6800" s="83"/>
      <c r="B6800" s="83"/>
      <c r="C6800" s="83"/>
      <c r="D6800" s="98"/>
    </row>
    <row r="6801" spans="1:4" ht="12.75">
      <c r="A6801" s="83"/>
      <c r="B6801" s="83"/>
      <c r="C6801" s="83"/>
      <c r="D6801" s="98"/>
    </row>
    <row r="6802" spans="1:4" ht="12.75">
      <c r="A6802" s="83"/>
      <c r="B6802" s="83"/>
      <c r="C6802" s="83"/>
      <c r="D6802" s="98"/>
    </row>
    <row r="6803" spans="1:4" ht="12.75">
      <c r="A6803" s="83"/>
      <c r="B6803" s="83"/>
      <c r="C6803" s="83"/>
      <c r="D6803" s="98"/>
    </row>
    <row r="6804" spans="1:4" ht="12.75">
      <c r="A6804" s="83"/>
      <c r="B6804" s="83"/>
      <c r="C6804" s="83"/>
      <c r="D6804" s="98"/>
    </row>
    <row r="6805" spans="1:4" ht="12.75">
      <c r="A6805" s="83"/>
      <c r="B6805" s="83"/>
      <c r="C6805" s="83"/>
      <c r="D6805" s="98"/>
    </row>
    <row r="6806" spans="1:4" ht="12.75">
      <c r="A6806" s="83"/>
      <c r="B6806" s="83"/>
      <c r="C6806" s="83"/>
      <c r="D6806" s="98"/>
    </row>
    <row r="6807" spans="1:4" ht="12.75">
      <c r="A6807" s="83"/>
      <c r="B6807" s="83"/>
      <c r="C6807" s="83"/>
      <c r="D6807" s="98"/>
    </row>
    <row r="6808" spans="1:4" ht="12.75">
      <c r="A6808" s="83"/>
      <c r="B6808" s="83"/>
      <c r="C6808" s="83"/>
      <c r="D6808" s="98"/>
    </row>
    <row r="6809" spans="1:4" ht="12.75">
      <c r="A6809" s="83"/>
      <c r="B6809" s="83"/>
      <c r="C6809" s="83"/>
      <c r="D6809" s="98"/>
    </row>
    <row r="6810" spans="1:4" ht="12.75">
      <c r="A6810" s="83"/>
      <c r="B6810" s="83"/>
      <c r="C6810" s="83"/>
      <c r="D6810" s="98"/>
    </row>
    <row r="6811" spans="1:4" ht="12.75">
      <c r="A6811" s="83"/>
      <c r="B6811" s="83"/>
      <c r="C6811" s="83"/>
      <c r="D6811" s="98"/>
    </row>
    <row r="6812" spans="1:4" ht="12.75">
      <c r="A6812" s="83"/>
      <c r="B6812" s="83"/>
      <c r="C6812" s="83"/>
      <c r="D6812" s="98"/>
    </row>
    <row r="6813" spans="1:4" ht="12.75">
      <c r="A6813" s="83"/>
      <c r="B6813" s="83"/>
      <c r="C6813" s="83"/>
      <c r="D6813" s="98"/>
    </row>
    <row r="6814" spans="1:4" ht="12.75">
      <c r="A6814" s="83"/>
      <c r="B6814" s="83"/>
      <c r="C6814" s="83"/>
      <c r="D6814" s="98"/>
    </row>
    <row r="6815" spans="1:4" ht="12.75">
      <c r="A6815" s="83"/>
      <c r="B6815" s="83"/>
      <c r="C6815" s="83"/>
      <c r="D6815" s="98"/>
    </row>
    <row r="6816" spans="1:4" ht="12.75">
      <c r="A6816" s="83"/>
      <c r="B6816" s="83"/>
      <c r="C6816" s="83"/>
      <c r="D6816" s="98"/>
    </row>
    <row r="6817" spans="1:4" ht="12.75">
      <c r="A6817" s="83"/>
      <c r="B6817" s="83"/>
      <c r="C6817" s="83"/>
      <c r="D6817" s="98"/>
    </row>
    <row r="6818" spans="1:4" ht="12.75">
      <c r="A6818" s="83"/>
      <c r="B6818" s="83"/>
      <c r="C6818" s="83"/>
      <c r="D6818" s="98"/>
    </row>
    <row r="6819" spans="1:4" ht="12.75">
      <c r="A6819" s="83"/>
      <c r="B6819" s="83"/>
      <c r="C6819" s="83"/>
      <c r="D6819" s="98"/>
    </row>
    <row r="6820" spans="1:4" ht="12.75">
      <c r="A6820" s="83"/>
      <c r="B6820" s="83"/>
      <c r="C6820" s="83"/>
      <c r="D6820" s="98"/>
    </row>
    <row r="6821" spans="1:4" ht="12.75">
      <c r="A6821" s="83"/>
      <c r="B6821" s="83"/>
      <c r="C6821" s="83"/>
      <c r="D6821" s="98"/>
    </row>
    <row r="6822" spans="1:4" ht="12.75">
      <c r="A6822" s="83"/>
      <c r="B6822" s="83"/>
      <c r="C6822" s="83"/>
      <c r="D6822" s="98"/>
    </row>
    <row r="6823" spans="1:4" ht="12.75">
      <c r="A6823" s="83"/>
      <c r="B6823" s="83"/>
      <c r="C6823" s="83"/>
      <c r="D6823" s="98"/>
    </row>
    <row r="6824" spans="1:4" ht="12.75">
      <c r="A6824" s="83"/>
      <c r="B6824" s="83"/>
      <c r="C6824" s="83"/>
      <c r="D6824" s="98"/>
    </row>
    <row r="6825" spans="1:4" ht="12.75">
      <c r="A6825" s="83"/>
      <c r="B6825" s="83"/>
      <c r="C6825" s="83"/>
      <c r="D6825" s="98"/>
    </row>
    <row r="6826" spans="1:4" ht="12.75">
      <c r="A6826" s="83"/>
      <c r="B6826" s="83"/>
      <c r="C6826" s="83"/>
      <c r="D6826" s="98"/>
    </row>
    <row r="6827" spans="1:4" ht="12.75">
      <c r="A6827" s="83"/>
      <c r="B6827" s="83"/>
      <c r="C6827" s="83"/>
      <c r="D6827" s="98"/>
    </row>
    <row r="6828" spans="1:4" ht="12.75">
      <c r="A6828" s="83"/>
      <c r="B6828" s="83"/>
      <c r="C6828" s="83"/>
      <c r="D6828" s="98"/>
    </row>
    <row r="6829" spans="1:4" ht="12.75">
      <c r="A6829" s="83"/>
      <c r="B6829" s="83"/>
      <c r="C6829" s="83"/>
      <c r="D6829" s="98"/>
    </row>
    <row r="6830" spans="1:4" ht="12.75">
      <c r="A6830" s="83"/>
      <c r="B6830" s="83"/>
      <c r="C6830" s="83"/>
      <c r="D6830" s="98"/>
    </row>
    <row r="6831" spans="1:4" ht="12.75">
      <c r="A6831" s="83"/>
      <c r="B6831" s="83"/>
      <c r="C6831" s="83"/>
      <c r="D6831" s="98"/>
    </row>
    <row r="6832" spans="1:4" ht="12.75">
      <c r="A6832" s="83"/>
      <c r="B6832" s="83"/>
      <c r="C6832" s="83"/>
      <c r="D6832" s="98"/>
    </row>
    <row r="6833" spans="1:4" ht="12.75">
      <c r="A6833" s="83"/>
      <c r="B6833" s="83"/>
      <c r="C6833" s="83"/>
      <c r="D6833" s="98"/>
    </row>
    <row r="6834" spans="1:4" ht="12.75">
      <c r="A6834" s="83"/>
      <c r="B6834" s="83"/>
      <c r="C6834" s="83"/>
      <c r="D6834" s="98"/>
    </row>
    <row r="6835" spans="1:4" ht="12.75">
      <c r="A6835" s="83"/>
      <c r="B6835" s="83"/>
      <c r="C6835" s="83"/>
      <c r="D6835" s="98"/>
    </row>
    <row r="6836" spans="1:4" ht="12.75">
      <c r="A6836" s="83"/>
      <c r="B6836" s="83"/>
      <c r="C6836" s="83"/>
      <c r="D6836" s="98"/>
    </row>
    <row r="6837" spans="1:4" ht="12.75">
      <c r="A6837" s="83"/>
      <c r="B6837" s="83"/>
      <c r="C6837" s="83"/>
      <c r="D6837" s="98"/>
    </row>
    <row r="6838" spans="1:4" ht="12.75">
      <c r="A6838" s="83"/>
      <c r="B6838" s="83"/>
      <c r="C6838" s="83"/>
      <c r="D6838" s="98"/>
    </row>
    <row r="6839" spans="1:4" ht="12.75">
      <c r="A6839" s="83"/>
      <c r="B6839" s="83"/>
      <c r="C6839" s="83"/>
      <c r="D6839" s="98"/>
    </row>
    <row r="6840" spans="1:4" ht="12.75">
      <c r="A6840" s="83"/>
      <c r="B6840" s="83"/>
      <c r="C6840" s="83"/>
      <c r="D6840" s="98"/>
    </row>
    <row r="6841" spans="1:4" ht="12.75">
      <c r="A6841" s="83"/>
      <c r="B6841" s="83"/>
      <c r="C6841" s="83"/>
      <c r="D6841" s="98"/>
    </row>
    <row r="6842" spans="1:4" ht="12.75">
      <c r="A6842" s="83"/>
      <c r="B6842" s="83"/>
      <c r="C6842" s="83"/>
      <c r="D6842" s="98"/>
    </row>
    <row r="6843" spans="1:4" ht="12.75">
      <c r="A6843" s="83"/>
      <c r="B6843" s="83"/>
      <c r="C6843" s="83"/>
      <c r="D6843" s="98"/>
    </row>
    <row r="6844" spans="1:4" ht="12.75">
      <c r="A6844" s="83"/>
      <c r="B6844" s="83"/>
      <c r="C6844" s="83"/>
      <c r="D6844" s="98"/>
    </row>
    <row r="6845" spans="1:4" ht="12.75">
      <c r="A6845" s="83"/>
      <c r="B6845" s="83"/>
      <c r="C6845" s="83"/>
      <c r="D6845" s="98"/>
    </row>
    <row r="6846" spans="1:4" ht="12.75">
      <c r="A6846" s="83"/>
      <c r="B6846" s="83"/>
      <c r="C6846" s="83"/>
      <c r="D6846" s="98"/>
    </row>
    <row r="6847" spans="1:4" ht="12.75">
      <c r="A6847" s="83"/>
      <c r="B6847" s="83"/>
      <c r="C6847" s="83"/>
      <c r="D6847" s="98"/>
    </row>
    <row r="6848" spans="1:4" ht="12.75">
      <c r="A6848" s="83"/>
      <c r="B6848" s="83"/>
      <c r="C6848" s="83"/>
      <c r="D6848" s="98"/>
    </row>
    <row r="6849" spans="1:4" ht="12.75">
      <c r="A6849" s="83"/>
      <c r="B6849" s="83"/>
      <c r="C6849" s="83"/>
      <c r="D6849" s="98"/>
    </row>
    <row r="6850" spans="1:4" ht="12.75">
      <c r="A6850" s="83"/>
      <c r="B6850" s="83"/>
      <c r="C6850" s="83"/>
      <c r="D6850" s="98"/>
    </row>
    <row r="6851" spans="1:4" ht="12.75">
      <c r="A6851" s="83"/>
      <c r="B6851" s="83"/>
      <c r="C6851" s="83"/>
      <c r="D6851" s="98"/>
    </row>
    <row r="6852" spans="1:4" ht="12.75">
      <c r="A6852" s="83"/>
      <c r="B6852" s="83"/>
      <c r="C6852" s="83"/>
      <c r="D6852" s="98"/>
    </row>
    <row r="6853" spans="1:4" ht="12.75">
      <c r="A6853" s="83"/>
      <c r="B6853" s="83"/>
      <c r="C6853" s="83"/>
      <c r="D6853" s="98"/>
    </row>
    <row r="6854" spans="1:4" ht="12.75">
      <c r="A6854" s="83"/>
      <c r="B6854" s="83"/>
      <c r="C6854" s="83"/>
      <c r="D6854" s="98"/>
    </row>
    <row r="6855" spans="1:4" ht="12.75">
      <c r="A6855" s="83"/>
      <c r="B6855" s="83"/>
      <c r="C6855" s="83"/>
      <c r="D6855" s="98"/>
    </row>
    <row r="6856" spans="1:4" ht="12.75">
      <c r="A6856" s="83"/>
      <c r="B6856" s="83"/>
      <c r="C6856" s="83"/>
      <c r="D6856" s="98"/>
    </row>
    <row r="6857" spans="1:4" ht="12.75">
      <c r="A6857" s="83"/>
      <c r="B6857" s="83"/>
      <c r="C6857" s="83"/>
      <c r="D6857" s="98"/>
    </row>
    <row r="6858" spans="1:4" ht="12.75">
      <c r="A6858" s="83"/>
      <c r="B6858" s="83"/>
      <c r="C6858" s="83"/>
      <c r="D6858" s="98"/>
    </row>
    <row r="6859" spans="1:4" ht="12.75">
      <c r="A6859" s="83"/>
      <c r="B6859" s="83"/>
      <c r="C6859" s="83"/>
      <c r="D6859" s="98"/>
    </row>
    <row r="6860" spans="1:4" ht="12.75">
      <c r="A6860" s="83"/>
      <c r="B6860" s="83"/>
      <c r="C6860" s="83"/>
      <c r="D6860" s="98"/>
    </row>
    <row r="6861" spans="1:4" ht="12.75">
      <c r="A6861" s="83"/>
      <c r="B6861" s="83"/>
      <c r="C6861" s="83"/>
      <c r="D6861" s="98"/>
    </row>
    <row r="6862" spans="1:4" ht="12.75">
      <c r="A6862" s="83"/>
      <c r="B6862" s="83"/>
      <c r="C6862" s="83"/>
      <c r="D6862" s="98"/>
    </row>
    <row r="6863" spans="1:4" ht="12.75">
      <c r="A6863" s="83"/>
      <c r="B6863" s="83"/>
      <c r="C6863" s="83"/>
      <c r="D6863" s="98"/>
    </row>
    <row r="6864" spans="1:4" ht="12.75">
      <c r="A6864" s="83"/>
      <c r="B6864" s="83"/>
      <c r="C6864" s="83"/>
      <c r="D6864" s="98"/>
    </row>
    <row r="6865" spans="1:4" ht="12.75">
      <c r="A6865" s="83"/>
      <c r="B6865" s="83"/>
      <c r="C6865" s="83"/>
      <c r="D6865" s="98"/>
    </row>
    <row r="6866" spans="1:4" ht="12.75">
      <c r="A6866" s="83"/>
      <c r="B6866" s="83"/>
      <c r="C6866" s="83"/>
      <c r="D6866" s="98"/>
    </row>
    <row r="6867" spans="1:4" ht="12.75">
      <c r="A6867" s="83"/>
      <c r="B6867" s="83"/>
      <c r="C6867" s="83"/>
      <c r="D6867" s="98"/>
    </row>
    <row r="6868" spans="1:4" ht="12.75">
      <c r="A6868" s="83"/>
      <c r="B6868" s="83"/>
      <c r="C6868" s="83"/>
      <c r="D6868" s="98"/>
    </row>
    <row r="6869" spans="1:4" ht="12.75">
      <c r="A6869" s="83"/>
      <c r="B6869" s="83"/>
      <c r="C6869" s="83"/>
      <c r="D6869" s="98"/>
    </row>
    <row r="6870" spans="1:4" ht="12.75">
      <c r="A6870" s="83"/>
      <c r="B6870" s="83"/>
      <c r="C6870" s="83"/>
      <c r="D6870" s="98"/>
    </row>
    <row r="6871" spans="1:4" ht="12.75">
      <c r="A6871" s="83"/>
      <c r="B6871" s="83"/>
      <c r="C6871" s="83"/>
      <c r="D6871" s="98"/>
    </row>
    <row r="6872" spans="1:4" ht="12.75">
      <c r="A6872" s="83"/>
      <c r="B6872" s="83"/>
      <c r="C6872" s="83"/>
      <c r="D6872" s="98"/>
    </row>
    <row r="6873" spans="1:4" ht="12.75">
      <c r="A6873" s="83"/>
      <c r="B6873" s="83"/>
      <c r="C6873" s="83"/>
      <c r="D6873" s="98"/>
    </row>
    <row r="6874" spans="1:4" ht="12.75">
      <c r="A6874" s="83"/>
      <c r="B6874" s="83"/>
      <c r="C6874" s="83"/>
      <c r="D6874" s="98"/>
    </row>
    <row r="6875" spans="1:4" ht="12.75">
      <c r="A6875" s="83"/>
      <c r="B6875" s="83"/>
      <c r="C6875" s="83"/>
      <c r="D6875" s="98"/>
    </row>
    <row r="6876" spans="1:4" ht="12.75">
      <c r="A6876" s="83"/>
      <c r="B6876" s="83"/>
      <c r="C6876" s="83"/>
      <c r="D6876" s="98"/>
    </row>
    <row r="6877" spans="1:4" ht="12.75">
      <c r="A6877" s="83"/>
      <c r="B6877" s="83"/>
      <c r="C6877" s="83"/>
      <c r="D6877" s="98"/>
    </row>
    <row r="6878" spans="1:4" ht="12.75">
      <c r="A6878" s="83"/>
      <c r="B6878" s="83"/>
      <c r="C6878" s="83"/>
      <c r="D6878" s="98"/>
    </row>
    <row r="6879" spans="1:4" ht="12.75">
      <c r="A6879" s="83"/>
      <c r="B6879" s="83"/>
      <c r="C6879" s="83"/>
      <c r="D6879" s="98"/>
    </row>
    <row r="6880" spans="1:4" ht="12.75">
      <c r="A6880" s="83"/>
      <c r="B6880" s="83"/>
      <c r="C6880" s="83"/>
      <c r="D6880" s="98"/>
    </row>
    <row r="6881" spans="1:4" ht="12.75">
      <c r="A6881" s="83"/>
      <c r="B6881" s="83"/>
      <c r="C6881" s="83"/>
      <c r="D6881" s="98"/>
    </row>
    <row r="6882" spans="1:4" ht="12.75">
      <c r="A6882" s="83"/>
      <c r="B6882" s="83"/>
      <c r="C6882" s="83"/>
      <c r="D6882" s="98"/>
    </row>
    <row r="6883" spans="1:4" ht="12.75">
      <c r="A6883" s="83"/>
      <c r="B6883" s="83"/>
      <c r="C6883" s="83"/>
      <c r="D6883" s="98"/>
    </row>
    <row r="6884" spans="1:4" ht="12.75">
      <c r="A6884" s="83"/>
      <c r="B6884" s="83"/>
      <c r="C6884" s="83"/>
      <c r="D6884" s="98"/>
    </row>
    <row r="6885" spans="1:4" ht="12.75">
      <c r="A6885" s="83"/>
      <c r="B6885" s="83"/>
      <c r="C6885" s="83"/>
      <c r="D6885" s="98"/>
    </row>
    <row r="6886" spans="1:4" ht="12.75">
      <c r="A6886" s="83"/>
      <c r="B6886" s="83"/>
      <c r="C6886" s="83"/>
      <c r="D6886" s="98"/>
    </row>
    <row r="6887" spans="1:4" ht="12.75">
      <c r="A6887" s="83"/>
      <c r="B6887" s="83"/>
      <c r="C6887" s="83"/>
      <c r="D6887" s="98"/>
    </row>
    <row r="6888" spans="1:4" ht="12.75">
      <c r="A6888" s="83"/>
      <c r="B6888" s="83"/>
      <c r="C6888" s="83"/>
      <c r="D6888" s="98"/>
    </row>
    <row r="6889" spans="1:4" ht="12.75">
      <c r="A6889" s="83"/>
      <c r="B6889" s="83"/>
      <c r="C6889" s="83"/>
      <c r="D6889" s="98"/>
    </row>
    <row r="6890" spans="1:4" ht="12.75">
      <c r="A6890" s="83"/>
      <c r="B6890" s="83"/>
      <c r="C6890" s="83"/>
      <c r="D6890" s="98"/>
    </row>
    <row r="6891" spans="1:4" ht="12.75">
      <c r="A6891" s="83"/>
      <c r="B6891" s="83"/>
      <c r="C6891" s="83"/>
      <c r="D6891" s="98"/>
    </row>
    <row r="6892" spans="1:4" ht="12.75">
      <c r="A6892" s="83"/>
      <c r="B6892" s="83"/>
      <c r="C6892" s="83"/>
      <c r="D6892" s="98"/>
    </row>
    <row r="6893" spans="1:4" ht="12.75">
      <c r="A6893" s="83"/>
      <c r="B6893" s="83"/>
      <c r="C6893" s="83"/>
      <c r="D6893" s="98"/>
    </row>
    <row r="6894" spans="1:4" ht="12.75">
      <c r="A6894" s="83"/>
      <c r="B6894" s="83"/>
      <c r="C6894" s="83"/>
      <c r="D6894" s="98"/>
    </row>
    <row r="6895" spans="1:4" ht="12.75">
      <c r="A6895" s="83"/>
      <c r="B6895" s="83"/>
      <c r="C6895" s="83"/>
      <c r="D6895" s="98"/>
    </row>
    <row r="6896" spans="1:4" ht="12.75">
      <c r="A6896" s="83"/>
      <c r="B6896" s="83"/>
      <c r="C6896" s="83"/>
      <c r="D6896" s="98"/>
    </row>
    <row r="6897" spans="1:4" ht="12.75">
      <c r="A6897" s="83"/>
      <c r="B6897" s="83"/>
      <c r="C6897" s="83"/>
      <c r="D6897" s="98"/>
    </row>
    <row r="6898" spans="1:4" ht="12.75">
      <c r="A6898" s="83"/>
      <c r="B6898" s="83"/>
      <c r="C6898" s="83"/>
      <c r="D6898" s="98"/>
    </row>
    <row r="6899" spans="1:4" ht="12.75">
      <c r="A6899" s="83"/>
      <c r="B6899" s="83"/>
      <c r="C6899" s="83"/>
      <c r="D6899" s="98"/>
    </row>
    <row r="6900" spans="1:4" ht="12.75">
      <c r="A6900" s="83"/>
      <c r="B6900" s="83"/>
      <c r="C6900" s="83"/>
      <c r="D6900" s="98"/>
    </row>
    <row r="6901" spans="1:4" ht="12.75">
      <c r="A6901" s="83"/>
      <c r="B6901" s="83"/>
      <c r="C6901" s="83"/>
      <c r="D6901" s="98"/>
    </row>
    <row r="6902" spans="1:4" ht="12.75">
      <c r="A6902" s="83"/>
      <c r="B6902" s="83"/>
      <c r="C6902" s="83"/>
      <c r="D6902" s="98"/>
    </row>
    <row r="6903" spans="1:4" ht="12.75">
      <c r="A6903" s="83"/>
      <c r="B6903" s="83"/>
      <c r="C6903" s="83"/>
      <c r="D6903" s="98"/>
    </row>
    <row r="6904" spans="1:4" ht="12.75">
      <c r="A6904" s="83"/>
      <c r="B6904" s="83"/>
      <c r="C6904" s="83"/>
      <c r="D6904" s="98"/>
    </row>
    <row r="6905" spans="1:4" ht="12.75">
      <c r="A6905" s="83"/>
      <c r="B6905" s="83"/>
      <c r="C6905" s="83"/>
      <c r="D6905" s="98"/>
    </row>
    <row r="6906" spans="1:4" ht="12.75">
      <c r="A6906" s="83"/>
      <c r="B6906" s="83"/>
      <c r="C6906" s="83"/>
      <c r="D6906" s="98"/>
    </row>
    <row r="6907" spans="1:4" ht="12.75">
      <c r="A6907" s="83"/>
      <c r="B6907" s="83"/>
      <c r="C6907" s="83"/>
      <c r="D6907" s="98"/>
    </row>
    <row r="6908" spans="1:4" ht="12.75">
      <c r="A6908" s="83"/>
      <c r="B6908" s="83"/>
      <c r="C6908" s="83"/>
      <c r="D6908" s="98"/>
    </row>
    <row r="6909" spans="1:4" ht="12.75">
      <c r="A6909" s="83"/>
      <c r="B6909" s="83"/>
      <c r="C6909" s="83"/>
      <c r="D6909" s="98"/>
    </row>
    <row r="6910" spans="1:4" ht="12.75">
      <c r="A6910" s="83"/>
      <c r="B6910" s="83"/>
      <c r="C6910" s="83"/>
      <c r="D6910" s="98"/>
    </row>
    <row r="6911" spans="1:4" ht="12.75">
      <c r="A6911" s="83"/>
      <c r="B6911" s="83"/>
      <c r="C6911" s="83"/>
      <c r="D6911" s="98"/>
    </row>
    <row r="6912" spans="1:4" ht="12.75">
      <c r="A6912" s="83"/>
      <c r="B6912" s="83"/>
      <c r="C6912" s="83"/>
      <c r="D6912" s="98"/>
    </row>
    <row r="6913" spans="1:4" ht="12.75">
      <c r="A6913" s="83"/>
      <c r="B6913" s="83"/>
      <c r="C6913" s="83"/>
      <c r="D6913" s="98"/>
    </row>
    <row r="6914" spans="1:4" ht="12.75">
      <c r="A6914" s="83"/>
      <c r="B6914" s="83"/>
      <c r="C6914" s="83"/>
      <c r="D6914" s="98"/>
    </row>
    <row r="6915" spans="1:4" ht="12.75">
      <c r="A6915" s="83"/>
      <c r="B6915" s="83"/>
      <c r="C6915" s="83"/>
      <c r="D6915" s="98"/>
    </row>
    <row r="6916" spans="1:4" ht="12.75">
      <c r="A6916" s="83"/>
      <c r="B6916" s="83"/>
      <c r="C6916" s="83"/>
      <c r="D6916" s="98"/>
    </row>
    <row r="6917" spans="1:4" ht="12.75">
      <c r="A6917" s="83"/>
      <c r="B6917" s="83"/>
      <c r="C6917" s="83"/>
      <c r="D6917" s="98"/>
    </row>
    <row r="6918" spans="1:4" ht="12.75">
      <c r="A6918" s="83"/>
      <c r="B6918" s="83"/>
      <c r="C6918" s="83"/>
      <c r="D6918" s="98"/>
    </row>
    <row r="6919" spans="1:4" ht="12.75">
      <c r="A6919" s="83"/>
      <c r="B6919" s="83"/>
      <c r="C6919" s="83"/>
      <c r="D6919" s="98"/>
    </row>
    <row r="6920" spans="1:4" ht="12.75">
      <c r="A6920" s="83"/>
      <c r="B6920" s="83"/>
      <c r="C6920" s="83"/>
      <c r="D6920" s="98"/>
    </row>
    <row r="6921" spans="1:4" ht="12.75">
      <c r="A6921" s="83"/>
      <c r="B6921" s="83"/>
      <c r="C6921" s="83"/>
      <c r="D6921" s="98"/>
    </row>
    <row r="6922" spans="1:4" ht="12.75">
      <c r="A6922" s="83"/>
      <c r="B6922" s="83"/>
      <c r="C6922" s="83"/>
      <c r="D6922" s="98"/>
    </row>
    <row r="6923" spans="1:4" ht="12.75">
      <c r="A6923" s="83"/>
      <c r="B6923" s="83"/>
      <c r="C6923" s="83"/>
      <c r="D6923" s="98"/>
    </row>
    <row r="6924" spans="1:4" ht="12.75">
      <c r="A6924" s="83"/>
      <c r="B6924" s="83"/>
      <c r="C6924" s="83"/>
      <c r="D6924" s="98"/>
    </row>
    <row r="6925" spans="1:4" ht="12.75">
      <c r="A6925" s="83"/>
      <c r="B6925" s="83"/>
      <c r="C6925" s="83"/>
      <c r="D6925" s="98"/>
    </row>
    <row r="6926" spans="1:4" ht="12.75">
      <c r="A6926" s="83"/>
      <c r="B6926" s="83"/>
      <c r="C6926" s="83"/>
      <c r="D6926" s="98"/>
    </row>
    <row r="6927" spans="1:4" ht="12.75">
      <c r="A6927" s="83"/>
      <c r="B6927" s="83"/>
      <c r="C6927" s="83"/>
      <c r="D6927" s="98"/>
    </row>
    <row r="6928" spans="1:4" ht="12.75">
      <c r="A6928" s="83"/>
      <c r="B6928" s="83"/>
      <c r="C6928" s="83"/>
      <c r="D6928" s="98"/>
    </row>
    <row r="6929" spans="1:4" ht="12.75">
      <c r="A6929" s="83"/>
      <c r="B6929" s="83"/>
      <c r="C6929" s="83"/>
      <c r="D6929" s="98"/>
    </row>
    <row r="6930" spans="1:4" ht="12.75">
      <c r="A6930" s="83"/>
      <c r="B6930" s="83"/>
      <c r="C6930" s="83"/>
      <c r="D6930" s="98"/>
    </row>
    <row r="6931" spans="1:4" ht="12.75">
      <c r="A6931" s="83"/>
      <c r="B6931" s="83"/>
      <c r="C6931" s="83"/>
      <c r="D6931" s="98"/>
    </row>
    <row r="6932" spans="1:4" ht="12.75">
      <c r="A6932" s="83"/>
      <c r="B6932" s="83"/>
      <c r="C6932" s="83"/>
      <c r="D6932" s="98"/>
    </row>
    <row r="6933" spans="1:4" ht="12.75">
      <c r="A6933" s="83"/>
      <c r="B6933" s="83"/>
      <c r="C6933" s="83"/>
      <c r="D6933" s="98"/>
    </row>
    <row r="6934" spans="1:4" ht="12.75">
      <c r="A6934" s="83"/>
      <c r="B6934" s="83"/>
      <c r="C6934" s="83"/>
      <c r="D6934" s="98"/>
    </row>
    <row r="6935" spans="1:4" ht="12.75">
      <c r="A6935" s="83"/>
      <c r="B6935" s="83"/>
      <c r="C6935" s="83"/>
      <c r="D6935" s="98"/>
    </row>
    <row r="6936" spans="1:4" ht="12.75">
      <c r="A6936" s="83"/>
      <c r="B6936" s="83"/>
      <c r="C6936" s="83"/>
      <c r="D6936" s="98"/>
    </row>
    <row r="6937" spans="1:4" ht="12.75">
      <c r="A6937" s="83"/>
      <c r="B6937" s="83"/>
      <c r="C6937" s="83"/>
      <c r="D6937" s="98"/>
    </row>
    <row r="6938" spans="1:4" ht="12.75">
      <c r="A6938" s="83"/>
      <c r="B6938" s="83"/>
      <c r="C6938" s="83"/>
      <c r="D6938" s="98"/>
    </row>
    <row r="6939" spans="1:4" ht="12.75">
      <c r="A6939" s="83"/>
      <c r="B6939" s="83"/>
      <c r="C6939" s="83"/>
      <c r="D6939" s="98"/>
    </row>
    <row r="6940" spans="1:4" ht="12.75">
      <c r="A6940" s="83"/>
      <c r="B6940" s="83"/>
      <c r="C6940" s="83"/>
      <c r="D6940" s="98"/>
    </row>
    <row r="6941" spans="1:4" ht="12.75">
      <c r="A6941" s="83"/>
      <c r="B6941" s="83"/>
      <c r="C6941" s="83"/>
      <c r="D6941" s="98"/>
    </row>
    <row r="6942" spans="1:4" ht="12.75">
      <c r="A6942" s="83"/>
      <c r="B6942" s="83"/>
      <c r="C6942" s="83"/>
      <c r="D6942" s="98"/>
    </row>
    <row r="6943" spans="1:4" ht="12.75">
      <c r="A6943" s="83"/>
      <c r="B6943" s="83"/>
      <c r="C6943" s="83"/>
      <c r="D6943" s="98"/>
    </row>
    <row r="6944" spans="1:4" ht="12.75">
      <c r="A6944" s="83"/>
      <c r="B6944" s="83"/>
      <c r="C6944" s="83"/>
      <c r="D6944" s="98"/>
    </row>
    <row r="6945" spans="1:4" ht="12.75">
      <c r="A6945" s="83"/>
      <c r="B6945" s="83"/>
      <c r="C6945" s="83"/>
      <c r="D6945" s="98"/>
    </row>
    <row r="6946" spans="1:4" ht="12.75">
      <c r="A6946" s="83"/>
      <c r="B6946" s="83"/>
      <c r="C6946" s="83"/>
      <c r="D6946" s="98"/>
    </row>
    <row r="6947" spans="1:4" ht="12.75">
      <c r="A6947" s="83"/>
      <c r="B6947" s="83"/>
      <c r="C6947" s="83"/>
      <c r="D6947" s="98"/>
    </row>
    <row r="6948" spans="1:4" ht="12.75">
      <c r="A6948" s="83"/>
      <c r="B6948" s="83"/>
      <c r="C6948" s="83"/>
      <c r="D6948" s="98"/>
    </row>
    <row r="6949" spans="1:4" ht="12.75">
      <c r="A6949" s="83"/>
      <c r="B6949" s="83"/>
      <c r="C6949" s="83"/>
      <c r="D6949" s="98"/>
    </row>
    <row r="6950" spans="1:4" ht="12.75">
      <c r="A6950" s="83"/>
      <c r="B6950" s="83"/>
      <c r="C6950" s="83"/>
      <c r="D6950" s="98"/>
    </row>
    <row r="6951" spans="1:4" ht="12.75">
      <c r="A6951" s="83"/>
      <c r="B6951" s="83"/>
      <c r="C6951" s="83"/>
      <c r="D6951" s="98"/>
    </row>
    <row r="6952" spans="1:4" ht="12.75">
      <c r="A6952" s="83"/>
      <c r="B6952" s="83"/>
      <c r="C6952" s="83"/>
      <c r="D6952" s="98"/>
    </row>
    <row r="6953" spans="1:4" ht="12.75">
      <c r="A6953" s="83"/>
      <c r="B6953" s="83"/>
      <c r="C6953" s="83"/>
      <c r="D6953" s="98"/>
    </row>
    <row r="6954" spans="1:4" ht="12.75">
      <c r="A6954" s="83"/>
      <c r="B6954" s="83"/>
      <c r="C6954" s="83"/>
      <c r="D6954" s="98"/>
    </row>
    <row r="6955" spans="1:4" ht="12.75">
      <c r="A6955" s="83"/>
      <c r="B6955" s="83"/>
      <c r="C6955" s="83"/>
      <c r="D6955" s="98"/>
    </row>
    <row r="6956" spans="1:4" ht="12.75">
      <c r="A6956" s="83"/>
      <c r="B6956" s="83"/>
      <c r="C6956" s="83"/>
      <c r="D6956" s="98"/>
    </row>
    <row r="6957" spans="1:4" ht="12.75">
      <c r="A6957" s="83"/>
      <c r="B6957" s="83"/>
      <c r="C6957" s="83"/>
      <c r="D6957" s="98"/>
    </row>
    <row r="6958" spans="1:4" ht="12.75">
      <c r="A6958" s="83"/>
      <c r="B6958" s="83"/>
      <c r="C6958" s="83"/>
      <c r="D6958" s="98"/>
    </row>
    <row r="6959" spans="1:4" ht="12.75">
      <c r="A6959" s="83"/>
      <c r="B6959" s="83"/>
      <c r="C6959" s="83"/>
      <c r="D6959" s="98"/>
    </row>
    <row r="6960" spans="1:4" ht="12.75">
      <c r="A6960" s="83"/>
      <c r="B6960" s="83"/>
      <c r="C6960" s="83"/>
      <c r="D6960" s="98"/>
    </row>
    <row r="6961" spans="1:4" ht="12.75">
      <c r="A6961" s="83"/>
      <c r="B6961" s="83"/>
      <c r="C6961" s="83"/>
      <c r="D6961" s="98"/>
    </row>
    <row r="6962" spans="1:4" ht="12.75">
      <c r="A6962" s="83"/>
      <c r="B6962" s="83"/>
      <c r="C6962" s="83"/>
      <c r="D6962" s="98"/>
    </row>
    <row r="6963" spans="1:4" ht="12.75">
      <c r="A6963" s="83"/>
      <c r="B6963" s="83"/>
      <c r="C6963" s="83"/>
      <c r="D6963" s="98"/>
    </row>
    <row r="6964" spans="1:4" ht="12.75">
      <c r="A6964" s="83"/>
      <c r="B6964" s="83"/>
      <c r="C6964" s="83"/>
      <c r="D6964" s="98"/>
    </row>
    <row r="6965" spans="1:4" ht="12.75">
      <c r="A6965" s="83"/>
      <c r="B6965" s="83"/>
      <c r="C6965" s="83"/>
      <c r="D6965" s="98"/>
    </row>
    <row r="6966" spans="1:4" ht="12.75">
      <c r="A6966" s="83"/>
      <c r="B6966" s="83"/>
      <c r="C6966" s="83"/>
      <c r="D6966" s="98"/>
    </row>
    <row r="6967" spans="1:4" ht="12.75">
      <c r="A6967" s="83"/>
      <c r="B6967" s="83"/>
      <c r="C6967" s="83"/>
      <c r="D6967" s="98"/>
    </row>
    <row r="6968" spans="1:4" ht="12.75">
      <c r="A6968" s="83"/>
      <c r="B6968" s="83"/>
      <c r="C6968" s="83"/>
      <c r="D6968" s="98"/>
    </row>
    <row r="6969" spans="1:4" ht="12.75">
      <c r="A6969" s="83"/>
      <c r="B6969" s="83"/>
      <c r="C6969" s="83"/>
      <c r="D6969" s="98"/>
    </row>
    <row r="6970" spans="1:4" ht="12.75">
      <c r="A6970" s="83"/>
      <c r="B6970" s="83"/>
      <c r="C6970" s="83"/>
      <c r="D6970" s="98"/>
    </row>
    <row r="6971" spans="1:4" ht="12.75">
      <c r="A6971" s="83"/>
      <c r="B6971" s="83"/>
      <c r="C6971" s="83"/>
      <c r="D6971" s="98"/>
    </row>
    <row r="6972" spans="1:4" ht="12.75">
      <c r="A6972" s="83"/>
      <c r="B6972" s="83"/>
      <c r="C6972" s="83"/>
      <c r="D6972" s="98"/>
    </row>
    <row r="6973" spans="1:4" ht="12.75">
      <c r="A6973" s="83"/>
      <c r="B6973" s="83"/>
      <c r="C6973" s="83"/>
      <c r="D6973" s="98"/>
    </row>
    <row r="6974" spans="1:4" ht="12.75">
      <c r="A6974" s="83"/>
      <c r="B6974" s="83"/>
      <c r="C6974" s="83"/>
      <c r="D6974" s="98"/>
    </row>
    <row r="6975" spans="1:4" ht="12.75">
      <c r="A6975" s="83"/>
      <c r="B6975" s="83"/>
      <c r="C6975" s="83"/>
      <c r="D6975" s="98"/>
    </row>
    <row r="6976" spans="1:4" ht="12.75">
      <c r="A6976" s="83"/>
      <c r="B6976" s="83"/>
      <c r="C6976" s="83"/>
      <c r="D6976" s="98"/>
    </row>
    <row r="6977" spans="1:4" ht="12.75">
      <c r="A6977" s="83"/>
      <c r="B6977" s="83"/>
      <c r="C6977" s="83"/>
      <c r="D6977" s="98"/>
    </row>
    <row r="6978" spans="1:4" ht="12.75">
      <c r="A6978" s="83"/>
      <c r="B6978" s="83"/>
      <c r="C6978" s="83"/>
      <c r="D6978" s="98"/>
    </row>
    <row r="6979" spans="1:4" ht="12.75">
      <c r="A6979" s="83"/>
      <c r="B6979" s="83"/>
      <c r="C6979" s="83"/>
      <c r="D6979" s="98"/>
    </row>
    <row r="6980" spans="1:4" ht="12.75">
      <c r="A6980" s="83"/>
      <c r="B6980" s="83"/>
      <c r="C6980" s="83"/>
      <c r="D6980" s="98"/>
    </row>
    <row r="6981" spans="1:4" ht="12.75">
      <c r="A6981" s="83"/>
      <c r="B6981" s="83"/>
      <c r="C6981" s="83"/>
      <c r="D6981" s="98"/>
    </row>
    <row r="6982" spans="1:4" ht="12.75">
      <c r="A6982" s="83"/>
      <c r="B6982" s="83"/>
      <c r="C6982" s="83"/>
      <c r="D6982" s="98"/>
    </row>
    <row r="6983" spans="1:4" ht="12.75">
      <c r="A6983" s="83"/>
      <c r="B6983" s="83"/>
      <c r="C6983" s="83"/>
      <c r="D6983" s="98"/>
    </row>
    <row r="6984" spans="1:4" ht="12.75">
      <c r="A6984" s="83"/>
      <c r="B6984" s="83"/>
      <c r="C6984" s="83"/>
      <c r="D6984" s="98"/>
    </row>
    <row r="6985" spans="1:4" ht="12.75">
      <c r="A6985" s="83"/>
      <c r="B6985" s="83"/>
      <c r="C6985" s="83"/>
      <c r="D6985" s="98"/>
    </row>
    <row r="6986" spans="1:4" ht="12.75">
      <c r="A6986" s="83"/>
      <c r="B6986" s="83"/>
      <c r="C6986" s="83"/>
      <c r="D6986" s="98"/>
    </row>
    <row r="6987" spans="1:4" ht="12.75">
      <c r="A6987" s="83"/>
      <c r="B6987" s="83"/>
      <c r="C6987" s="83"/>
      <c r="D6987" s="98"/>
    </row>
    <row r="6988" spans="1:4" ht="12.75">
      <c r="A6988" s="83"/>
      <c r="B6988" s="83"/>
      <c r="C6988" s="83"/>
      <c r="D6988" s="98"/>
    </row>
    <row r="6989" spans="1:4" ht="12.75">
      <c r="A6989" s="83"/>
      <c r="B6989" s="83"/>
      <c r="C6989" s="83"/>
      <c r="D6989" s="98"/>
    </row>
    <row r="6990" spans="1:4" ht="12.75">
      <c r="A6990" s="83"/>
      <c r="B6990" s="83"/>
      <c r="C6990" s="83"/>
      <c r="D6990" s="98"/>
    </row>
    <row r="6991" spans="1:4" ht="12.75">
      <c r="A6991" s="83"/>
      <c r="B6991" s="83"/>
      <c r="C6991" s="83"/>
      <c r="D6991" s="98"/>
    </row>
    <row r="6992" spans="1:4" ht="12.75">
      <c r="A6992" s="83"/>
      <c r="B6992" s="83"/>
      <c r="C6992" s="83"/>
      <c r="D6992" s="98"/>
    </row>
    <row r="6993" spans="1:4" ht="12.75">
      <c r="A6993" s="83"/>
      <c r="B6993" s="83"/>
      <c r="C6993" s="83"/>
      <c r="D6993" s="98"/>
    </row>
    <row r="6994" spans="1:4" ht="12.75">
      <c r="A6994" s="83"/>
      <c r="B6994" s="83"/>
      <c r="C6994" s="83"/>
      <c r="D6994" s="98"/>
    </row>
    <row r="6995" spans="1:4" ht="12.75">
      <c r="A6995" s="83"/>
      <c r="B6995" s="83"/>
      <c r="C6995" s="83"/>
      <c r="D6995" s="98"/>
    </row>
    <row r="6996" spans="1:4" ht="12.75">
      <c r="A6996" s="83"/>
      <c r="B6996" s="83"/>
      <c r="C6996" s="83"/>
      <c r="D6996" s="98"/>
    </row>
    <row r="6997" spans="1:4" ht="12.75">
      <c r="A6997" s="83"/>
      <c r="B6997" s="83"/>
      <c r="C6997" s="83"/>
      <c r="D6997" s="98"/>
    </row>
    <row r="6998" spans="1:4" ht="12.75">
      <c r="A6998" s="83"/>
      <c r="B6998" s="83"/>
      <c r="C6998" s="83"/>
      <c r="D6998" s="98"/>
    </row>
    <row r="6999" spans="1:4" ht="12.75">
      <c r="A6999" s="83"/>
      <c r="B6999" s="83"/>
      <c r="C6999" s="83"/>
      <c r="D6999" s="98"/>
    </row>
    <row r="7000" spans="1:4" ht="12.75">
      <c r="A7000" s="83"/>
      <c r="B7000" s="83"/>
      <c r="C7000" s="83"/>
      <c r="D7000" s="98"/>
    </row>
    <row r="7001" spans="1:4" ht="12.75">
      <c r="A7001" s="83"/>
      <c r="B7001" s="83"/>
      <c r="C7001" s="83"/>
      <c r="D7001" s="98"/>
    </row>
    <row r="7002" spans="1:4" ht="12.75">
      <c r="A7002" s="83"/>
      <c r="B7002" s="83"/>
      <c r="C7002" s="83"/>
      <c r="D7002" s="98"/>
    </row>
    <row r="7003" spans="1:4" ht="12.75">
      <c r="A7003" s="83"/>
      <c r="B7003" s="83"/>
      <c r="C7003" s="83"/>
      <c r="D7003" s="98"/>
    </row>
    <row r="7004" spans="1:4" ht="12.75">
      <c r="A7004" s="83"/>
      <c r="B7004" s="83"/>
      <c r="C7004" s="83"/>
      <c r="D7004" s="98"/>
    </row>
    <row r="7005" spans="1:4" ht="12.75">
      <c r="A7005" s="83"/>
      <c r="B7005" s="83"/>
      <c r="C7005" s="83"/>
      <c r="D7005" s="98"/>
    </row>
    <row r="7006" spans="1:4" ht="12.75">
      <c r="A7006" s="83"/>
      <c r="B7006" s="83"/>
      <c r="C7006" s="83"/>
      <c r="D7006" s="98"/>
    </row>
    <row r="7007" spans="1:4" ht="12.75">
      <c r="A7007" s="83"/>
      <c r="B7007" s="83"/>
      <c r="C7007" s="83"/>
      <c r="D7007" s="98"/>
    </row>
    <row r="7008" spans="1:4" ht="12.75">
      <c r="A7008" s="83"/>
      <c r="B7008" s="83"/>
      <c r="C7008" s="83"/>
      <c r="D7008" s="98"/>
    </row>
    <row r="7009" spans="1:4" ht="12.75">
      <c r="A7009" s="83"/>
      <c r="B7009" s="83"/>
      <c r="C7009" s="83"/>
      <c r="D7009" s="98"/>
    </row>
    <row r="7010" spans="1:4" ht="12.75">
      <c r="A7010" s="83"/>
      <c r="B7010" s="83"/>
      <c r="C7010" s="83"/>
      <c r="D7010" s="98"/>
    </row>
    <row r="7011" spans="1:4" ht="12.75">
      <c r="A7011" s="83"/>
      <c r="B7011" s="83"/>
      <c r="C7011" s="83"/>
      <c r="D7011" s="98"/>
    </row>
    <row r="7012" spans="1:4" ht="12.75">
      <c r="A7012" s="83"/>
      <c r="B7012" s="83"/>
      <c r="C7012" s="83"/>
      <c r="D7012" s="98"/>
    </row>
    <row r="7013" spans="1:4" ht="12.75">
      <c r="A7013" s="83"/>
      <c r="B7013" s="83"/>
      <c r="C7013" s="83"/>
      <c r="D7013" s="98"/>
    </row>
    <row r="7014" spans="1:4" ht="12.75">
      <c r="A7014" s="83"/>
      <c r="B7014" s="83"/>
      <c r="C7014" s="83"/>
      <c r="D7014" s="98"/>
    </row>
    <row r="7015" spans="1:4" ht="12.75">
      <c r="A7015" s="83"/>
      <c r="B7015" s="83"/>
      <c r="C7015" s="83"/>
      <c r="D7015" s="98"/>
    </row>
    <row r="7016" spans="1:4" ht="12.75">
      <c r="A7016" s="83"/>
      <c r="B7016" s="83"/>
      <c r="C7016" s="83"/>
      <c r="D7016" s="98"/>
    </row>
    <row r="7017" spans="1:4" ht="12.75">
      <c r="A7017" s="83"/>
      <c r="B7017" s="83"/>
      <c r="C7017" s="83"/>
      <c r="D7017" s="98"/>
    </row>
    <row r="7018" spans="1:4" ht="12.75">
      <c r="A7018" s="83"/>
      <c r="B7018" s="83"/>
      <c r="C7018" s="83"/>
      <c r="D7018" s="98"/>
    </row>
    <row r="7019" spans="1:4" ht="12.75">
      <c r="A7019" s="83"/>
      <c r="B7019" s="83"/>
      <c r="C7019" s="83"/>
      <c r="D7019" s="98"/>
    </row>
    <row r="7020" spans="1:4" ht="12.75">
      <c r="A7020" s="83"/>
      <c r="B7020" s="83"/>
      <c r="C7020" s="83"/>
      <c r="D7020" s="98"/>
    </row>
    <row r="7021" spans="1:4" ht="12.75">
      <c r="A7021" s="83"/>
      <c r="B7021" s="83"/>
      <c r="C7021" s="83"/>
      <c r="D7021" s="98"/>
    </row>
    <row r="7022" spans="1:4" ht="12.75">
      <c r="A7022" s="83"/>
      <c r="B7022" s="83"/>
      <c r="C7022" s="83"/>
      <c r="D7022" s="98"/>
    </row>
    <row r="7023" spans="1:4" ht="12.75">
      <c r="A7023" s="83"/>
      <c r="B7023" s="83"/>
      <c r="C7023" s="83"/>
      <c r="D7023" s="98"/>
    </row>
    <row r="7024" spans="1:4" ht="12.75">
      <c r="A7024" s="83"/>
      <c r="B7024" s="83"/>
      <c r="C7024" s="83"/>
      <c r="D7024" s="98"/>
    </row>
    <row r="7025" spans="1:4" ht="12.75">
      <c r="A7025" s="83"/>
      <c r="B7025" s="83"/>
      <c r="C7025" s="83"/>
      <c r="D7025" s="98"/>
    </row>
    <row r="7026" spans="1:4" ht="12.75">
      <c r="A7026" s="83"/>
      <c r="B7026" s="83"/>
      <c r="C7026" s="83"/>
      <c r="D7026" s="98"/>
    </row>
    <row r="7027" spans="1:4" ht="12.75">
      <c r="A7027" s="83"/>
      <c r="B7027" s="83"/>
      <c r="C7027" s="83"/>
      <c r="D7027" s="98"/>
    </row>
    <row r="7028" spans="1:4" ht="12.75">
      <c r="A7028" s="83"/>
      <c r="B7028" s="83"/>
      <c r="C7028" s="83"/>
      <c r="D7028" s="98"/>
    </row>
    <row r="7029" spans="1:4" ht="12.75">
      <c r="A7029" s="83"/>
      <c r="B7029" s="83"/>
      <c r="C7029" s="83"/>
      <c r="D7029" s="98"/>
    </row>
    <row r="7030" spans="1:4" ht="12.75">
      <c r="A7030" s="83"/>
      <c r="B7030" s="83"/>
      <c r="C7030" s="83"/>
      <c r="D7030" s="98"/>
    </row>
    <row r="7031" spans="1:4" ht="12.75">
      <c r="A7031" s="83"/>
      <c r="B7031" s="83"/>
      <c r="C7031" s="83"/>
      <c r="D7031" s="98"/>
    </row>
    <row r="7032" spans="1:4" ht="12.75">
      <c r="A7032" s="83"/>
      <c r="B7032" s="83"/>
      <c r="C7032" s="83"/>
      <c r="D7032" s="98"/>
    </row>
    <row r="7033" spans="1:4" ht="12.75">
      <c r="A7033" s="83"/>
      <c r="B7033" s="83"/>
      <c r="C7033" s="83"/>
      <c r="D7033" s="98"/>
    </row>
    <row r="7034" spans="1:4" ht="12.75">
      <c r="A7034" s="83"/>
      <c r="B7034" s="83"/>
      <c r="C7034" s="83"/>
      <c r="D7034" s="98"/>
    </row>
    <row r="7035" spans="1:4" ht="12.75">
      <c r="A7035" s="83"/>
      <c r="B7035" s="83"/>
      <c r="C7035" s="83"/>
      <c r="D7035" s="98"/>
    </row>
    <row r="7036" spans="1:4" ht="12.75">
      <c r="A7036" s="83"/>
      <c r="B7036" s="83"/>
      <c r="C7036" s="83"/>
      <c r="D7036" s="98"/>
    </row>
    <row r="7037" spans="1:4" ht="12.75">
      <c r="A7037" s="83"/>
      <c r="B7037" s="83"/>
      <c r="C7037" s="83"/>
      <c r="D7037" s="98"/>
    </row>
    <row r="7038" spans="1:4" ht="12.75">
      <c r="A7038" s="83"/>
      <c r="B7038" s="83"/>
      <c r="C7038" s="83"/>
      <c r="D7038" s="98"/>
    </row>
    <row r="7039" spans="1:4" ht="12.75">
      <c r="A7039" s="83"/>
      <c r="B7039" s="83"/>
      <c r="C7039" s="83"/>
      <c r="D7039" s="98"/>
    </row>
    <row r="7040" spans="1:4" ht="12.75">
      <c r="A7040" s="83"/>
      <c r="B7040" s="83"/>
      <c r="C7040" s="83"/>
      <c r="D7040" s="98"/>
    </row>
    <row r="7041" spans="1:4" ht="12.75">
      <c r="A7041" s="83"/>
      <c r="B7041" s="83"/>
      <c r="C7041" s="83"/>
      <c r="D7041" s="98"/>
    </row>
    <row r="7042" spans="1:4" ht="12.75">
      <c r="A7042" s="83"/>
      <c r="B7042" s="83"/>
      <c r="C7042" s="83"/>
      <c r="D7042" s="98"/>
    </row>
    <row r="7043" spans="1:4" ht="12.75">
      <c r="A7043" s="83"/>
      <c r="B7043" s="83"/>
      <c r="C7043" s="83"/>
      <c r="D7043" s="98"/>
    </row>
    <row r="7044" spans="1:4" ht="12.75">
      <c r="A7044" s="83"/>
      <c r="B7044" s="83"/>
      <c r="C7044" s="83"/>
      <c r="D7044" s="98"/>
    </row>
    <row r="7045" spans="1:4" ht="12.75">
      <c r="A7045" s="83"/>
      <c r="B7045" s="83"/>
      <c r="C7045" s="83"/>
      <c r="D7045" s="98"/>
    </row>
    <row r="7046" spans="1:4" ht="12.75">
      <c r="A7046" s="83"/>
      <c r="B7046" s="83"/>
      <c r="C7046" s="83"/>
      <c r="D7046" s="98"/>
    </row>
    <row r="7047" spans="1:4" ht="12.75">
      <c r="A7047" s="83"/>
      <c r="B7047" s="83"/>
      <c r="C7047" s="83"/>
      <c r="D7047" s="98"/>
    </row>
    <row r="7048" spans="1:4" ht="12.75">
      <c r="A7048" s="83"/>
      <c r="B7048" s="83"/>
      <c r="C7048" s="83"/>
      <c r="D7048" s="98"/>
    </row>
    <row r="7049" spans="1:4" ht="12.75">
      <c r="A7049" s="83"/>
      <c r="B7049" s="83"/>
      <c r="C7049" s="83"/>
      <c r="D7049" s="98"/>
    </row>
    <row r="7050" spans="1:4" ht="12.75">
      <c r="A7050" s="83"/>
      <c r="B7050" s="83"/>
      <c r="C7050" s="83"/>
      <c r="D7050" s="98"/>
    </row>
    <row r="7051" spans="1:4" ht="12.75">
      <c r="A7051" s="83"/>
      <c r="B7051" s="83"/>
      <c r="C7051" s="83"/>
      <c r="D7051" s="98"/>
    </row>
    <row r="7052" spans="1:4" ht="12.75">
      <c r="A7052" s="83"/>
      <c r="B7052" s="83"/>
      <c r="C7052" s="83"/>
      <c r="D7052" s="98"/>
    </row>
    <row r="7053" spans="1:4" ht="12.75">
      <c r="A7053" s="83"/>
      <c r="B7053" s="83"/>
      <c r="C7053" s="83"/>
      <c r="D7053" s="98"/>
    </row>
    <row r="7054" spans="1:4" ht="12.75">
      <c r="A7054" s="83"/>
      <c r="B7054" s="83"/>
      <c r="C7054" s="83"/>
      <c r="D7054" s="98"/>
    </row>
    <row r="7055" spans="1:4" ht="12.75">
      <c r="A7055" s="83"/>
      <c r="B7055" s="83"/>
      <c r="C7055" s="83"/>
      <c r="D7055" s="98"/>
    </row>
    <row r="7056" spans="1:4" ht="12.75">
      <c r="A7056" s="83"/>
      <c r="B7056" s="83"/>
      <c r="C7056" s="83"/>
      <c r="D7056" s="98"/>
    </row>
    <row r="7057" spans="1:4" ht="12.75">
      <c r="A7057" s="83"/>
      <c r="B7057" s="83"/>
      <c r="C7057" s="83"/>
      <c r="D7057" s="98"/>
    </row>
    <row r="7058" spans="1:4" ht="12.75">
      <c r="A7058" s="83"/>
      <c r="B7058" s="83"/>
      <c r="C7058" s="83"/>
      <c r="D7058" s="98"/>
    </row>
    <row r="7059" spans="1:4" ht="12.75">
      <c r="A7059" s="83"/>
      <c r="B7059" s="83"/>
      <c r="C7059" s="83"/>
      <c r="D7059" s="98"/>
    </row>
    <row r="7060" spans="1:4" ht="12.75">
      <c r="A7060" s="83"/>
      <c r="B7060" s="83"/>
      <c r="C7060" s="83"/>
      <c r="D7060" s="98"/>
    </row>
    <row r="7061" spans="1:4" ht="12.75">
      <c r="A7061" s="83"/>
      <c r="B7061" s="83"/>
      <c r="C7061" s="83"/>
      <c r="D7061" s="98"/>
    </row>
    <row r="7062" spans="1:4" ht="12.75">
      <c r="A7062" s="83"/>
      <c r="B7062" s="83"/>
      <c r="C7062" s="83"/>
      <c r="D7062" s="98"/>
    </row>
    <row r="7063" spans="1:4" ht="12.75">
      <c r="A7063" s="83"/>
      <c r="B7063" s="83"/>
      <c r="C7063" s="83"/>
      <c r="D7063" s="98"/>
    </row>
    <row r="7064" spans="1:4" ht="12.75">
      <c r="A7064" s="83"/>
      <c r="B7064" s="83"/>
      <c r="C7064" s="83"/>
      <c r="D7064" s="98"/>
    </row>
    <row r="7065" spans="1:4" ht="12.75">
      <c r="A7065" s="83"/>
      <c r="B7065" s="83"/>
      <c r="C7065" s="83"/>
      <c r="D7065" s="98"/>
    </row>
    <row r="7066" spans="1:4" ht="12.75">
      <c r="A7066" s="83"/>
      <c r="B7066" s="83"/>
      <c r="C7066" s="83"/>
      <c r="D7066" s="98"/>
    </row>
    <row r="7067" spans="1:4" ht="12.75">
      <c r="A7067" s="83"/>
      <c r="B7067" s="83"/>
      <c r="C7067" s="83"/>
      <c r="D7067" s="98"/>
    </row>
    <row r="7068" spans="1:4" ht="12.75">
      <c r="A7068" s="83"/>
      <c r="B7068" s="83"/>
      <c r="C7068" s="83"/>
      <c r="D7068" s="98"/>
    </row>
    <row r="7069" spans="1:4" ht="12.75">
      <c r="A7069" s="83"/>
      <c r="B7069" s="83"/>
      <c r="C7069" s="83"/>
      <c r="D7069" s="98"/>
    </row>
    <row r="7070" spans="1:4" ht="12.75">
      <c r="A7070" s="83"/>
      <c r="B7070" s="83"/>
      <c r="C7070" s="83"/>
      <c r="D7070" s="98"/>
    </row>
    <row r="7071" spans="1:4" ht="12.75">
      <c r="A7071" s="83"/>
      <c r="B7071" s="83"/>
      <c r="C7071" s="83"/>
      <c r="D7071" s="98"/>
    </row>
    <row r="7072" spans="1:4" ht="12.75">
      <c r="A7072" s="83"/>
      <c r="B7072" s="83"/>
      <c r="C7072" s="83"/>
      <c r="D7072" s="98"/>
    </row>
    <row r="7073" spans="1:4" ht="12.75">
      <c r="A7073" s="83"/>
      <c r="B7073" s="83"/>
      <c r="C7073" s="83"/>
      <c r="D7073" s="98"/>
    </row>
    <row r="7074" spans="1:4" ht="12.75">
      <c r="A7074" s="83"/>
      <c r="B7074" s="83"/>
      <c r="C7074" s="83"/>
      <c r="D7074" s="98"/>
    </row>
    <row r="7075" spans="1:4" ht="12.75">
      <c r="A7075" s="83"/>
      <c r="B7075" s="83"/>
      <c r="C7075" s="83"/>
      <c r="D7075" s="98"/>
    </row>
    <row r="7076" spans="1:4" ht="12.75">
      <c r="A7076" s="83"/>
      <c r="B7076" s="83"/>
      <c r="C7076" s="83"/>
      <c r="D7076" s="98"/>
    </row>
    <row r="7077" spans="1:4" ht="12.75">
      <c r="A7077" s="83"/>
      <c r="B7077" s="83"/>
      <c r="C7077" s="83"/>
      <c r="D7077" s="98"/>
    </row>
    <row r="7078" spans="1:4" ht="12.75">
      <c r="A7078" s="83"/>
      <c r="B7078" s="83"/>
      <c r="C7078" s="83"/>
      <c r="D7078" s="98"/>
    </row>
    <row r="7079" spans="1:4" ht="12.75">
      <c r="A7079" s="83"/>
      <c r="B7079" s="83"/>
      <c r="C7079" s="83"/>
      <c r="D7079" s="98"/>
    </row>
    <row r="7080" spans="1:4" ht="12.75">
      <c r="A7080" s="83"/>
      <c r="B7080" s="83"/>
      <c r="C7080" s="83"/>
      <c r="D7080" s="98"/>
    </row>
    <row r="7081" spans="1:4" ht="12.75">
      <c r="A7081" s="83"/>
      <c r="B7081" s="83"/>
      <c r="C7081" s="83"/>
      <c r="D7081" s="98"/>
    </row>
    <row r="7082" spans="1:4" ht="12.75">
      <c r="A7082" s="83"/>
      <c r="B7082" s="83"/>
      <c r="C7082" s="83"/>
      <c r="D7082" s="98"/>
    </row>
    <row r="7083" spans="1:4" ht="12.75">
      <c r="A7083" s="83"/>
      <c r="B7083" s="83"/>
      <c r="C7083" s="83"/>
      <c r="D7083" s="98"/>
    </row>
    <row r="7084" spans="1:4" ht="12.75">
      <c r="A7084" s="83"/>
      <c r="B7084" s="83"/>
      <c r="C7084" s="83"/>
      <c r="D7084" s="98"/>
    </row>
    <row r="7085" spans="1:4" ht="12.75">
      <c r="A7085" s="83"/>
      <c r="B7085" s="83"/>
      <c r="C7085" s="83"/>
      <c r="D7085" s="98"/>
    </row>
    <row r="7086" spans="1:4" ht="12.75">
      <c r="A7086" s="83"/>
      <c r="B7086" s="83"/>
      <c r="C7086" s="83"/>
      <c r="D7086" s="98"/>
    </row>
    <row r="7087" spans="1:4" ht="12.75">
      <c r="A7087" s="83"/>
      <c r="B7087" s="83"/>
      <c r="C7087" s="83"/>
      <c r="D7087" s="98"/>
    </row>
    <row r="7088" spans="1:4" ht="12.75">
      <c r="A7088" s="83"/>
      <c r="B7088" s="83"/>
      <c r="C7088" s="83"/>
      <c r="D7088" s="98"/>
    </row>
    <row r="7089" spans="1:4" ht="12.75">
      <c r="A7089" s="83"/>
      <c r="B7089" s="83"/>
      <c r="C7089" s="83"/>
      <c r="D7089" s="98"/>
    </row>
    <row r="7090" spans="1:4" ht="12.75">
      <c r="A7090" s="83"/>
      <c r="B7090" s="83"/>
      <c r="C7090" s="83"/>
      <c r="D7090" s="98"/>
    </row>
    <row r="7091" spans="1:4" ht="12.75">
      <c r="A7091" s="83"/>
      <c r="B7091" s="83"/>
      <c r="C7091" s="83"/>
      <c r="D7091" s="98"/>
    </row>
    <row r="7092" spans="1:4" ht="12.75">
      <c r="A7092" s="83"/>
      <c r="B7092" s="83"/>
      <c r="C7092" s="83"/>
      <c r="D7092" s="98"/>
    </row>
    <row r="7093" spans="1:4" ht="12.75">
      <c r="A7093" s="83"/>
      <c r="B7093" s="83"/>
      <c r="C7093" s="83"/>
      <c r="D7093" s="98"/>
    </row>
    <row r="7094" spans="1:4" ht="12.75">
      <c r="A7094" s="83"/>
      <c r="B7094" s="83"/>
      <c r="C7094" s="83"/>
      <c r="D7094" s="98"/>
    </row>
    <row r="7095" spans="1:4" ht="12.75">
      <c r="A7095" s="83"/>
      <c r="B7095" s="83"/>
      <c r="C7095" s="83"/>
      <c r="D7095" s="98"/>
    </row>
    <row r="7096" spans="1:4" ht="12.75">
      <c r="A7096" s="83"/>
      <c r="B7096" s="83"/>
      <c r="C7096" s="83"/>
      <c r="D7096" s="98"/>
    </row>
    <row r="7097" spans="1:4" ht="12.75">
      <c r="A7097" s="83"/>
      <c r="B7097" s="83"/>
      <c r="C7097" s="83"/>
      <c r="D7097" s="98"/>
    </row>
    <row r="7098" spans="1:4" ht="12.75">
      <c r="A7098" s="83"/>
      <c r="B7098" s="83"/>
      <c r="C7098" s="83"/>
      <c r="D7098" s="98"/>
    </row>
    <row r="7099" spans="1:4" ht="12.75">
      <c r="A7099" s="83"/>
      <c r="B7099" s="83"/>
      <c r="C7099" s="83"/>
      <c r="D7099" s="98"/>
    </row>
    <row r="7100" spans="1:4" ht="12.75">
      <c r="A7100" s="83"/>
      <c r="B7100" s="83"/>
      <c r="C7100" s="83"/>
      <c r="D7100" s="98"/>
    </row>
    <row r="7101" spans="1:4" ht="12.75">
      <c r="A7101" s="83"/>
      <c r="B7101" s="83"/>
      <c r="C7101" s="83"/>
      <c r="D7101" s="98"/>
    </row>
    <row r="7102" spans="1:4" ht="12.75">
      <c r="A7102" s="83"/>
      <c r="B7102" s="83"/>
      <c r="C7102" s="83"/>
      <c r="D7102" s="98"/>
    </row>
    <row r="7103" spans="1:4" ht="12.75">
      <c r="A7103" s="83"/>
      <c r="B7103" s="83"/>
      <c r="C7103" s="83"/>
      <c r="D7103" s="98"/>
    </row>
    <row r="7104" spans="1:4" ht="12.75">
      <c r="A7104" s="83"/>
      <c r="B7104" s="83"/>
      <c r="C7104" s="83"/>
      <c r="D7104" s="98"/>
    </row>
    <row r="7105" spans="1:4" ht="12.75">
      <c r="A7105" s="83"/>
      <c r="B7105" s="83"/>
      <c r="C7105" s="83"/>
      <c r="D7105" s="98"/>
    </row>
    <row r="7106" spans="1:4" ht="12.75">
      <c r="A7106" s="83"/>
      <c r="B7106" s="83"/>
      <c r="C7106" s="83"/>
      <c r="D7106" s="98"/>
    </row>
    <row r="7107" spans="1:4" ht="12.75">
      <c r="A7107" s="83"/>
      <c r="B7107" s="83"/>
      <c r="C7107" s="83"/>
      <c r="D7107" s="98"/>
    </row>
    <row r="7108" spans="1:4" ht="12.75">
      <c r="A7108" s="83"/>
      <c r="B7108" s="83"/>
      <c r="C7108" s="83"/>
      <c r="D7108" s="98"/>
    </row>
    <row r="7109" spans="1:4" ht="12.75">
      <c r="A7109" s="83"/>
      <c r="B7109" s="83"/>
      <c r="C7109" s="83"/>
      <c r="D7109" s="98"/>
    </row>
    <row r="7110" spans="1:4" ht="12.75">
      <c r="A7110" s="83"/>
      <c r="B7110" s="83"/>
      <c r="C7110" s="83"/>
      <c r="D7110" s="98"/>
    </row>
    <row r="7111" spans="1:4" ht="12.75">
      <c r="A7111" s="83"/>
      <c r="B7111" s="83"/>
      <c r="C7111" s="83"/>
      <c r="D7111" s="98"/>
    </row>
    <row r="7112" spans="1:4" ht="12.75">
      <c r="A7112" s="83"/>
      <c r="B7112" s="83"/>
      <c r="C7112" s="83"/>
      <c r="D7112" s="98"/>
    </row>
    <row r="7113" spans="1:4" ht="12.75">
      <c r="A7113" s="83"/>
      <c r="B7113" s="83"/>
      <c r="C7113" s="83"/>
      <c r="D7113" s="98"/>
    </row>
    <row r="7114" spans="1:4" ht="12.75">
      <c r="A7114" s="83"/>
      <c r="B7114" s="83"/>
      <c r="C7114" s="83"/>
      <c r="D7114" s="98"/>
    </row>
    <row r="7115" spans="1:4" ht="12.75">
      <c r="A7115" s="83"/>
      <c r="B7115" s="83"/>
      <c r="C7115" s="83"/>
      <c r="D7115" s="98"/>
    </row>
    <row r="7116" spans="1:4" ht="12.75">
      <c r="A7116" s="83"/>
      <c r="B7116" s="83"/>
      <c r="C7116" s="83"/>
      <c r="D7116" s="98"/>
    </row>
    <row r="7117" spans="1:4" ht="12.75">
      <c r="A7117" s="83"/>
      <c r="B7117" s="83"/>
      <c r="C7117" s="83"/>
      <c r="D7117" s="98"/>
    </row>
    <row r="7118" spans="1:4" ht="12.75">
      <c r="A7118" s="83"/>
      <c r="B7118" s="83"/>
      <c r="C7118" s="83"/>
      <c r="D7118" s="98"/>
    </row>
    <row r="7119" spans="1:4" ht="12.75">
      <c r="A7119" s="83"/>
      <c r="B7119" s="83"/>
      <c r="C7119" s="83"/>
      <c r="D7119" s="98"/>
    </row>
    <row r="7120" spans="1:4" ht="12.75">
      <c r="A7120" s="83"/>
      <c r="B7120" s="83"/>
      <c r="C7120" s="83"/>
      <c r="D7120" s="98"/>
    </row>
    <row r="7121" spans="1:4" ht="12.75">
      <c r="A7121" s="83"/>
      <c r="B7121" s="83"/>
      <c r="C7121" s="83"/>
      <c r="D7121" s="98"/>
    </row>
    <row r="7122" spans="1:4" ht="12.75">
      <c r="A7122" s="83"/>
      <c r="B7122" s="83"/>
      <c r="C7122" s="83"/>
      <c r="D7122" s="98"/>
    </row>
    <row r="7123" spans="1:4" ht="12.75">
      <c r="A7123" s="83"/>
      <c r="B7123" s="83"/>
      <c r="C7123" s="83"/>
      <c r="D7123" s="98"/>
    </row>
    <row r="7124" spans="1:4" ht="12.75">
      <c r="A7124" s="83"/>
      <c r="B7124" s="83"/>
      <c r="C7124" s="83"/>
      <c r="D7124" s="98"/>
    </row>
    <row r="7125" spans="1:4" ht="12.75">
      <c r="A7125" s="83"/>
      <c r="B7125" s="83"/>
      <c r="C7125" s="83"/>
      <c r="D7125" s="98"/>
    </row>
    <row r="7126" spans="1:4" ht="12.75">
      <c r="A7126" s="83"/>
      <c r="B7126" s="83"/>
      <c r="C7126" s="83"/>
      <c r="D7126" s="98"/>
    </row>
    <row r="7127" spans="1:4" ht="12.75">
      <c r="A7127" s="83"/>
      <c r="B7127" s="83"/>
      <c r="C7127" s="83"/>
      <c r="D7127" s="98"/>
    </row>
    <row r="7128" spans="1:4" ht="12.75">
      <c r="A7128" s="83"/>
      <c r="B7128" s="83"/>
      <c r="C7128" s="83"/>
      <c r="D7128" s="98"/>
    </row>
    <row r="7129" spans="1:4" ht="12.75">
      <c r="A7129" s="83"/>
      <c r="B7129" s="83"/>
      <c r="C7129" s="83"/>
      <c r="D7129" s="98"/>
    </row>
    <row r="7130" spans="1:4" ht="12.75">
      <c r="A7130" s="83"/>
      <c r="B7130" s="83"/>
      <c r="C7130" s="83"/>
      <c r="D7130" s="98"/>
    </row>
    <row r="7131" spans="1:4" ht="12.75">
      <c r="A7131" s="83"/>
      <c r="B7131" s="83"/>
      <c r="C7131" s="83"/>
      <c r="D7131" s="98"/>
    </row>
    <row r="7132" spans="1:4" ht="12.75">
      <c r="A7132" s="83"/>
      <c r="B7132" s="83"/>
      <c r="C7132" s="83"/>
      <c r="D7132" s="98"/>
    </row>
    <row r="7133" spans="1:4" ht="12.75">
      <c r="A7133" s="83"/>
      <c r="B7133" s="83"/>
      <c r="C7133" s="83"/>
      <c r="D7133" s="98"/>
    </row>
    <row r="7134" spans="1:4" ht="12.75">
      <c r="A7134" s="83"/>
      <c r="B7134" s="83"/>
      <c r="C7134" s="83"/>
      <c r="D7134" s="98"/>
    </row>
    <row r="7135" spans="1:4" ht="12.75">
      <c r="A7135" s="83"/>
      <c r="B7135" s="83"/>
      <c r="C7135" s="83"/>
      <c r="D7135" s="98"/>
    </row>
    <row r="7136" spans="1:4" ht="12.75">
      <c r="A7136" s="83"/>
      <c r="B7136" s="83"/>
      <c r="C7136" s="83"/>
      <c r="D7136" s="98"/>
    </row>
    <row r="7137" spans="1:4" ht="12.75">
      <c r="A7137" s="83"/>
      <c r="B7137" s="83"/>
      <c r="C7137" s="83"/>
      <c r="D7137" s="98"/>
    </row>
    <row r="7138" spans="1:4" ht="12.75">
      <c r="A7138" s="83"/>
      <c r="B7138" s="83"/>
      <c r="C7138" s="83"/>
      <c r="D7138" s="98"/>
    </row>
    <row r="7139" spans="1:4" ht="12.75">
      <c r="A7139" s="83"/>
      <c r="B7139" s="83"/>
      <c r="C7139" s="83"/>
      <c r="D7139" s="98"/>
    </row>
    <row r="7140" spans="1:4" ht="12.75">
      <c r="A7140" s="83"/>
      <c r="B7140" s="83"/>
      <c r="C7140" s="83"/>
      <c r="D7140" s="98"/>
    </row>
    <row r="7141" spans="1:4" ht="12.75">
      <c r="A7141" s="83"/>
      <c r="B7141" s="83"/>
      <c r="C7141" s="83"/>
      <c r="D7141" s="98"/>
    </row>
    <row r="7142" spans="1:4" ht="12.75">
      <c r="A7142" s="83"/>
      <c r="B7142" s="83"/>
      <c r="C7142" s="83"/>
      <c r="D7142" s="98"/>
    </row>
    <row r="7143" spans="1:4" ht="12.75">
      <c r="A7143" s="83"/>
      <c r="B7143" s="83"/>
      <c r="C7143" s="83"/>
      <c r="D7143" s="98"/>
    </row>
    <row r="7144" spans="1:4" ht="12.75">
      <c r="A7144" s="83"/>
      <c r="B7144" s="83"/>
      <c r="C7144" s="83"/>
      <c r="D7144" s="98"/>
    </row>
    <row r="7145" spans="1:4" ht="12.75">
      <c r="A7145" s="83"/>
      <c r="B7145" s="83"/>
      <c r="C7145" s="83"/>
      <c r="D7145" s="98"/>
    </row>
    <row r="7146" spans="1:4" ht="12.75">
      <c r="A7146" s="83"/>
      <c r="B7146" s="83"/>
      <c r="C7146" s="83"/>
      <c r="D7146" s="98"/>
    </row>
    <row r="7147" spans="1:4" ht="12.75">
      <c r="A7147" s="83"/>
      <c r="B7147" s="83"/>
      <c r="C7147" s="83"/>
      <c r="D7147" s="98"/>
    </row>
    <row r="7148" spans="1:4" ht="12.75">
      <c r="A7148" s="83"/>
      <c r="B7148" s="83"/>
      <c r="C7148" s="83"/>
      <c r="D7148" s="98"/>
    </row>
    <row r="7149" spans="1:4" ht="12.75">
      <c r="A7149" s="83"/>
      <c r="B7149" s="83"/>
      <c r="C7149" s="83"/>
      <c r="D7149" s="98"/>
    </row>
    <row r="7150" spans="1:4" ht="12.75">
      <c r="A7150" s="83"/>
      <c r="B7150" s="83"/>
      <c r="C7150" s="83"/>
      <c r="D7150" s="98"/>
    </row>
    <row r="7151" spans="1:4" ht="12.75">
      <c r="A7151" s="83"/>
      <c r="B7151" s="83"/>
      <c r="C7151" s="83"/>
      <c r="D7151" s="98"/>
    </row>
    <row r="7152" spans="1:4" ht="12.75">
      <c r="A7152" s="83"/>
      <c r="B7152" s="83"/>
      <c r="C7152" s="83"/>
      <c r="D7152" s="98"/>
    </row>
    <row r="7153" spans="1:4" ht="12.75">
      <c r="A7153" s="83"/>
      <c r="B7153" s="83"/>
      <c r="C7153" s="83"/>
      <c r="D7153" s="98"/>
    </row>
    <row r="7154" spans="1:4" ht="12.75">
      <c r="A7154" s="83"/>
      <c r="B7154" s="83"/>
      <c r="C7154" s="83"/>
      <c r="D7154" s="98"/>
    </row>
    <row r="7155" spans="1:4" ht="12.75">
      <c r="A7155" s="83"/>
      <c r="B7155" s="83"/>
      <c r="C7155" s="83"/>
      <c r="D7155" s="98"/>
    </row>
    <row r="7156" spans="1:4" ht="12.75">
      <c r="A7156" s="83"/>
      <c r="B7156" s="83"/>
      <c r="C7156" s="83"/>
      <c r="D7156" s="98"/>
    </row>
    <row r="7157" spans="1:4" ht="12.75">
      <c r="A7157" s="83"/>
      <c r="B7157" s="83"/>
      <c r="C7157" s="83"/>
      <c r="D7157" s="98"/>
    </row>
    <row r="7158" spans="1:4" ht="12.75">
      <c r="A7158" s="83"/>
      <c r="B7158" s="83"/>
      <c r="C7158" s="83"/>
      <c r="D7158" s="98"/>
    </row>
    <row r="7159" spans="1:4" ht="12.75">
      <c r="A7159" s="83"/>
      <c r="B7159" s="83"/>
      <c r="C7159" s="83"/>
      <c r="D7159" s="98"/>
    </row>
    <row r="7160" spans="1:4" ht="12.75">
      <c r="A7160" s="83"/>
      <c r="B7160" s="83"/>
      <c r="C7160" s="83"/>
      <c r="D7160" s="98"/>
    </row>
    <row r="7161" spans="1:4" ht="12.75">
      <c r="A7161" s="83"/>
      <c r="B7161" s="83"/>
      <c r="C7161" s="83"/>
      <c r="D7161" s="98"/>
    </row>
    <row r="7162" spans="1:4" ht="12.75">
      <c r="A7162" s="83"/>
      <c r="B7162" s="83"/>
      <c r="C7162" s="83"/>
      <c r="D7162" s="98"/>
    </row>
    <row r="7163" spans="1:4" ht="12.75">
      <c r="A7163" s="83"/>
      <c r="B7163" s="83"/>
      <c r="C7163" s="83"/>
      <c r="D7163" s="98"/>
    </row>
    <row r="7164" spans="1:4" ht="12.75">
      <c r="A7164" s="83"/>
      <c r="B7164" s="83"/>
      <c r="C7164" s="83"/>
      <c r="D7164" s="98"/>
    </row>
    <row r="7165" spans="1:4" ht="12.75">
      <c r="A7165" s="83"/>
      <c r="B7165" s="83"/>
      <c r="C7165" s="83"/>
      <c r="D7165" s="98"/>
    </row>
    <row r="7166" spans="1:4" ht="12.75">
      <c r="A7166" s="83"/>
      <c r="B7166" s="83"/>
      <c r="C7166" s="83"/>
      <c r="D7166" s="98"/>
    </row>
    <row r="7167" spans="1:4" ht="12.75">
      <c r="A7167" s="83"/>
      <c r="B7167" s="83"/>
      <c r="C7167" s="83"/>
      <c r="D7167" s="98"/>
    </row>
    <row r="7168" spans="1:4" ht="12.75">
      <c r="A7168" s="83"/>
      <c r="B7168" s="83"/>
      <c r="C7168" s="83"/>
      <c r="D7168" s="98"/>
    </row>
    <row r="7169" spans="1:4" ht="12.75">
      <c r="A7169" s="83"/>
      <c r="B7169" s="83"/>
      <c r="C7169" s="83"/>
      <c r="D7169" s="98"/>
    </row>
    <row r="7170" spans="1:4" ht="12.75">
      <c r="A7170" s="83"/>
      <c r="B7170" s="83"/>
      <c r="C7170" s="83"/>
      <c r="D7170" s="98"/>
    </row>
    <row r="7171" spans="1:4" ht="12.75">
      <c r="A7171" s="83"/>
      <c r="B7171" s="83"/>
      <c r="C7171" s="83"/>
      <c r="D7171" s="98"/>
    </row>
    <row r="7172" spans="1:4" ht="12.75">
      <c r="A7172" s="83"/>
      <c r="B7172" s="83"/>
      <c r="C7172" s="83"/>
      <c r="D7172" s="98"/>
    </row>
    <row r="7173" spans="1:4" ht="12.75">
      <c r="A7173" s="83"/>
      <c r="B7173" s="83"/>
      <c r="C7173" s="83"/>
      <c r="D7173" s="98"/>
    </row>
    <row r="7174" spans="1:4" ht="12.75">
      <c r="A7174" s="83"/>
      <c r="B7174" s="83"/>
      <c r="C7174" s="83"/>
      <c r="D7174" s="98"/>
    </row>
    <row r="7175" spans="1:4" ht="12.75">
      <c r="A7175" s="83"/>
      <c r="B7175" s="83"/>
      <c r="C7175" s="83"/>
      <c r="D7175" s="98"/>
    </row>
    <row r="7176" spans="1:4" ht="12.75">
      <c r="A7176" s="83"/>
      <c r="B7176" s="83"/>
      <c r="C7176" s="83"/>
      <c r="D7176" s="98"/>
    </row>
    <row r="7177" spans="1:4" ht="12.75">
      <c r="A7177" s="83"/>
      <c r="B7177" s="83"/>
      <c r="C7177" s="83"/>
      <c r="D7177" s="98"/>
    </row>
    <row r="7178" spans="1:4" ht="12.75">
      <c r="A7178" s="83"/>
      <c r="B7178" s="83"/>
      <c r="C7178" s="83"/>
      <c r="D7178" s="98"/>
    </row>
    <row r="7179" spans="1:4" ht="12.75">
      <c r="A7179" s="83"/>
      <c r="B7179" s="83"/>
      <c r="C7179" s="83"/>
      <c r="D7179" s="98"/>
    </row>
    <row r="7180" spans="1:4" ht="12.75">
      <c r="A7180" s="83"/>
      <c r="B7180" s="83"/>
      <c r="C7180" s="83"/>
      <c r="D7180" s="98"/>
    </row>
    <row r="7181" spans="1:4" ht="12.75">
      <c r="A7181" s="83"/>
      <c r="B7181" s="83"/>
      <c r="C7181" s="83"/>
      <c r="D7181" s="98"/>
    </row>
    <row r="7182" spans="1:4" ht="12.75">
      <c r="A7182" s="83"/>
      <c r="B7182" s="83"/>
      <c r="C7182" s="83"/>
      <c r="D7182" s="98"/>
    </row>
    <row r="7183" spans="1:4" ht="12.75">
      <c r="A7183" s="83"/>
      <c r="B7183" s="83"/>
      <c r="C7183" s="83"/>
      <c r="D7183" s="98"/>
    </row>
    <row r="7184" spans="1:4" ht="12.75">
      <c r="A7184" s="83"/>
      <c r="B7184" s="83"/>
      <c r="C7184" s="83"/>
      <c r="D7184" s="98"/>
    </row>
    <row r="7185" spans="1:4" ht="12.75">
      <c r="A7185" s="83"/>
      <c r="B7185" s="83"/>
      <c r="C7185" s="83"/>
      <c r="D7185" s="98"/>
    </row>
    <row r="7186" spans="1:4" ht="12.75">
      <c r="A7186" s="83"/>
      <c r="B7186" s="83"/>
      <c r="C7186" s="83"/>
      <c r="D7186" s="98"/>
    </row>
    <row r="7187" spans="1:4" ht="12.75">
      <c r="A7187" s="83"/>
      <c r="B7187" s="83"/>
      <c r="C7187" s="83"/>
      <c r="D7187" s="98"/>
    </row>
    <row r="7188" spans="1:4" ht="12.75">
      <c r="A7188" s="83"/>
      <c r="B7188" s="83"/>
      <c r="C7188" s="83"/>
      <c r="D7188" s="98"/>
    </row>
    <row r="7189" spans="1:4" ht="12.75">
      <c r="A7189" s="83"/>
      <c r="B7189" s="83"/>
      <c r="C7189" s="83"/>
      <c r="D7189" s="98"/>
    </row>
    <row r="7190" spans="1:4" ht="12.75">
      <c r="A7190" s="83"/>
      <c r="B7190" s="83"/>
      <c r="C7190" s="83"/>
      <c r="D7190" s="98"/>
    </row>
    <row r="7191" spans="1:4" ht="12.75">
      <c r="A7191" s="83"/>
      <c r="B7191" s="83"/>
      <c r="C7191" s="83"/>
      <c r="D7191" s="98"/>
    </row>
    <row r="7192" spans="1:4" ht="12.75">
      <c r="A7192" s="83"/>
      <c r="B7192" s="83"/>
      <c r="C7192" s="83"/>
      <c r="D7192" s="98"/>
    </row>
    <row r="7193" spans="1:4" ht="12.75">
      <c r="A7193" s="83"/>
      <c r="B7193" s="83"/>
      <c r="C7193" s="83"/>
      <c r="D7193" s="98"/>
    </row>
    <row r="7194" spans="1:4" ht="12.75">
      <c r="A7194" s="83"/>
      <c r="B7194" s="83"/>
      <c r="C7194" s="83"/>
      <c r="D7194" s="98"/>
    </row>
    <row r="7195" spans="1:4" ht="12.75">
      <c r="A7195" s="83"/>
      <c r="B7195" s="83"/>
      <c r="C7195" s="83"/>
      <c r="D7195" s="98"/>
    </row>
    <row r="7196" spans="1:4" ht="12.75">
      <c r="A7196" s="83"/>
      <c r="B7196" s="83"/>
      <c r="C7196" s="83"/>
      <c r="D7196" s="98"/>
    </row>
    <row r="7197" spans="1:4" ht="12.75">
      <c r="A7197" s="83"/>
      <c r="B7197" s="83"/>
      <c r="C7197" s="83"/>
      <c r="D7197" s="98"/>
    </row>
    <row r="7198" spans="1:4" ht="12.75">
      <c r="A7198" s="83"/>
      <c r="B7198" s="83"/>
      <c r="C7198" s="83"/>
      <c r="D7198" s="98"/>
    </row>
    <row r="7199" spans="1:4" ht="12.75">
      <c r="A7199" s="83"/>
      <c r="B7199" s="83"/>
      <c r="C7199" s="83"/>
      <c r="D7199" s="98"/>
    </row>
    <row r="7200" spans="1:4" ht="12.75">
      <c r="A7200" s="83"/>
      <c r="B7200" s="83"/>
      <c r="C7200" s="83"/>
      <c r="D7200" s="98"/>
    </row>
    <row r="7201" spans="1:4" ht="12.75">
      <c r="A7201" s="83"/>
      <c r="B7201" s="83"/>
      <c r="C7201" s="83"/>
      <c r="D7201" s="98"/>
    </row>
    <row r="7202" spans="1:4" ht="12.75">
      <c r="A7202" s="83"/>
      <c r="B7202" s="83"/>
      <c r="C7202" s="83"/>
      <c r="D7202" s="98"/>
    </row>
    <row r="7203" spans="1:4" ht="12.75">
      <c r="A7203" s="83"/>
      <c r="B7203" s="83"/>
      <c r="C7203" s="83"/>
      <c r="D7203" s="98"/>
    </row>
    <row r="7204" spans="1:4" ht="12.75">
      <c r="A7204" s="83"/>
      <c r="B7204" s="83"/>
      <c r="C7204" s="83"/>
      <c r="D7204" s="98"/>
    </row>
    <row r="7205" spans="1:4" ht="12.75">
      <c r="A7205" s="83"/>
      <c r="B7205" s="83"/>
      <c r="C7205" s="83"/>
      <c r="D7205" s="98"/>
    </row>
    <row r="7206" spans="1:4" ht="12.75">
      <c r="A7206" s="83"/>
      <c r="B7206" s="83"/>
      <c r="C7206" s="83"/>
      <c r="D7206" s="98"/>
    </row>
    <row r="7207" spans="1:4" ht="12.75">
      <c r="A7207" s="83"/>
      <c r="B7207" s="83"/>
      <c r="C7207" s="83"/>
      <c r="D7207" s="98"/>
    </row>
    <row r="7208" spans="1:4" ht="12.75">
      <c r="A7208" s="83"/>
      <c r="B7208" s="83"/>
      <c r="C7208" s="83"/>
      <c r="D7208" s="98"/>
    </row>
    <row r="7209" spans="1:4" ht="12.75">
      <c r="A7209" s="83"/>
      <c r="B7209" s="83"/>
      <c r="C7209" s="83"/>
      <c r="D7209" s="98"/>
    </row>
    <row r="7210" spans="1:4" ht="12.75">
      <c r="A7210" s="83"/>
      <c r="B7210" s="83"/>
      <c r="C7210" s="83"/>
      <c r="D7210" s="98"/>
    </row>
    <row r="7211" spans="1:4" ht="12.75">
      <c r="A7211" s="83"/>
      <c r="B7211" s="83"/>
      <c r="C7211" s="83"/>
      <c r="D7211" s="98"/>
    </row>
    <row r="7212" spans="1:4" ht="12.75">
      <c r="A7212" s="83"/>
      <c r="B7212" s="83"/>
      <c r="C7212" s="83"/>
      <c r="D7212" s="98"/>
    </row>
    <row r="7213" spans="1:4" ht="12.75">
      <c r="A7213" s="83"/>
      <c r="B7213" s="83"/>
      <c r="C7213" s="83"/>
      <c r="D7213" s="98"/>
    </row>
    <row r="7214" spans="1:4" ht="12.75">
      <c r="A7214" s="83"/>
      <c r="B7214" s="83"/>
      <c r="C7214" s="83"/>
      <c r="D7214" s="98"/>
    </row>
    <row r="7215" spans="1:4" ht="12.75">
      <c r="A7215" s="83"/>
      <c r="B7215" s="83"/>
      <c r="C7215" s="83"/>
      <c r="D7215" s="98"/>
    </row>
    <row r="7216" spans="1:4" ht="12.75">
      <c r="A7216" s="83"/>
      <c r="B7216" s="83"/>
      <c r="C7216" s="83"/>
      <c r="D7216" s="98"/>
    </row>
    <row r="7217" spans="1:4" ht="12.75">
      <c r="A7217" s="83"/>
      <c r="B7217" s="83"/>
      <c r="C7217" s="83"/>
      <c r="D7217" s="98"/>
    </row>
    <row r="7218" spans="1:4" ht="12.75">
      <c r="A7218" s="83"/>
      <c r="B7218" s="83"/>
      <c r="C7218" s="83"/>
      <c r="D7218" s="98"/>
    </row>
    <row r="7219" spans="1:4" ht="12.75">
      <c r="A7219" s="83"/>
      <c r="B7219" s="83"/>
      <c r="C7219" s="83"/>
      <c r="D7219" s="98"/>
    </row>
    <row r="7220" spans="1:4" ht="12.75">
      <c r="A7220" s="83"/>
      <c r="B7220" s="83"/>
      <c r="C7220" s="83"/>
      <c r="D7220" s="98"/>
    </row>
    <row r="7221" spans="1:4" ht="12.75">
      <c r="A7221" s="83"/>
      <c r="B7221" s="83"/>
      <c r="C7221" s="83"/>
      <c r="D7221" s="98"/>
    </row>
    <row r="7222" spans="1:4" ht="12.75">
      <c r="A7222" s="83"/>
      <c r="B7222" s="83"/>
      <c r="C7222" s="83"/>
      <c r="D7222" s="98"/>
    </row>
    <row r="7223" spans="1:4" ht="12.75">
      <c r="A7223" s="83"/>
      <c r="B7223" s="83"/>
      <c r="C7223" s="83"/>
      <c r="D7223" s="98"/>
    </row>
    <row r="7224" spans="1:4" ht="12.75">
      <c r="A7224" s="83"/>
      <c r="B7224" s="83"/>
      <c r="C7224" s="83"/>
      <c r="D7224" s="98"/>
    </row>
    <row r="7225" spans="1:4" ht="12.75">
      <c r="A7225" s="83"/>
      <c r="B7225" s="83"/>
      <c r="C7225" s="83"/>
      <c r="D7225" s="98"/>
    </row>
    <row r="7226" spans="1:4" ht="12.75">
      <c r="A7226" s="83"/>
      <c r="B7226" s="83"/>
      <c r="C7226" s="83"/>
      <c r="D7226" s="98"/>
    </row>
    <row r="7227" spans="1:4" ht="12.75">
      <c r="A7227" s="83"/>
      <c r="B7227" s="83"/>
      <c r="C7227" s="83"/>
      <c r="D7227" s="98"/>
    </row>
    <row r="7228" spans="1:4" ht="12.75">
      <c r="A7228" s="83"/>
      <c r="B7228" s="83"/>
      <c r="C7228" s="83"/>
      <c r="D7228" s="98"/>
    </row>
    <row r="7229" spans="1:4" ht="12.75">
      <c r="A7229" s="83"/>
      <c r="B7229" s="83"/>
      <c r="C7229" s="83"/>
      <c r="D7229" s="98"/>
    </row>
    <row r="7230" spans="1:4" ht="12.75">
      <c r="A7230" s="83"/>
      <c r="B7230" s="83"/>
      <c r="C7230" s="83"/>
      <c r="D7230" s="98"/>
    </row>
    <row r="7231" spans="1:4" ht="12.75">
      <c r="A7231" s="83"/>
      <c r="B7231" s="83"/>
      <c r="C7231" s="83"/>
      <c r="D7231" s="98"/>
    </row>
    <row r="7232" spans="1:4" ht="12.75">
      <c r="A7232" s="83"/>
      <c r="B7232" s="83"/>
      <c r="C7232" s="83"/>
      <c r="D7232" s="98"/>
    </row>
    <row r="7233" spans="1:4" ht="12.75">
      <c r="A7233" s="83"/>
      <c r="B7233" s="83"/>
      <c r="C7233" s="83"/>
      <c r="D7233" s="98"/>
    </row>
    <row r="7234" spans="1:4" ht="12.75">
      <c r="A7234" s="83"/>
      <c r="B7234" s="83"/>
      <c r="C7234" s="83"/>
      <c r="D7234" s="98"/>
    </row>
    <row r="7235" spans="1:4" ht="12.75">
      <c r="A7235" s="83"/>
      <c r="B7235" s="83"/>
      <c r="C7235" s="83"/>
      <c r="D7235" s="98"/>
    </row>
    <row r="7236" spans="1:4" ht="12.75">
      <c r="A7236" s="83"/>
      <c r="B7236" s="83"/>
      <c r="C7236" s="83"/>
      <c r="D7236" s="98"/>
    </row>
    <row r="7237" spans="1:4" ht="12.75">
      <c r="A7237" s="83"/>
      <c r="B7237" s="83"/>
      <c r="C7237" s="83"/>
      <c r="D7237" s="98"/>
    </row>
    <row r="7238" spans="1:4" ht="12.75">
      <c r="A7238" s="83"/>
      <c r="B7238" s="83"/>
      <c r="C7238" s="83"/>
      <c r="D7238" s="98"/>
    </row>
    <row r="7239" spans="1:4" ht="12.75">
      <c r="A7239" s="83"/>
      <c r="B7239" s="83"/>
      <c r="C7239" s="83"/>
      <c r="D7239" s="98"/>
    </row>
    <row r="7240" spans="1:4" ht="12.75">
      <c r="A7240" s="83"/>
      <c r="B7240" s="83"/>
      <c r="C7240" s="83"/>
      <c r="D7240" s="98"/>
    </row>
    <row r="7241" spans="1:4" ht="12.75">
      <c r="A7241" s="83"/>
      <c r="B7241" s="83"/>
      <c r="C7241" s="83"/>
      <c r="D7241" s="98"/>
    </row>
    <row r="7242" spans="1:4" ht="12.75">
      <c r="A7242" s="83"/>
      <c r="B7242" s="83"/>
      <c r="C7242" s="83"/>
      <c r="D7242" s="98"/>
    </row>
    <row r="7243" spans="1:4" ht="12.75">
      <c r="A7243" s="83"/>
      <c r="B7243" s="83"/>
      <c r="C7243" s="83"/>
      <c r="D7243" s="98"/>
    </row>
    <row r="7244" spans="1:4" ht="12.75">
      <c r="A7244" s="83"/>
      <c r="B7244" s="83"/>
      <c r="C7244" s="83"/>
      <c r="D7244" s="98"/>
    </row>
    <row r="7245" spans="1:4" ht="12.75">
      <c r="A7245" s="83"/>
      <c r="B7245" s="83"/>
      <c r="C7245" s="83"/>
      <c r="D7245" s="98"/>
    </row>
    <row r="7246" spans="1:4" ht="12.75">
      <c r="A7246" s="83"/>
      <c r="B7246" s="83"/>
      <c r="C7246" s="83"/>
      <c r="D7246" s="98"/>
    </row>
    <row r="7247" spans="1:4" ht="12.75">
      <c r="A7247" s="83"/>
      <c r="B7247" s="83"/>
      <c r="C7247" s="83"/>
      <c r="D7247" s="98"/>
    </row>
    <row r="7248" spans="1:4" ht="12.75">
      <c r="A7248" s="83"/>
      <c r="B7248" s="83"/>
      <c r="C7248" s="83"/>
      <c r="D7248" s="98"/>
    </row>
    <row r="7249" spans="1:4" ht="12.75">
      <c r="A7249" s="83"/>
      <c r="B7249" s="83"/>
      <c r="C7249" s="83"/>
      <c r="D7249" s="98"/>
    </row>
    <row r="7250" spans="1:4" ht="12.75">
      <c r="A7250" s="83"/>
      <c r="B7250" s="83"/>
      <c r="C7250" s="83"/>
      <c r="D7250" s="98"/>
    </row>
    <row r="7251" spans="1:4" ht="12.75">
      <c r="A7251" s="83"/>
      <c r="B7251" s="83"/>
      <c r="C7251" s="83"/>
      <c r="D7251" s="98"/>
    </row>
    <row r="7252" spans="1:4" ht="12.75">
      <c r="A7252" s="83"/>
      <c r="B7252" s="83"/>
      <c r="C7252" s="83"/>
      <c r="D7252" s="98"/>
    </row>
    <row r="7253" spans="1:4" ht="12.75">
      <c r="A7253" s="83"/>
      <c r="B7253" s="83"/>
      <c r="C7253" s="83"/>
      <c r="D7253" s="98"/>
    </row>
    <row r="7254" spans="1:4" ht="12.75">
      <c r="A7254" s="83"/>
      <c r="B7254" s="83"/>
      <c r="C7254" s="83"/>
      <c r="D7254" s="98"/>
    </row>
    <row r="7255" spans="1:4" ht="12.75">
      <c r="A7255" s="83"/>
      <c r="B7255" s="83"/>
      <c r="C7255" s="83"/>
      <c r="D7255" s="98"/>
    </row>
    <row r="7256" spans="1:4" ht="12.75">
      <c r="A7256" s="83"/>
      <c r="B7256" s="83"/>
      <c r="C7256" s="83"/>
      <c r="D7256" s="98"/>
    </row>
    <row r="7257" spans="1:4" ht="12.75">
      <c r="A7257" s="83"/>
      <c r="B7257" s="83"/>
      <c r="C7257" s="83"/>
      <c r="D7257" s="98"/>
    </row>
    <row r="7258" spans="1:4" ht="12.75">
      <c r="A7258" s="83"/>
      <c r="B7258" s="83"/>
      <c r="C7258" s="83"/>
      <c r="D7258" s="98"/>
    </row>
    <row r="7259" spans="1:4" ht="12.75">
      <c r="A7259" s="83"/>
      <c r="B7259" s="83"/>
      <c r="C7259" s="83"/>
      <c r="D7259" s="98"/>
    </row>
    <row r="7260" spans="1:4" ht="12.75">
      <c r="A7260" s="83"/>
      <c r="B7260" s="83"/>
      <c r="C7260" s="83"/>
      <c r="D7260" s="98"/>
    </row>
    <row r="7261" spans="1:4" ht="12.75">
      <c r="A7261" s="83"/>
      <c r="B7261" s="83"/>
      <c r="C7261" s="83"/>
      <c r="D7261" s="98"/>
    </row>
    <row r="7262" spans="1:4" ht="12.75">
      <c r="A7262" s="83"/>
      <c r="B7262" s="83"/>
      <c r="C7262" s="83"/>
      <c r="D7262" s="98"/>
    </row>
    <row r="7263" spans="1:4" ht="12.75">
      <c r="A7263" s="83"/>
      <c r="B7263" s="83"/>
      <c r="C7263" s="83"/>
      <c r="D7263" s="98"/>
    </row>
    <row r="7264" spans="1:4" ht="12.75">
      <c r="A7264" s="83"/>
      <c r="B7264" s="83"/>
      <c r="C7264" s="83"/>
      <c r="D7264" s="98"/>
    </row>
    <row r="7265" spans="1:4" ht="12.75">
      <c r="A7265" s="83"/>
      <c r="B7265" s="83"/>
      <c r="C7265" s="83"/>
      <c r="D7265" s="98"/>
    </row>
    <row r="7266" spans="1:4" ht="12.75">
      <c r="A7266" s="83"/>
      <c r="B7266" s="83"/>
      <c r="C7266" s="83"/>
      <c r="D7266" s="98"/>
    </row>
    <row r="7267" spans="1:4" ht="12.75">
      <c r="A7267" s="83"/>
      <c r="B7267" s="83"/>
      <c r="C7267" s="83"/>
      <c r="D7267" s="98"/>
    </row>
    <row r="7268" spans="1:4" ht="12.75">
      <c r="A7268" s="83"/>
      <c r="B7268" s="83"/>
      <c r="C7268" s="83"/>
      <c r="D7268" s="98"/>
    </row>
    <row r="7269" spans="1:4" ht="12.75">
      <c r="A7269" s="83"/>
      <c r="B7269" s="83"/>
      <c r="C7269" s="83"/>
      <c r="D7269" s="98"/>
    </row>
    <row r="7270" spans="1:4" ht="12.75">
      <c r="A7270" s="83"/>
      <c r="B7270" s="83"/>
      <c r="C7270" s="83"/>
      <c r="D7270" s="98"/>
    </row>
    <row r="7271" spans="1:4" ht="12.75">
      <c r="A7271" s="83"/>
      <c r="B7271" s="83"/>
      <c r="C7271" s="83"/>
      <c r="D7271" s="98"/>
    </row>
    <row r="7272" spans="1:4" ht="12.75">
      <c r="A7272" s="83"/>
      <c r="B7272" s="83"/>
      <c r="C7272" s="83"/>
      <c r="D7272" s="98"/>
    </row>
    <row r="7273" spans="1:4" ht="12.75">
      <c r="A7273" s="83"/>
      <c r="B7273" s="83"/>
      <c r="C7273" s="83"/>
      <c r="D7273" s="98"/>
    </row>
    <row r="7274" spans="1:4" ht="12.75">
      <c r="A7274" s="83"/>
      <c r="B7274" s="83"/>
      <c r="C7274" s="83"/>
      <c r="D7274" s="98"/>
    </row>
    <row r="7275" spans="1:4" ht="12.75">
      <c r="A7275" s="83"/>
      <c r="B7275" s="83"/>
      <c r="C7275" s="83"/>
      <c r="D7275" s="98"/>
    </row>
    <row r="7276" spans="1:4" ht="12.75">
      <c r="A7276" s="83"/>
      <c r="B7276" s="83"/>
      <c r="C7276" s="83"/>
      <c r="D7276" s="98"/>
    </row>
    <row r="7277" spans="1:4" ht="12.75">
      <c r="A7277" s="83"/>
      <c r="B7277" s="83"/>
      <c r="C7277" s="83"/>
      <c r="D7277" s="98"/>
    </row>
    <row r="7278" spans="1:4" ht="12.75">
      <c r="A7278" s="83"/>
      <c r="B7278" s="83"/>
      <c r="C7278" s="83"/>
      <c r="D7278" s="98"/>
    </row>
    <row r="7279" spans="1:4" ht="12.75">
      <c r="A7279" s="83"/>
      <c r="B7279" s="83"/>
      <c r="C7279" s="83"/>
      <c r="D7279" s="98"/>
    </row>
    <row r="7280" spans="1:4" ht="12.75">
      <c r="A7280" s="83"/>
      <c r="B7280" s="83"/>
      <c r="C7280" s="83"/>
      <c r="D7280" s="98"/>
    </row>
    <row r="7281" spans="1:4" ht="12.75">
      <c r="A7281" s="83"/>
      <c r="B7281" s="83"/>
      <c r="C7281" s="83"/>
      <c r="D7281" s="98"/>
    </row>
    <row r="7282" spans="1:4" ht="12.75">
      <c r="A7282" s="83"/>
      <c r="B7282" s="83"/>
      <c r="C7282" s="83"/>
      <c r="D7282" s="98"/>
    </row>
    <row r="7283" spans="1:4" ht="12.75">
      <c r="A7283" s="83"/>
      <c r="B7283" s="83"/>
      <c r="C7283" s="83"/>
      <c r="D7283" s="98"/>
    </row>
    <row r="7284" spans="1:4" ht="12.75">
      <c r="A7284" s="83"/>
      <c r="B7284" s="83"/>
      <c r="C7284" s="83"/>
      <c r="D7284" s="98"/>
    </row>
    <row r="7285" spans="1:4" ht="12.75">
      <c r="A7285" s="83"/>
      <c r="B7285" s="83"/>
      <c r="C7285" s="83"/>
      <c r="D7285" s="98"/>
    </row>
    <row r="7286" spans="1:4" ht="12.75">
      <c r="A7286" s="83"/>
      <c r="B7286" s="83"/>
      <c r="C7286" s="83"/>
      <c r="D7286" s="98"/>
    </row>
    <row r="7287" spans="1:4" ht="12.75">
      <c r="A7287" s="83"/>
      <c r="B7287" s="83"/>
      <c r="C7287" s="83"/>
      <c r="D7287" s="98"/>
    </row>
    <row r="7288" spans="1:4" ht="12.75">
      <c r="A7288" s="83"/>
      <c r="B7288" s="83"/>
      <c r="C7288" s="83"/>
      <c r="D7288" s="98"/>
    </row>
    <row r="7289" spans="1:4" ht="12.75">
      <c r="A7289" s="83"/>
      <c r="B7289" s="83"/>
      <c r="C7289" s="83"/>
      <c r="D7289" s="98"/>
    </row>
    <row r="7290" spans="1:4" ht="12.75">
      <c r="A7290" s="83"/>
      <c r="B7290" s="83"/>
      <c r="C7290" s="83"/>
      <c r="D7290" s="98"/>
    </row>
    <row r="7291" spans="1:4" ht="12.75">
      <c r="A7291" s="83"/>
      <c r="B7291" s="83"/>
      <c r="C7291" s="83"/>
      <c r="D7291" s="98"/>
    </row>
    <row r="7292" spans="1:4" ht="12.75">
      <c r="A7292" s="83"/>
      <c r="B7292" s="83"/>
      <c r="C7292" s="83"/>
      <c r="D7292" s="98"/>
    </row>
    <row r="7293" spans="1:4" ht="12.75">
      <c r="A7293" s="83"/>
      <c r="B7293" s="83"/>
      <c r="C7293" s="83"/>
      <c r="D7293" s="98"/>
    </row>
    <row r="7294" spans="1:4" ht="12.75">
      <c r="A7294" s="83"/>
      <c r="B7294" s="83"/>
      <c r="C7294" s="83"/>
      <c r="D7294" s="98"/>
    </row>
    <row r="7295" spans="1:4" ht="12.75">
      <c r="A7295" s="83"/>
      <c r="B7295" s="83"/>
      <c r="C7295" s="83"/>
      <c r="D7295" s="98"/>
    </row>
    <row r="7296" spans="1:4" ht="12.75">
      <c r="A7296" s="83"/>
      <c r="B7296" s="83"/>
      <c r="C7296" s="83"/>
      <c r="D7296" s="98"/>
    </row>
    <row r="7297" spans="1:4" ht="12.75">
      <c r="A7297" s="83"/>
      <c r="B7297" s="83"/>
      <c r="C7297" s="83"/>
      <c r="D7297" s="98"/>
    </row>
    <row r="7298" spans="1:4" ht="12.75">
      <c r="A7298" s="83"/>
      <c r="B7298" s="83"/>
      <c r="C7298" s="83"/>
      <c r="D7298" s="98"/>
    </row>
    <row r="7299" spans="1:4" ht="12.75">
      <c r="A7299" s="83"/>
      <c r="B7299" s="83"/>
      <c r="C7299" s="83"/>
      <c r="D7299" s="98"/>
    </row>
    <row r="7300" spans="1:4" ht="12.75">
      <c r="A7300" s="83"/>
      <c r="B7300" s="83"/>
      <c r="C7300" s="83"/>
      <c r="D7300" s="98"/>
    </row>
    <row r="7301" spans="1:4" ht="12.75">
      <c r="A7301" s="83"/>
      <c r="B7301" s="83"/>
      <c r="C7301" s="83"/>
      <c r="D7301" s="98"/>
    </row>
    <row r="7302" spans="1:4" ht="12.75">
      <c r="A7302" s="83"/>
      <c r="B7302" s="83"/>
      <c r="C7302" s="83"/>
      <c r="D7302" s="98"/>
    </row>
    <row r="7303" spans="1:4" ht="12.75">
      <c r="A7303" s="83"/>
      <c r="B7303" s="83"/>
      <c r="C7303" s="83"/>
      <c r="D7303" s="98"/>
    </row>
    <row r="7304" spans="1:4" ht="12.75">
      <c r="A7304" s="83"/>
      <c r="B7304" s="83"/>
      <c r="C7304" s="83"/>
      <c r="D7304" s="98"/>
    </row>
    <row r="7305" spans="1:4" ht="12.75">
      <c r="A7305" s="83"/>
      <c r="B7305" s="83"/>
      <c r="C7305" s="83"/>
      <c r="D7305" s="98"/>
    </row>
    <row r="7306" spans="1:4" ht="12.75">
      <c r="A7306" s="83"/>
      <c r="B7306" s="83"/>
      <c r="C7306" s="83"/>
      <c r="D7306" s="98"/>
    </row>
    <row r="7307" spans="1:4" ht="12.75">
      <c r="A7307" s="83"/>
      <c r="B7307" s="83"/>
      <c r="C7307" s="83"/>
      <c r="D7307" s="98"/>
    </row>
    <row r="7308" spans="1:4" ht="12.75">
      <c r="A7308" s="83"/>
      <c r="B7308" s="83"/>
      <c r="C7308" s="83"/>
      <c r="D7308" s="98"/>
    </row>
    <row r="7309" spans="1:4" ht="12.75">
      <c r="A7309" s="83"/>
      <c r="B7309" s="83"/>
      <c r="C7309" s="83"/>
      <c r="D7309" s="98"/>
    </row>
    <row r="7310" spans="1:4" ht="12.75">
      <c r="A7310" s="83"/>
      <c r="B7310" s="83"/>
      <c r="C7310" s="83"/>
      <c r="D7310" s="98"/>
    </row>
    <row r="7311" spans="1:4" ht="12.75">
      <c r="A7311" s="83"/>
      <c r="B7311" s="83"/>
      <c r="C7311" s="83"/>
      <c r="D7311" s="98"/>
    </row>
    <row r="7312" spans="1:4" ht="12.75">
      <c r="A7312" s="83"/>
      <c r="B7312" s="83"/>
      <c r="C7312" s="83"/>
      <c r="D7312" s="98"/>
    </row>
    <row r="7313" spans="1:4" ht="12.75">
      <c r="A7313" s="83"/>
      <c r="B7313" s="83"/>
      <c r="C7313" s="83"/>
      <c r="D7313" s="98"/>
    </row>
    <row r="7314" spans="1:4" ht="12.75">
      <c r="A7314" s="83"/>
      <c r="B7314" s="83"/>
      <c r="C7314" s="83"/>
      <c r="D7314" s="98"/>
    </row>
    <row r="7315" spans="1:4" ht="12.75">
      <c r="A7315" s="83"/>
      <c r="B7315" s="83"/>
      <c r="C7315" s="83"/>
      <c r="D7315" s="98"/>
    </row>
    <row r="7316" spans="1:4" ht="12.75">
      <c r="A7316" s="83"/>
      <c r="B7316" s="83"/>
      <c r="C7316" s="83"/>
      <c r="D7316" s="98"/>
    </row>
    <row r="7317" spans="1:4" ht="12.75">
      <c r="A7317" s="83"/>
      <c r="B7317" s="83"/>
      <c r="C7317" s="83"/>
      <c r="D7317" s="98"/>
    </row>
    <row r="7318" spans="1:4" ht="12.75">
      <c r="A7318" s="83"/>
      <c r="B7318" s="83"/>
      <c r="C7318" s="83"/>
      <c r="D7318" s="98"/>
    </row>
    <row r="7319" spans="1:4" ht="12.75">
      <c r="A7319" s="83"/>
      <c r="B7319" s="83"/>
      <c r="C7319" s="83"/>
      <c r="D7319" s="98"/>
    </row>
    <row r="7320" spans="1:4" ht="12.75">
      <c r="A7320" s="83"/>
      <c r="B7320" s="83"/>
      <c r="C7320" s="83"/>
      <c r="D7320" s="98"/>
    </row>
    <row r="7321" spans="1:4" ht="12.75">
      <c r="A7321" s="83"/>
      <c r="B7321" s="83"/>
      <c r="C7321" s="83"/>
      <c r="D7321" s="98"/>
    </row>
    <row r="7322" spans="1:4" ht="12.75">
      <c r="A7322" s="83"/>
      <c r="B7322" s="83"/>
      <c r="C7322" s="83"/>
      <c r="D7322" s="98"/>
    </row>
    <row r="7323" spans="1:4" ht="12.75">
      <c r="A7323" s="83"/>
      <c r="B7323" s="83"/>
      <c r="C7323" s="83"/>
      <c r="D7323" s="98"/>
    </row>
    <row r="7324" spans="1:4" ht="12.75">
      <c r="A7324" s="83"/>
      <c r="B7324" s="83"/>
      <c r="C7324" s="83"/>
      <c r="D7324" s="98"/>
    </row>
    <row r="7325" spans="1:4" ht="12.75">
      <c r="A7325" s="83"/>
      <c r="B7325" s="83"/>
      <c r="C7325" s="83"/>
      <c r="D7325" s="98"/>
    </row>
    <row r="7326" spans="1:4" ht="12.75">
      <c r="A7326" s="83"/>
      <c r="B7326" s="83"/>
      <c r="C7326" s="83"/>
      <c r="D7326" s="98"/>
    </row>
    <row r="7327" spans="1:4" ht="12.75">
      <c r="A7327" s="83"/>
      <c r="B7327" s="83"/>
      <c r="C7327" s="83"/>
      <c r="D7327" s="98"/>
    </row>
    <row r="7328" spans="1:4" ht="12.75">
      <c r="A7328" s="83"/>
      <c r="B7328" s="83"/>
      <c r="C7328" s="83"/>
      <c r="D7328" s="98"/>
    </row>
    <row r="7329" spans="1:4" ht="12.75">
      <c r="A7329" s="83"/>
      <c r="B7329" s="83"/>
      <c r="C7329" s="83"/>
      <c r="D7329" s="98"/>
    </row>
    <row r="7330" spans="1:4" ht="12.75">
      <c r="A7330" s="83"/>
      <c r="B7330" s="83"/>
      <c r="C7330" s="83"/>
      <c r="D7330" s="98"/>
    </row>
    <row r="7331" spans="1:4" ht="12.75">
      <c r="A7331" s="83"/>
      <c r="B7331" s="83"/>
      <c r="C7331" s="83"/>
      <c r="D7331" s="98"/>
    </row>
    <row r="7332" spans="1:4" ht="12.75">
      <c r="A7332" s="83"/>
      <c r="B7332" s="83"/>
      <c r="C7332" s="83"/>
      <c r="D7332" s="98"/>
    </row>
    <row r="7333" spans="1:4" ht="12.75">
      <c r="A7333" s="83"/>
      <c r="B7333" s="83"/>
      <c r="C7333" s="83"/>
      <c r="D7333" s="98"/>
    </row>
    <row r="7334" spans="1:4" ht="12.75">
      <c r="A7334" s="83"/>
      <c r="B7334" s="83"/>
      <c r="C7334" s="83"/>
      <c r="D7334" s="98"/>
    </row>
    <row r="7335" spans="1:4" ht="12.75">
      <c r="A7335" s="83"/>
      <c r="B7335" s="83"/>
      <c r="C7335" s="83"/>
      <c r="D7335" s="98"/>
    </row>
    <row r="7336" spans="1:4" ht="12.75">
      <c r="A7336" s="83"/>
      <c r="B7336" s="83"/>
      <c r="C7336" s="83"/>
      <c r="D7336" s="98"/>
    </row>
    <row r="7337" spans="1:4" ht="12.75">
      <c r="A7337" s="83"/>
      <c r="B7337" s="83"/>
      <c r="C7337" s="83"/>
      <c r="D7337" s="98"/>
    </row>
    <row r="7338" spans="1:4" ht="12.75">
      <c r="A7338" s="83"/>
      <c r="B7338" s="83"/>
      <c r="C7338" s="83"/>
      <c r="D7338" s="98"/>
    </row>
    <row r="7339" spans="1:4" ht="12.75">
      <c r="A7339" s="83"/>
      <c r="B7339" s="83"/>
      <c r="C7339" s="83"/>
      <c r="D7339" s="98"/>
    </row>
    <row r="7340" spans="1:4" ht="12.75">
      <c r="A7340" s="83"/>
      <c r="B7340" s="83"/>
      <c r="C7340" s="83"/>
      <c r="D7340" s="98"/>
    </row>
    <row r="7341" spans="1:4" ht="12.75">
      <c r="A7341" s="83"/>
      <c r="B7341" s="83"/>
      <c r="C7341" s="83"/>
      <c r="D7341" s="98"/>
    </row>
    <row r="7342" spans="1:4" ht="12.75">
      <c r="A7342" s="83"/>
      <c r="B7342" s="83"/>
      <c r="C7342" s="83"/>
      <c r="D7342" s="98"/>
    </row>
    <row r="7343" spans="1:4" ht="12.75">
      <c r="A7343" s="83"/>
      <c r="B7343" s="83"/>
      <c r="C7343" s="83"/>
      <c r="D7343" s="98"/>
    </row>
    <row r="7344" spans="1:4" ht="12.75">
      <c r="A7344" s="83"/>
      <c r="B7344" s="83"/>
      <c r="C7344" s="83"/>
      <c r="D7344" s="98"/>
    </row>
    <row r="7345" spans="1:4" ht="12.75">
      <c r="A7345" s="83"/>
      <c r="B7345" s="83"/>
      <c r="C7345" s="83"/>
      <c r="D7345" s="98"/>
    </row>
    <row r="7346" spans="1:4" ht="12.75">
      <c r="A7346" s="83"/>
      <c r="B7346" s="83"/>
      <c r="C7346" s="83"/>
      <c r="D7346" s="98"/>
    </row>
    <row r="7347" spans="1:4" ht="12.75">
      <c r="A7347" s="83"/>
      <c r="B7347" s="83"/>
      <c r="C7347" s="83"/>
      <c r="D7347" s="98"/>
    </row>
    <row r="7348" spans="1:4" ht="12.75">
      <c r="A7348" s="83"/>
      <c r="B7348" s="83"/>
      <c r="C7348" s="83"/>
      <c r="D7348" s="98"/>
    </row>
    <row r="7349" spans="1:4" ht="12.75">
      <c r="A7349" s="83"/>
      <c r="B7349" s="83"/>
      <c r="C7349" s="83"/>
      <c r="D7349" s="98"/>
    </row>
    <row r="7350" spans="1:4" ht="12.75">
      <c r="A7350" s="83"/>
      <c r="B7350" s="83"/>
      <c r="C7350" s="83"/>
      <c r="D7350" s="98"/>
    </row>
    <row r="7351" spans="1:4" ht="12.75">
      <c r="A7351" s="83"/>
      <c r="B7351" s="83"/>
      <c r="C7351" s="83"/>
      <c r="D7351" s="98"/>
    </row>
    <row r="7352" spans="1:4" ht="12.75">
      <c r="A7352" s="83"/>
      <c r="B7352" s="83"/>
      <c r="C7352" s="83"/>
      <c r="D7352" s="98"/>
    </row>
    <row r="7353" spans="1:4" ht="12.75">
      <c r="A7353" s="83"/>
      <c r="B7353" s="83"/>
      <c r="C7353" s="83"/>
      <c r="D7353" s="98"/>
    </row>
    <row r="7354" spans="1:4" ht="12.75">
      <c r="A7354" s="83"/>
      <c r="B7354" s="83"/>
      <c r="C7354" s="83"/>
      <c r="D7354" s="98"/>
    </row>
    <row r="7355" spans="1:4" ht="12.75">
      <c r="A7355" s="83"/>
      <c r="B7355" s="83"/>
      <c r="C7355" s="83"/>
      <c r="D7355" s="98"/>
    </row>
    <row r="7356" spans="1:4" ht="12.75">
      <c r="A7356" s="83"/>
      <c r="B7356" s="83"/>
      <c r="C7356" s="83"/>
      <c r="D7356" s="98"/>
    </row>
    <row r="7357" spans="1:4" ht="12.75">
      <c r="A7357" s="83"/>
      <c r="B7357" s="83"/>
      <c r="C7357" s="83"/>
      <c r="D7357" s="98"/>
    </row>
    <row r="7358" spans="1:4" ht="12.75">
      <c r="A7358" s="83"/>
      <c r="B7358" s="83"/>
      <c r="C7358" s="83"/>
      <c r="D7358" s="98"/>
    </row>
    <row r="7359" spans="1:4" ht="12.75">
      <c r="A7359" s="83"/>
      <c r="B7359" s="83"/>
      <c r="C7359" s="83"/>
      <c r="D7359" s="98"/>
    </row>
    <row r="7360" spans="1:4" ht="12.75">
      <c r="A7360" s="83"/>
      <c r="B7360" s="83"/>
      <c r="C7360" s="83"/>
      <c r="D7360" s="98"/>
    </row>
    <row r="7361" spans="1:4" ht="12.75">
      <c r="A7361" s="83"/>
      <c r="B7361" s="83"/>
      <c r="C7361" s="83"/>
      <c r="D7361" s="98"/>
    </row>
    <row r="7362" spans="1:4" ht="12.75">
      <c r="A7362" s="83"/>
      <c r="B7362" s="83"/>
      <c r="C7362" s="83"/>
      <c r="D7362" s="98"/>
    </row>
    <row r="7363" spans="1:4" ht="12.75">
      <c r="A7363" s="83"/>
      <c r="B7363" s="83"/>
      <c r="C7363" s="83"/>
      <c r="D7363" s="98"/>
    </row>
    <row r="7364" spans="1:4" ht="12.75">
      <c r="A7364" s="83"/>
      <c r="B7364" s="83"/>
      <c r="C7364" s="83"/>
      <c r="D7364" s="98"/>
    </row>
    <row r="7365" spans="1:4" ht="12.75">
      <c r="A7365" s="83"/>
      <c r="B7365" s="83"/>
      <c r="C7365" s="83"/>
      <c r="D7365" s="98"/>
    </row>
    <row r="7366" spans="1:4" ht="12.75">
      <c r="A7366" s="83"/>
      <c r="B7366" s="83"/>
      <c r="C7366" s="83"/>
      <c r="D7366" s="98"/>
    </row>
    <row r="7367" spans="1:4" ht="12.75">
      <c r="A7367" s="83"/>
      <c r="B7367" s="83"/>
      <c r="C7367" s="83"/>
      <c r="D7367" s="98"/>
    </row>
    <row r="7368" spans="1:4" ht="12.75">
      <c r="A7368" s="83"/>
      <c r="B7368" s="83"/>
      <c r="C7368" s="83"/>
      <c r="D7368" s="98"/>
    </row>
    <row r="7369" spans="1:4" ht="12.75">
      <c r="A7369" s="83"/>
      <c r="B7369" s="83"/>
      <c r="C7369" s="83"/>
      <c r="D7369" s="98"/>
    </row>
    <row r="7370" spans="1:4" ht="12.75">
      <c r="A7370" s="83"/>
      <c r="B7370" s="83"/>
      <c r="C7370" s="83"/>
      <c r="D7370" s="98"/>
    </row>
    <row r="7371" spans="1:4" ht="12.75">
      <c r="A7371" s="83"/>
      <c r="B7371" s="83"/>
      <c r="C7371" s="83"/>
      <c r="D7371" s="98"/>
    </row>
    <row r="7372" spans="1:4" ht="12.75">
      <c r="A7372" s="83"/>
      <c r="B7372" s="83"/>
      <c r="C7372" s="83"/>
      <c r="D7372" s="98"/>
    </row>
    <row r="7373" spans="1:4" ht="12.75">
      <c r="A7373" s="83"/>
      <c r="B7373" s="83"/>
      <c r="C7373" s="83"/>
      <c r="D7373" s="98"/>
    </row>
    <row r="7374" spans="1:4" ht="12.75">
      <c r="A7374" s="83"/>
      <c r="B7374" s="83"/>
      <c r="C7374" s="83"/>
      <c r="D7374" s="98"/>
    </row>
    <row r="7375" spans="1:4" ht="12.75">
      <c r="A7375" s="83"/>
      <c r="B7375" s="83"/>
      <c r="C7375" s="83"/>
      <c r="D7375" s="98"/>
    </row>
    <row r="7376" spans="1:4" ht="12.75">
      <c r="A7376" s="83"/>
      <c r="B7376" s="83"/>
      <c r="C7376" s="83"/>
      <c r="D7376" s="98"/>
    </row>
    <row r="7377" spans="1:4" ht="12.75">
      <c r="A7377" s="83"/>
      <c r="B7377" s="83"/>
      <c r="C7377" s="83"/>
      <c r="D7377" s="98"/>
    </row>
    <row r="7378" spans="1:4" ht="12.75">
      <c r="A7378" s="83"/>
      <c r="B7378" s="83"/>
      <c r="C7378" s="83"/>
      <c r="D7378" s="98"/>
    </row>
    <row r="7379" spans="1:4" ht="12.75">
      <c r="A7379" s="83"/>
      <c r="B7379" s="83"/>
      <c r="C7379" s="83"/>
      <c r="D7379" s="98"/>
    </row>
    <row r="7380" spans="1:4" ht="12.75">
      <c r="A7380" s="83"/>
      <c r="B7380" s="83"/>
      <c r="C7380" s="83"/>
      <c r="D7380" s="98"/>
    </row>
    <row r="7381" spans="1:4" ht="12.75">
      <c r="A7381" s="83"/>
      <c r="B7381" s="83"/>
      <c r="C7381" s="83"/>
      <c r="D7381" s="98"/>
    </row>
    <row r="7382" spans="1:4" ht="12.75">
      <c r="A7382" s="83"/>
      <c r="B7382" s="83"/>
      <c r="C7382" s="83"/>
      <c r="D7382" s="98"/>
    </row>
    <row r="7383" spans="1:4" ht="12.75">
      <c r="A7383" s="83"/>
      <c r="B7383" s="83"/>
      <c r="C7383" s="83"/>
      <c r="D7383" s="98"/>
    </row>
    <row r="7384" spans="1:4" ht="12.75">
      <c r="A7384" s="83"/>
      <c r="B7384" s="83"/>
      <c r="C7384" s="83"/>
      <c r="D7384" s="98"/>
    </row>
    <row r="7385" spans="1:4" ht="12.75">
      <c r="A7385" s="83"/>
      <c r="B7385" s="83"/>
      <c r="C7385" s="83"/>
      <c r="D7385" s="98"/>
    </row>
    <row r="7386" spans="1:4" ht="12.75">
      <c r="A7386" s="83"/>
      <c r="B7386" s="83"/>
      <c r="C7386" s="83"/>
      <c r="D7386" s="98"/>
    </row>
    <row r="7387" spans="1:4" ht="12.75">
      <c r="A7387" s="83"/>
      <c r="B7387" s="83"/>
      <c r="C7387" s="83"/>
      <c r="D7387" s="98"/>
    </row>
    <row r="7388" spans="1:4" ht="12.75">
      <c r="A7388" s="83"/>
      <c r="B7388" s="83"/>
      <c r="C7388" s="83"/>
      <c r="D7388" s="98"/>
    </row>
    <row r="7389" spans="1:4" ht="12.75">
      <c r="A7389" s="83"/>
      <c r="B7389" s="83"/>
      <c r="C7389" s="83"/>
      <c r="D7389" s="98"/>
    </row>
    <row r="7390" spans="1:4" ht="12.75">
      <c r="A7390" s="83"/>
      <c r="B7390" s="83"/>
      <c r="C7390" s="83"/>
      <c r="D7390" s="98"/>
    </row>
    <row r="7391" spans="1:4" ht="12.75">
      <c r="A7391" s="83"/>
      <c r="B7391" s="83"/>
      <c r="C7391" s="83"/>
      <c r="D7391" s="98"/>
    </row>
    <row r="7392" spans="1:4" ht="12.75">
      <c r="A7392" s="83"/>
      <c r="B7392" s="83"/>
      <c r="C7392" s="83"/>
      <c r="D7392" s="98"/>
    </row>
    <row r="7393" spans="1:4" ht="12.75">
      <c r="A7393" s="83"/>
      <c r="B7393" s="83"/>
      <c r="C7393" s="83"/>
      <c r="D7393" s="98"/>
    </row>
    <row r="7394" spans="1:4" ht="12.75">
      <c r="A7394" s="83"/>
      <c r="B7394" s="83"/>
      <c r="C7394" s="83"/>
      <c r="D7394" s="98"/>
    </row>
    <row r="7395" spans="1:4" ht="12.75">
      <c r="A7395" s="83"/>
      <c r="B7395" s="83"/>
      <c r="C7395" s="83"/>
      <c r="D7395" s="98"/>
    </row>
    <row r="7396" spans="1:4" ht="12.75">
      <c r="A7396" s="83"/>
      <c r="B7396" s="83"/>
      <c r="C7396" s="83"/>
      <c r="D7396" s="98"/>
    </row>
    <row r="7397" spans="1:4" ht="12.75">
      <c r="A7397" s="83"/>
      <c r="B7397" s="83"/>
      <c r="C7397" s="83"/>
      <c r="D7397" s="98"/>
    </row>
    <row r="7398" spans="1:4" ht="12.75">
      <c r="A7398" s="83"/>
      <c r="B7398" s="83"/>
      <c r="C7398" s="83"/>
      <c r="D7398" s="98"/>
    </row>
    <row r="7399" spans="1:4" ht="12.75">
      <c r="A7399" s="83"/>
      <c r="B7399" s="83"/>
      <c r="C7399" s="83"/>
      <c r="D7399" s="98"/>
    </row>
    <row r="7400" spans="1:4" ht="12.75">
      <c r="A7400" s="83"/>
      <c r="B7400" s="83"/>
      <c r="C7400" s="83"/>
      <c r="D7400" s="98"/>
    </row>
    <row r="7401" spans="1:4" ht="12.75">
      <c r="A7401" s="83"/>
      <c r="B7401" s="83"/>
      <c r="C7401" s="83"/>
      <c r="D7401" s="98"/>
    </row>
    <row r="7402" spans="1:4" ht="12.75">
      <c r="A7402" s="83"/>
      <c r="B7402" s="83"/>
      <c r="C7402" s="83"/>
      <c r="D7402" s="98"/>
    </row>
    <row r="7403" spans="1:4" ht="12.75">
      <c r="A7403" s="83"/>
      <c r="B7403" s="83"/>
      <c r="C7403" s="83"/>
      <c r="D7403" s="98"/>
    </row>
    <row r="7404" spans="1:4" ht="12.75">
      <c r="A7404" s="83"/>
      <c r="B7404" s="83"/>
      <c r="C7404" s="83"/>
      <c r="D7404" s="98"/>
    </row>
    <row r="7405" spans="1:4" ht="12.75">
      <c r="A7405" s="83"/>
      <c r="B7405" s="83"/>
      <c r="C7405" s="83"/>
      <c r="D7405" s="98"/>
    </row>
    <row r="7406" spans="1:4" ht="12.75">
      <c r="A7406" s="83"/>
      <c r="B7406" s="83"/>
      <c r="C7406" s="83"/>
      <c r="D7406" s="98"/>
    </row>
    <row r="7407" spans="1:4" ht="12.75">
      <c r="A7407" s="83"/>
      <c r="B7407" s="83"/>
      <c r="C7407" s="83"/>
      <c r="D7407" s="98"/>
    </row>
    <row r="7408" spans="1:4" ht="12.75">
      <c r="A7408" s="83"/>
      <c r="B7408" s="83"/>
      <c r="C7408" s="83"/>
      <c r="D7408" s="98"/>
    </row>
    <row r="7409" spans="1:4" ht="12.75">
      <c r="A7409" s="83"/>
      <c r="B7409" s="83"/>
      <c r="C7409" s="83"/>
      <c r="D7409" s="98"/>
    </row>
    <row r="7410" spans="1:4" ht="12.75">
      <c r="A7410" s="83"/>
      <c r="B7410" s="83"/>
      <c r="C7410" s="83"/>
      <c r="D7410" s="98"/>
    </row>
    <row r="7411" spans="1:4" ht="12.75">
      <c r="A7411" s="83"/>
      <c r="B7411" s="83"/>
      <c r="C7411" s="83"/>
      <c r="D7411" s="98"/>
    </row>
    <row r="7412" spans="1:4" ht="12.75">
      <c r="A7412" s="83"/>
      <c r="B7412" s="83"/>
      <c r="C7412" s="83"/>
      <c r="D7412" s="98"/>
    </row>
    <row r="7413" spans="1:4" ht="12.75">
      <c r="A7413" s="83"/>
      <c r="B7413" s="83"/>
      <c r="C7413" s="83"/>
      <c r="D7413" s="98"/>
    </row>
    <row r="7414" spans="1:4" ht="12.75">
      <c r="A7414" s="83"/>
      <c r="B7414" s="83"/>
      <c r="C7414" s="83"/>
      <c r="D7414" s="98"/>
    </row>
    <row r="7415" spans="1:4" ht="12.75">
      <c r="A7415" s="83"/>
      <c r="B7415" s="83"/>
      <c r="C7415" s="83"/>
      <c r="D7415" s="98"/>
    </row>
    <row r="7416" spans="1:4" ht="12.75">
      <c r="A7416" s="83"/>
      <c r="B7416" s="83"/>
      <c r="C7416" s="83"/>
      <c r="D7416" s="98"/>
    </row>
    <row r="7417" spans="1:4" ht="12.75">
      <c r="A7417" s="83"/>
      <c r="B7417" s="83"/>
      <c r="C7417" s="83"/>
      <c r="D7417" s="98"/>
    </row>
    <row r="7418" spans="1:4" ht="12.75">
      <c r="A7418" s="83"/>
      <c r="B7418" s="83"/>
      <c r="C7418" s="83"/>
      <c r="D7418" s="98"/>
    </row>
    <row r="7419" spans="1:4" ht="12.75">
      <c r="A7419" s="83"/>
      <c r="B7419" s="83"/>
      <c r="C7419" s="83"/>
      <c r="D7419" s="98"/>
    </row>
    <row r="7420" spans="1:4" ht="12.75">
      <c r="A7420" s="83"/>
      <c r="B7420" s="83"/>
      <c r="C7420" s="83"/>
      <c r="D7420" s="98"/>
    </row>
    <row r="7421" spans="1:4" ht="12.75">
      <c r="A7421" s="83"/>
      <c r="B7421" s="83"/>
      <c r="C7421" s="83"/>
      <c r="D7421" s="98"/>
    </row>
    <row r="7422" spans="1:4" ht="12.75">
      <c r="A7422" s="83"/>
      <c r="B7422" s="83"/>
      <c r="C7422" s="83"/>
      <c r="D7422" s="98"/>
    </row>
    <row r="7423" spans="1:4" ht="12.75">
      <c r="A7423" s="83"/>
      <c r="B7423" s="83"/>
      <c r="C7423" s="83"/>
      <c r="D7423" s="98"/>
    </row>
    <row r="7424" spans="1:4" ht="12.75">
      <c r="A7424" s="83"/>
      <c r="B7424" s="83"/>
      <c r="C7424" s="83"/>
      <c r="D7424" s="98"/>
    </row>
    <row r="7425" spans="1:4" ht="12.75">
      <c r="A7425" s="83"/>
      <c r="B7425" s="83"/>
      <c r="C7425" s="83"/>
      <c r="D7425" s="98"/>
    </row>
    <row r="7426" spans="1:4" ht="12.75">
      <c r="A7426" s="83"/>
      <c r="B7426" s="83"/>
      <c r="C7426" s="83"/>
      <c r="D7426" s="98"/>
    </row>
    <row r="7427" spans="1:4" ht="12.75">
      <c r="A7427" s="83"/>
      <c r="B7427" s="83"/>
      <c r="C7427" s="83"/>
      <c r="D7427" s="98"/>
    </row>
    <row r="7428" spans="1:4" ht="12.75">
      <c r="A7428" s="83"/>
      <c r="B7428" s="83"/>
      <c r="C7428" s="83"/>
      <c r="D7428" s="98"/>
    </row>
    <row r="7429" spans="1:4" ht="12.75">
      <c r="A7429" s="83"/>
      <c r="B7429" s="83"/>
      <c r="C7429" s="83"/>
      <c r="D7429" s="98"/>
    </row>
    <row r="7430" spans="1:4" ht="12.75">
      <c r="A7430" s="83"/>
      <c r="B7430" s="83"/>
      <c r="C7430" s="83"/>
      <c r="D7430" s="98"/>
    </row>
    <row r="7431" spans="1:4" ht="12.75">
      <c r="A7431" s="83"/>
      <c r="B7431" s="83"/>
      <c r="C7431" s="83"/>
      <c r="D7431" s="98"/>
    </row>
    <row r="7432" spans="1:4" ht="12.75">
      <c r="A7432" s="83"/>
      <c r="B7432" s="83"/>
      <c r="C7432" s="83"/>
      <c r="D7432" s="98"/>
    </row>
    <row r="7433" spans="1:4" ht="12.75">
      <c r="A7433" s="83"/>
      <c r="B7433" s="83"/>
      <c r="C7433" s="83"/>
      <c r="D7433" s="98"/>
    </row>
    <row r="7434" spans="1:4" ht="12.75">
      <c r="A7434" s="83"/>
      <c r="B7434" s="83"/>
      <c r="C7434" s="83"/>
      <c r="D7434" s="98"/>
    </row>
    <row r="7435" spans="1:4" ht="12.75">
      <c r="A7435" s="83"/>
      <c r="B7435" s="83"/>
      <c r="C7435" s="83"/>
      <c r="D7435" s="98"/>
    </row>
    <row r="7436" spans="1:4" ht="12.75">
      <c r="A7436" s="83"/>
      <c r="B7436" s="83"/>
      <c r="C7436" s="83"/>
      <c r="D7436" s="98"/>
    </row>
    <row r="7437" spans="1:4" ht="12.75">
      <c r="A7437" s="83"/>
      <c r="B7437" s="83"/>
      <c r="C7437" s="83"/>
      <c r="D7437" s="98"/>
    </row>
    <row r="7438" spans="1:4" ht="12.75">
      <c r="A7438" s="83"/>
      <c r="B7438" s="83"/>
      <c r="C7438" s="83"/>
      <c r="D7438" s="98"/>
    </row>
    <row r="7439" spans="1:4" ht="12.75">
      <c r="A7439" s="83"/>
      <c r="B7439" s="83"/>
      <c r="C7439" s="83"/>
      <c r="D7439" s="98"/>
    </row>
    <row r="7440" spans="1:4" ht="12.75">
      <c r="A7440" s="83"/>
      <c r="B7440" s="83"/>
      <c r="C7440" s="83"/>
      <c r="D7440" s="98"/>
    </row>
    <row r="7441" spans="1:4" ht="12.75">
      <c r="A7441" s="83"/>
      <c r="B7441" s="83"/>
      <c r="C7441" s="83"/>
      <c r="D7441" s="98"/>
    </row>
    <row r="7442" spans="1:4" ht="12.75">
      <c r="A7442" s="83"/>
      <c r="B7442" s="83"/>
      <c r="C7442" s="83"/>
      <c r="D7442" s="98"/>
    </row>
    <row r="7443" spans="1:4" ht="12.75">
      <c r="A7443" s="83"/>
      <c r="B7443" s="83"/>
      <c r="C7443" s="83"/>
      <c r="D7443" s="98"/>
    </row>
    <row r="7444" spans="1:4" ht="12.75">
      <c r="A7444" s="83"/>
      <c r="B7444" s="83"/>
      <c r="C7444" s="83"/>
      <c r="D7444" s="98"/>
    </row>
    <row r="7445" spans="1:4" ht="12.75">
      <c r="A7445" s="83"/>
      <c r="B7445" s="83"/>
      <c r="C7445" s="83"/>
      <c r="D7445" s="98"/>
    </row>
    <row r="7446" spans="1:4" ht="12.75">
      <c r="A7446" s="83"/>
      <c r="B7446" s="83"/>
      <c r="C7446" s="83"/>
      <c r="D7446" s="98"/>
    </row>
    <row r="7447" spans="1:4" ht="12.75">
      <c r="A7447" s="83"/>
      <c r="B7447" s="83"/>
      <c r="C7447" s="83"/>
      <c r="D7447" s="98"/>
    </row>
    <row r="7448" spans="1:4" ht="12.75">
      <c r="A7448" s="83"/>
      <c r="B7448" s="83"/>
      <c r="C7448" s="83"/>
      <c r="D7448" s="98"/>
    </row>
    <row r="7449" spans="1:4" ht="12.75">
      <c r="A7449" s="83"/>
      <c r="B7449" s="83"/>
      <c r="C7449" s="83"/>
      <c r="D7449" s="98"/>
    </row>
    <row r="7450" spans="1:4" ht="12.75">
      <c r="A7450" s="83"/>
      <c r="B7450" s="83"/>
      <c r="C7450" s="83"/>
      <c r="D7450" s="98"/>
    </row>
    <row r="7451" spans="1:4" ht="12.75">
      <c r="A7451" s="83"/>
      <c r="B7451" s="83"/>
      <c r="C7451" s="83"/>
      <c r="D7451" s="98"/>
    </row>
    <row r="7452" spans="1:4" ht="12.75">
      <c r="A7452" s="83"/>
      <c r="B7452" s="83"/>
      <c r="C7452" s="83"/>
      <c r="D7452" s="98"/>
    </row>
    <row r="7453" spans="1:4" ht="12.75">
      <c r="A7453" s="83"/>
      <c r="B7453" s="83"/>
      <c r="C7453" s="83"/>
      <c r="D7453" s="98"/>
    </row>
    <row r="7454" spans="1:4" ht="12.75">
      <c r="A7454" s="83"/>
      <c r="B7454" s="83"/>
      <c r="C7454" s="83"/>
      <c r="D7454" s="98"/>
    </row>
    <row r="7455" spans="1:4" ht="12.75">
      <c r="A7455" s="83"/>
      <c r="B7455" s="83"/>
      <c r="C7455" s="83"/>
      <c r="D7455" s="98"/>
    </row>
    <row r="7456" spans="1:4" ht="12.75">
      <c r="A7456" s="83"/>
      <c r="B7456" s="83"/>
      <c r="C7456" s="83"/>
      <c r="D7456" s="98"/>
    </row>
    <row r="7457" spans="1:4" ht="12.75">
      <c r="A7457" s="83"/>
      <c r="B7457" s="83"/>
      <c r="C7457" s="83"/>
      <c r="D7457" s="98"/>
    </row>
    <row r="7458" spans="1:4" ht="12.75">
      <c r="A7458" s="83"/>
      <c r="B7458" s="83"/>
      <c r="C7458" s="83"/>
      <c r="D7458" s="98"/>
    </row>
    <row r="7459" spans="1:4" ht="12.75">
      <c r="A7459" s="83"/>
      <c r="B7459" s="83"/>
      <c r="C7459" s="83"/>
      <c r="D7459" s="98"/>
    </row>
    <row r="7460" spans="1:4" ht="12.75">
      <c r="A7460" s="83"/>
      <c r="B7460" s="83"/>
      <c r="C7460" s="83"/>
      <c r="D7460" s="98"/>
    </row>
    <row r="7461" spans="1:4" ht="12.75">
      <c r="A7461" s="83"/>
      <c r="B7461" s="83"/>
      <c r="C7461" s="83"/>
      <c r="D7461" s="98"/>
    </row>
    <row r="7462" spans="1:4" ht="12.75">
      <c r="A7462" s="83"/>
      <c r="B7462" s="83"/>
      <c r="C7462" s="83"/>
      <c r="D7462" s="98"/>
    </row>
    <row r="7463" spans="1:4" ht="12.75">
      <c r="A7463" s="83"/>
      <c r="B7463" s="83"/>
      <c r="C7463" s="83"/>
      <c r="D7463" s="98"/>
    </row>
    <row r="7464" spans="1:4" ht="12.75">
      <c r="A7464" s="83"/>
      <c r="B7464" s="83"/>
      <c r="C7464" s="83"/>
      <c r="D7464" s="98"/>
    </row>
    <row r="7465" spans="1:4" ht="12.75">
      <c r="A7465" s="83"/>
      <c r="B7465" s="83"/>
      <c r="C7465" s="83"/>
      <c r="D7465" s="98"/>
    </row>
    <row r="7466" spans="1:4" ht="12.75">
      <c r="A7466" s="83"/>
      <c r="B7466" s="83"/>
      <c r="C7466" s="83"/>
      <c r="D7466" s="98"/>
    </row>
    <row r="7467" spans="1:4" ht="12.75">
      <c r="A7467" s="83"/>
      <c r="B7467" s="83"/>
      <c r="C7467" s="83"/>
      <c r="D7467" s="98"/>
    </row>
    <row r="7468" spans="1:4" ht="12.75">
      <c r="A7468" s="83"/>
      <c r="B7468" s="83"/>
      <c r="C7468" s="83"/>
      <c r="D7468" s="98"/>
    </row>
    <row r="7469" spans="1:4" ht="12.75">
      <c r="A7469" s="83"/>
      <c r="B7469" s="83"/>
      <c r="C7469" s="83"/>
      <c r="D7469" s="98"/>
    </row>
    <row r="7470" spans="1:4" ht="12.75">
      <c r="A7470" s="83"/>
      <c r="B7470" s="83"/>
      <c r="C7470" s="83"/>
      <c r="D7470" s="98"/>
    </row>
    <row r="7471" spans="1:4" ht="12.75">
      <c r="A7471" s="83"/>
      <c r="B7471" s="83"/>
      <c r="C7471" s="83"/>
      <c r="D7471" s="98"/>
    </row>
    <row r="7472" spans="1:4" ht="12.75">
      <c r="A7472" s="83"/>
      <c r="B7472" s="83"/>
      <c r="C7472" s="83"/>
      <c r="D7472" s="98"/>
    </row>
    <row r="7473" spans="1:4" ht="12.75">
      <c r="A7473" s="83"/>
      <c r="B7473" s="83"/>
      <c r="C7473" s="83"/>
      <c r="D7473" s="98"/>
    </row>
    <row r="7474" spans="1:4" ht="12.75">
      <c r="A7474" s="83"/>
      <c r="B7474" s="83"/>
      <c r="C7474" s="83"/>
      <c r="D7474" s="98"/>
    </row>
    <row r="7475" spans="1:4" ht="12.75">
      <c r="A7475" s="83"/>
      <c r="B7475" s="83"/>
      <c r="C7475" s="83"/>
      <c r="D7475" s="98"/>
    </row>
    <row r="7476" spans="1:4" ht="12.75">
      <c r="A7476" s="83"/>
      <c r="B7476" s="83"/>
      <c r="C7476" s="83"/>
      <c r="D7476" s="98"/>
    </row>
    <row r="7477" spans="1:4" ht="12.75">
      <c r="A7477" s="83"/>
      <c r="B7477" s="83"/>
      <c r="C7477" s="83"/>
      <c r="D7477" s="98"/>
    </row>
    <row r="7478" spans="1:4" ht="12.75">
      <c r="A7478" s="83"/>
      <c r="B7478" s="83"/>
      <c r="C7478" s="83"/>
      <c r="D7478" s="98"/>
    </row>
    <row r="7479" spans="1:4" ht="12.75">
      <c r="A7479" s="83"/>
      <c r="B7479" s="83"/>
      <c r="C7479" s="83"/>
      <c r="D7479" s="98"/>
    </row>
    <row r="7480" spans="1:4" ht="12.75">
      <c r="A7480" s="83"/>
      <c r="B7480" s="83"/>
      <c r="C7480" s="83"/>
      <c r="D7480" s="98"/>
    </row>
    <row r="7481" spans="1:4" ht="12.75">
      <c r="A7481" s="83"/>
      <c r="B7481" s="83"/>
      <c r="C7481" s="83"/>
      <c r="D7481" s="98"/>
    </row>
    <row r="7482" spans="1:4" ht="12.75">
      <c r="A7482" s="83"/>
      <c r="B7482" s="83"/>
      <c r="C7482" s="83"/>
      <c r="D7482" s="98"/>
    </row>
    <row r="7483" spans="1:4" ht="12.75">
      <c r="A7483" s="83"/>
      <c r="B7483" s="83"/>
      <c r="C7483" s="83"/>
      <c r="D7483" s="98"/>
    </row>
    <row r="7484" spans="1:4" ht="12.75">
      <c r="A7484" s="83"/>
      <c r="B7484" s="83"/>
      <c r="C7484" s="83"/>
      <c r="D7484" s="98"/>
    </row>
    <row r="7485" spans="1:4" ht="12.75">
      <c r="A7485" s="83"/>
      <c r="B7485" s="83"/>
      <c r="C7485" s="83"/>
      <c r="D7485" s="98"/>
    </row>
    <row r="7486" spans="1:4" ht="12.75">
      <c r="A7486" s="83"/>
      <c r="B7486" s="83"/>
      <c r="C7486" s="83"/>
      <c r="D7486" s="98"/>
    </row>
    <row r="7487" spans="1:4" ht="12.75">
      <c r="A7487" s="83"/>
      <c r="B7487" s="83"/>
      <c r="C7487" s="83"/>
      <c r="D7487" s="98"/>
    </row>
    <row r="7488" spans="1:4" ht="12.75">
      <c r="A7488" s="83"/>
      <c r="B7488" s="83"/>
      <c r="C7488" s="83"/>
      <c r="D7488" s="98"/>
    </row>
    <row r="7489" spans="1:4" ht="12.75">
      <c r="A7489" s="83"/>
      <c r="B7489" s="83"/>
      <c r="C7489" s="83"/>
      <c r="D7489" s="98"/>
    </row>
    <row r="7490" spans="1:4" ht="12.75">
      <c r="A7490" s="83"/>
      <c r="B7490" s="83"/>
      <c r="C7490" s="83"/>
      <c r="D7490" s="98"/>
    </row>
    <row r="7491" spans="1:4" ht="12.75">
      <c r="A7491" s="83"/>
      <c r="B7491" s="83"/>
      <c r="C7491" s="83"/>
      <c r="D7491" s="98"/>
    </row>
    <row r="7492" spans="1:4" ht="12.75">
      <c r="A7492" s="83"/>
      <c r="B7492" s="83"/>
      <c r="C7492" s="83"/>
      <c r="D7492" s="98"/>
    </row>
    <row r="7493" spans="1:4" ht="12.75">
      <c r="A7493" s="83"/>
      <c r="B7493" s="83"/>
      <c r="C7493" s="83"/>
      <c r="D7493" s="98"/>
    </row>
    <row r="7494" spans="1:4" ht="12.75">
      <c r="A7494" s="83"/>
      <c r="B7494" s="83"/>
      <c r="C7494" s="83"/>
      <c r="D7494" s="98"/>
    </row>
    <row r="7495" spans="1:4" ht="12.75">
      <c r="A7495" s="83"/>
      <c r="B7495" s="83"/>
      <c r="C7495" s="83"/>
      <c r="D7495" s="98"/>
    </row>
    <row r="7496" spans="1:4" ht="12.75">
      <c r="A7496" s="83"/>
      <c r="B7496" s="83"/>
      <c r="C7496" s="83"/>
      <c r="D7496" s="98"/>
    </row>
    <row r="7497" spans="1:4" ht="12.75">
      <c r="A7497" s="83"/>
      <c r="B7497" s="83"/>
      <c r="C7497" s="83"/>
      <c r="D7497" s="98"/>
    </row>
    <row r="7498" spans="1:4" ht="12.75">
      <c r="A7498" s="83"/>
      <c r="B7498" s="83"/>
      <c r="C7498" s="83"/>
      <c r="D7498" s="98"/>
    </row>
    <row r="7499" spans="1:4" ht="12.75">
      <c r="A7499" s="83"/>
      <c r="B7499" s="83"/>
      <c r="C7499" s="83"/>
      <c r="D7499" s="98"/>
    </row>
    <row r="7500" spans="1:4" ht="12.75">
      <c r="A7500" s="83"/>
      <c r="B7500" s="83"/>
      <c r="C7500" s="83"/>
      <c r="D7500" s="98"/>
    </row>
    <row r="7501" spans="1:4" ht="12.75">
      <c r="A7501" s="83"/>
      <c r="B7501" s="83"/>
      <c r="C7501" s="83"/>
      <c r="D7501" s="98"/>
    </row>
    <row r="7502" spans="1:4" ht="12.75">
      <c r="A7502" s="83"/>
      <c r="B7502" s="83"/>
      <c r="C7502" s="83"/>
      <c r="D7502" s="98"/>
    </row>
    <row r="7503" spans="1:4" ht="12.75">
      <c r="A7503" s="83"/>
      <c r="B7503" s="83"/>
      <c r="C7503" s="83"/>
      <c r="D7503" s="98"/>
    </row>
    <row r="7504" spans="1:4" ht="12.75">
      <c r="A7504" s="83"/>
      <c r="B7504" s="83"/>
      <c r="C7504" s="83"/>
      <c r="D7504" s="98"/>
    </row>
    <row r="7505" spans="1:4" ht="12.75">
      <c r="A7505" s="83"/>
      <c r="B7505" s="83"/>
      <c r="C7505" s="83"/>
      <c r="D7505" s="98"/>
    </row>
    <row r="7506" spans="1:4" ht="12.75">
      <c r="A7506" s="83"/>
      <c r="B7506" s="83"/>
      <c r="C7506" s="83"/>
      <c r="D7506" s="98"/>
    </row>
    <row r="7507" spans="1:4" ht="12.75">
      <c r="A7507" s="83"/>
      <c r="B7507" s="83"/>
      <c r="C7507" s="83"/>
      <c r="D7507" s="98"/>
    </row>
    <row r="7508" spans="1:4" ht="12.75">
      <c r="A7508" s="83"/>
      <c r="B7508" s="83"/>
      <c r="C7508" s="83"/>
      <c r="D7508" s="98"/>
    </row>
    <row r="7509" spans="1:4" ht="12.75">
      <c r="A7509" s="83"/>
      <c r="B7509" s="83"/>
      <c r="C7509" s="83"/>
      <c r="D7509" s="98"/>
    </row>
    <row r="7510" spans="1:4" ht="12.75">
      <c r="A7510" s="83"/>
      <c r="B7510" s="83"/>
      <c r="C7510" s="83"/>
      <c r="D7510" s="98"/>
    </row>
    <row r="7511" spans="1:4" ht="12.75">
      <c r="A7511" s="83"/>
      <c r="B7511" s="83"/>
      <c r="C7511" s="83"/>
      <c r="D7511" s="98"/>
    </row>
    <row r="7512" spans="1:4" ht="12.75">
      <c r="A7512" s="83"/>
      <c r="B7512" s="83"/>
      <c r="C7512" s="83"/>
      <c r="D7512" s="98"/>
    </row>
    <row r="7513" spans="1:4" ht="12.75">
      <c r="A7513" s="83"/>
      <c r="B7513" s="83"/>
      <c r="C7513" s="83"/>
      <c r="D7513" s="98"/>
    </row>
    <row r="7514" spans="1:4" ht="12.75">
      <c r="A7514" s="83"/>
      <c r="B7514" s="83"/>
      <c r="C7514" s="83"/>
      <c r="D7514" s="98"/>
    </row>
    <row r="7515" spans="1:4" ht="12.75">
      <c r="A7515" s="83"/>
      <c r="B7515" s="83"/>
      <c r="C7515" s="83"/>
      <c r="D7515" s="98"/>
    </row>
    <row r="7516" spans="1:4" ht="12.75">
      <c r="A7516" s="83"/>
      <c r="B7516" s="83"/>
      <c r="C7516" s="83"/>
      <c r="D7516" s="98"/>
    </row>
    <row r="7517" spans="1:4" ht="12.75">
      <c r="A7517" s="83"/>
      <c r="B7517" s="83"/>
      <c r="C7517" s="83"/>
      <c r="D7517" s="98"/>
    </row>
    <row r="7518" spans="1:4" ht="12.75">
      <c r="A7518" s="83"/>
      <c r="B7518" s="83"/>
      <c r="C7518" s="83"/>
      <c r="D7518" s="98"/>
    </row>
    <row r="7519" spans="1:4" ht="12.75">
      <c r="A7519" s="83"/>
      <c r="B7519" s="83"/>
      <c r="C7519" s="83"/>
      <c r="D7519" s="98"/>
    </row>
    <row r="7520" spans="1:4" ht="12.75">
      <c r="A7520" s="83"/>
      <c r="B7520" s="83"/>
      <c r="C7520" s="83"/>
      <c r="D7520" s="98"/>
    </row>
    <row r="7521" spans="1:4" ht="12.75">
      <c r="A7521" s="83"/>
      <c r="B7521" s="83"/>
      <c r="C7521" s="83"/>
      <c r="D7521" s="98"/>
    </row>
    <row r="7522" spans="1:4" ht="12.75">
      <c r="A7522" s="83"/>
      <c r="B7522" s="83"/>
      <c r="C7522" s="83"/>
      <c r="D7522" s="98"/>
    </row>
    <row r="7523" spans="1:4" ht="12.75">
      <c r="A7523" s="83"/>
      <c r="B7523" s="83"/>
      <c r="C7523" s="83"/>
      <c r="D7523" s="98"/>
    </row>
    <row r="7524" spans="1:4" ht="12.75">
      <c r="A7524" s="83"/>
      <c r="B7524" s="83"/>
      <c r="C7524" s="83"/>
      <c r="D7524" s="98"/>
    </row>
    <row r="7525" spans="1:4" ht="12.75">
      <c r="A7525" s="83"/>
      <c r="B7525" s="83"/>
      <c r="C7525" s="83"/>
      <c r="D7525" s="98"/>
    </row>
    <row r="7526" spans="1:4" ht="12.75">
      <c r="A7526" s="83"/>
      <c r="B7526" s="83"/>
      <c r="C7526" s="83"/>
      <c r="D7526" s="98"/>
    </row>
    <row r="7527" spans="1:4" ht="12.75">
      <c r="A7527" s="83"/>
      <c r="B7527" s="83"/>
      <c r="C7527" s="83"/>
      <c r="D7527" s="98"/>
    </row>
    <row r="7528" spans="1:4" ht="12.75">
      <c r="A7528" s="83"/>
      <c r="B7528" s="83"/>
      <c r="C7528" s="83"/>
      <c r="D7528" s="98"/>
    </row>
    <row r="7529" spans="1:4" ht="12.75">
      <c r="A7529" s="83"/>
      <c r="B7529" s="83"/>
      <c r="C7529" s="83"/>
      <c r="D7529" s="98"/>
    </row>
    <row r="7530" spans="1:4" ht="12.75">
      <c r="A7530" s="83"/>
      <c r="B7530" s="83"/>
      <c r="C7530" s="83"/>
      <c r="D7530" s="98"/>
    </row>
    <row r="7531" spans="1:4" ht="12.75">
      <c r="A7531" s="83"/>
      <c r="B7531" s="83"/>
      <c r="C7531" s="83"/>
      <c r="D7531" s="98"/>
    </row>
    <row r="7532" spans="1:4" ht="12.75">
      <c r="A7532" s="83"/>
      <c r="B7532" s="83"/>
      <c r="C7532" s="83"/>
      <c r="D7532" s="98"/>
    </row>
    <row r="7533" spans="1:4" ht="12.75">
      <c r="A7533" s="83"/>
      <c r="B7533" s="83"/>
      <c r="C7533" s="83"/>
      <c r="D7533" s="98"/>
    </row>
    <row r="7534" spans="1:4" ht="12.75">
      <c r="A7534" s="83"/>
      <c r="B7534" s="83"/>
      <c r="C7534" s="83"/>
      <c r="D7534" s="98"/>
    </row>
    <row r="7535" spans="1:4" ht="12.75">
      <c r="A7535" s="83"/>
      <c r="B7535" s="83"/>
      <c r="C7535" s="83"/>
      <c r="D7535" s="98"/>
    </row>
    <row r="7536" spans="1:4" ht="12.75">
      <c r="A7536" s="83"/>
      <c r="B7536" s="83"/>
      <c r="C7536" s="83"/>
      <c r="D7536" s="98"/>
    </row>
    <row r="7537" spans="1:4" ht="12.75">
      <c r="A7537" s="83"/>
      <c r="B7537" s="83"/>
      <c r="C7537" s="83"/>
      <c r="D7537" s="98"/>
    </row>
    <row r="7538" spans="1:4" ht="12.75">
      <c r="A7538" s="83"/>
      <c r="B7538" s="83"/>
      <c r="C7538" s="83"/>
      <c r="D7538" s="98"/>
    </row>
    <row r="7539" spans="1:4" ht="12.75">
      <c r="A7539" s="83"/>
      <c r="B7539" s="83"/>
      <c r="C7539" s="83"/>
      <c r="D7539" s="98"/>
    </row>
    <row r="7540" spans="1:4" ht="12.75">
      <c r="A7540" s="83"/>
      <c r="B7540" s="83"/>
      <c r="C7540" s="83"/>
      <c r="D7540" s="98"/>
    </row>
    <row r="7541" spans="1:4" ht="12.75">
      <c r="A7541" s="83"/>
      <c r="B7541" s="83"/>
      <c r="C7541" s="83"/>
      <c r="D7541" s="98"/>
    </row>
    <row r="7542" spans="1:4" ht="12.75">
      <c r="A7542" s="83"/>
      <c r="B7542" s="83"/>
      <c r="C7542" s="83"/>
      <c r="D7542" s="98"/>
    </row>
    <row r="7543" spans="1:4" ht="12.75">
      <c r="A7543" s="83"/>
      <c r="B7543" s="83"/>
      <c r="C7543" s="83"/>
      <c r="D7543" s="98"/>
    </row>
    <row r="7544" spans="1:4" ht="12.75">
      <c r="A7544" s="83"/>
      <c r="B7544" s="83"/>
      <c r="C7544" s="83"/>
      <c r="D7544" s="98"/>
    </row>
    <row r="7545" spans="1:4" ht="12.75">
      <c r="A7545" s="83"/>
      <c r="B7545" s="83"/>
      <c r="C7545" s="83"/>
      <c r="D7545" s="98"/>
    </row>
    <row r="7546" spans="1:4" ht="12.75">
      <c r="A7546" s="83"/>
      <c r="B7546" s="83"/>
      <c r="C7546" s="83"/>
      <c r="D7546" s="98"/>
    </row>
    <row r="7547" spans="1:4" ht="12.75">
      <c r="A7547" s="83"/>
      <c r="B7547" s="83"/>
      <c r="C7547" s="83"/>
      <c r="D7547" s="98"/>
    </row>
    <row r="7548" spans="1:4" ht="12.75">
      <c r="A7548" s="83"/>
      <c r="B7548" s="83"/>
      <c r="C7548" s="83"/>
      <c r="D7548" s="98"/>
    </row>
    <row r="7549" spans="1:4" ht="12.75">
      <c r="A7549" s="83"/>
      <c r="B7549" s="83"/>
      <c r="C7549" s="83"/>
      <c r="D7549" s="98"/>
    </row>
    <row r="7550" spans="1:4" ht="12.75">
      <c r="A7550" s="83"/>
      <c r="B7550" s="83"/>
      <c r="C7550" s="83"/>
      <c r="D7550" s="98"/>
    </row>
    <row r="7551" spans="1:4" ht="12.75">
      <c r="A7551" s="83"/>
      <c r="B7551" s="83"/>
      <c r="C7551" s="83"/>
      <c r="D7551" s="98"/>
    </row>
    <row r="7552" spans="1:4" ht="12.75">
      <c r="A7552" s="83"/>
      <c r="B7552" s="83"/>
      <c r="C7552" s="83"/>
      <c r="D7552" s="98"/>
    </row>
    <row r="7553" spans="1:4" ht="12.75">
      <c r="A7553" s="83"/>
      <c r="B7553" s="83"/>
      <c r="C7553" s="83"/>
      <c r="D7553" s="98"/>
    </row>
    <row r="7554" spans="1:4" ht="12.75">
      <c r="A7554" s="83"/>
      <c r="B7554" s="83"/>
      <c r="C7554" s="83"/>
      <c r="D7554" s="98"/>
    </row>
    <row r="7555" spans="1:4" ht="12.75">
      <c r="A7555" s="83"/>
      <c r="B7555" s="83"/>
      <c r="C7555" s="83"/>
      <c r="D7555" s="98"/>
    </row>
    <row r="7556" spans="1:4" ht="12.75">
      <c r="A7556" s="83"/>
      <c r="B7556" s="83"/>
      <c r="C7556" s="83"/>
      <c r="D7556" s="98"/>
    </row>
    <row r="7557" spans="1:4" ht="12.75">
      <c r="A7557" s="83"/>
      <c r="B7557" s="83"/>
      <c r="C7557" s="83"/>
      <c r="D7557" s="98"/>
    </row>
    <row r="7558" spans="1:4" ht="12.75">
      <c r="A7558" s="83"/>
      <c r="B7558" s="83"/>
      <c r="C7558" s="83"/>
      <c r="D7558" s="98"/>
    </row>
    <row r="7559" spans="1:4" ht="12.75">
      <c r="A7559" s="83"/>
      <c r="B7559" s="83"/>
      <c r="C7559" s="83"/>
      <c r="D7559" s="98"/>
    </row>
    <row r="7560" spans="1:4" ht="12.75">
      <c r="A7560" s="83"/>
      <c r="B7560" s="83"/>
      <c r="C7560" s="83"/>
      <c r="D7560" s="98"/>
    </row>
    <row r="7561" spans="1:4" ht="12.75">
      <c r="A7561" s="83"/>
      <c r="B7561" s="83"/>
      <c r="C7561" s="83"/>
      <c r="D7561" s="98"/>
    </row>
    <row r="7562" spans="1:4" ht="12.75">
      <c r="A7562" s="83"/>
      <c r="B7562" s="83"/>
      <c r="C7562" s="83"/>
      <c r="D7562" s="98"/>
    </row>
    <row r="7563" spans="1:4" ht="12.75">
      <c r="A7563" s="83"/>
      <c r="B7563" s="83"/>
      <c r="C7563" s="83"/>
      <c r="D7563" s="98"/>
    </row>
    <row r="7564" spans="1:4" ht="12.75">
      <c r="A7564" s="83"/>
      <c r="B7564" s="83"/>
      <c r="C7564" s="83"/>
      <c r="D7564" s="98"/>
    </row>
    <row r="7565" spans="1:4" ht="12.75">
      <c r="A7565" s="83"/>
      <c r="B7565" s="83"/>
      <c r="C7565" s="83"/>
      <c r="D7565" s="98"/>
    </row>
    <row r="7566" spans="1:4" ht="12.75">
      <c r="A7566" s="83"/>
      <c r="B7566" s="83"/>
      <c r="C7566" s="83"/>
      <c r="D7566" s="98"/>
    </row>
    <row r="7567" spans="1:4" ht="12.75">
      <c r="A7567" s="83"/>
      <c r="B7567" s="83"/>
      <c r="C7567" s="83"/>
      <c r="D7567" s="98"/>
    </row>
    <row r="7568" spans="1:4" ht="12.75">
      <c r="A7568" s="83"/>
      <c r="B7568" s="83"/>
      <c r="C7568" s="83"/>
      <c r="D7568" s="98"/>
    </row>
    <row r="7569" spans="1:4" ht="12.75">
      <c r="A7569" s="83"/>
      <c r="B7569" s="83"/>
      <c r="C7569" s="83"/>
      <c r="D7569" s="98"/>
    </row>
    <row r="7570" spans="1:4" ht="12.75">
      <c r="A7570" s="83"/>
      <c r="B7570" s="83"/>
      <c r="C7570" s="83"/>
      <c r="D7570" s="98"/>
    </row>
    <row r="7571" spans="1:4" ht="12.75">
      <c r="A7571" s="83"/>
      <c r="B7571" s="83"/>
      <c r="C7571" s="83"/>
      <c r="D7571" s="98"/>
    </row>
    <row r="7572" spans="1:4" ht="12.75">
      <c r="A7572" s="83"/>
      <c r="B7572" s="83"/>
      <c r="C7572" s="83"/>
      <c r="D7572" s="98"/>
    </row>
    <row r="7573" spans="1:4" ht="12.75">
      <c r="A7573" s="83"/>
      <c r="B7573" s="83"/>
      <c r="C7573" s="83"/>
      <c r="D7573" s="98"/>
    </row>
    <row r="7574" spans="1:4" ht="12.75">
      <c r="A7574" s="83"/>
      <c r="B7574" s="83"/>
      <c r="C7574" s="83"/>
      <c r="D7574" s="98"/>
    </row>
    <row r="7575" spans="1:4" ht="12.75">
      <c r="A7575" s="83"/>
      <c r="B7575" s="83"/>
      <c r="C7575" s="83"/>
      <c r="D7575" s="98"/>
    </row>
    <row r="7576" spans="1:4" ht="12.75">
      <c r="A7576" s="83"/>
      <c r="B7576" s="83"/>
      <c r="C7576" s="83"/>
      <c r="D7576" s="98"/>
    </row>
    <row r="7577" spans="1:4" ht="12.75">
      <c r="A7577" s="83"/>
      <c r="B7577" s="83"/>
      <c r="C7577" s="83"/>
      <c r="D7577" s="98"/>
    </row>
    <row r="7578" spans="1:4" ht="12.75">
      <c r="A7578" s="83"/>
      <c r="B7578" s="83"/>
      <c r="C7578" s="83"/>
      <c r="D7578" s="98"/>
    </row>
    <row r="7579" spans="1:4" ht="12.75">
      <c r="A7579" s="83"/>
      <c r="B7579" s="83"/>
      <c r="C7579" s="83"/>
      <c r="D7579" s="98"/>
    </row>
    <row r="7580" spans="1:4" ht="12.75">
      <c r="A7580" s="83"/>
      <c r="B7580" s="83"/>
      <c r="C7580" s="83"/>
      <c r="D7580" s="98"/>
    </row>
    <row r="7581" spans="1:4" ht="12.75">
      <c r="A7581" s="83"/>
      <c r="B7581" s="83"/>
      <c r="C7581" s="83"/>
      <c r="D7581" s="98"/>
    </row>
    <row r="7582" spans="1:4" ht="12.75">
      <c r="A7582" s="83"/>
      <c r="B7582" s="83"/>
      <c r="C7582" s="83"/>
      <c r="D7582" s="98"/>
    </row>
    <row r="7583" spans="1:4" ht="12.75">
      <c r="A7583" s="83"/>
      <c r="B7583" s="83"/>
      <c r="C7583" s="83"/>
      <c r="D7583" s="98"/>
    </row>
    <row r="7584" spans="1:4" ht="12.75">
      <c r="A7584" s="83"/>
      <c r="B7584" s="83"/>
      <c r="C7584" s="83"/>
      <c r="D7584" s="98"/>
    </row>
    <row r="7585" spans="1:4" ht="12.75">
      <c r="A7585" s="83"/>
      <c r="B7585" s="83"/>
      <c r="C7585" s="83"/>
      <c r="D7585" s="98"/>
    </row>
    <row r="7586" spans="1:4" ht="12.75">
      <c r="A7586" s="83"/>
      <c r="B7586" s="83"/>
      <c r="C7586" s="83"/>
      <c r="D7586" s="98"/>
    </row>
    <row r="7587" spans="1:4" ht="12.75">
      <c r="A7587" s="83"/>
      <c r="B7587" s="83"/>
      <c r="C7587" s="83"/>
      <c r="D7587" s="98"/>
    </row>
    <row r="7588" spans="1:4" ht="12.75">
      <c r="A7588" s="83"/>
      <c r="B7588" s="83"/>
      <c r="C7588" s="83"/>
      <c r="D7588" s="98"/>
    </row>
    <row r="7589" spans="1:4" ht="12.75">
      <c r="A7589" s="83"/>
      <c r="B7589" s="83"/>
      <c r="C7589" s="83"/>
      <c r="D7589" s="98"/>
    </row>
    <row r="7590" spans="1:4" ht="12.75">
      <c r="A7590" s="83"/>
      <c r="B7590" s="83"/>
      <c r="C7590" s="83"/>
      <c r="D7590" s="98"/>
    </row>
    <row r="7591" spans="1:4" ht="12.75">
      <c r="A7591" s="83"/>
      <c r="B7591" s="83"/>
      <c r="C7591" s="83"/>
      <c r="D7591" s="98"/>
    </row>
    <row r="7592" spans="1:4" ht="12.75">
      <c r="A7592" s="83"/>
      <c r="B7592" s="83"/>
      <c r="C7592" s="83"/>
      <c r="D7592" s="98"/>
    </row>
    <row r="7593" spans="1:4" ht="12.75">
      <c r="A7593" s="83"/>
      <c r="B7593" s="83"/>
      <c r="C7593" s="83"/>
      <c r="D7593" s="98"/>
    </row>
    <row r="7594" spans="1:4" ht="12.75">
      <c r="A7594" s="83"/>
      <c r="B7594" s="83"/>
      <c r="C7594" s="83"/>
      <c r="D7594" s="98"/>
    </row>
    <row r="7595" spans="1:4" ht="12.75">
      <c r="A7595" s="83"/>
      <c r="B7595" s="83"/>
      <c r="C7595" s="83"/>
      <c r="D7595" s="98"/>
    </row>
    <row r="7596" spans="1:4" ht="12.75">
      <c r="A7596" s="83"/>
      <c r="B7596" s="83"/>
      <c r="C7596" s="83"/>
      <c r="D7596" s="98"/>
    </row>
    <row r="7597" spans="1:4" ht="12.75">
      <c r="A7597" s="83"/>
      <c r="B7597" s="83"/>
      <c r="C7597" s="83"/>
      <c r="D7597" s="98"/>
    </row>
    <row r="7598" spans="1:4" ht="12.75">
      <c r="A7598" s="83"/>
      <c r="B7598" s="83"/>
      <c r="C7598" s="83"/>
      <c r="D7598" s="98"/>
    </row>
    <row r="7599" spans="1:4" ht="12.75">
      <c r="A7599" s="83"/>
      <c r="B7599" s="83"/>
      <c r="C7599" s="83"/>
      <c r="D7599" s="98"/>
    </row>
    <row r="7600" spans="1:4" ht="12.75">
      <c r="A7600" s="83"/>
      <c r="B7600" s="83"/>
      <c r="C7600" s="83"/>
      <c r="D7600" s="98"/>
    </row>
    <row r="7601" spans="1:4" ht="12.75">
      <c r="A7601" s="83"/>
      <c r="B7601" s="83"/>
      <c r="C7601" s="83"/>
      <c r="D7601" s="98"/>
    </row>
    <row r="7602" spans="1:4" ht="12.75">
      <c r="A7602" s="83"/>
      <c r="B7602" s="83"/>
      <c r="C7602" s="83"/>
      <c r="D7602" s="98"/>
    </row>
    <row r="7603" spans="1:4" ht="12.75">
      <c r="A7603" s="83"/>
      <c r="B7603" s="83"/>
      <c r="C7603" s="83"/>
      <c r="D7603" s="98"/>
    </row>
    <row r="7604" spans="1:4" ht="12.75">
      <c r="A7604" s="83"/>
      <c r="B7604" s="83"/>
      <c r="C7604" s="83"/>
      <c r="D7604" s="98"/>
    </row>
    <row r="7605" spans="1:4" ht="12.75">
      <c r="A7605" s="83"/>
      <c r="B7605" s="83"/>
      <c r="C7605" s="83"/>
      <c r="D7605" s="98"/>
    </row>
    <row r="7606" spans="1:4" ht="12.75">
      <c r="A7606" s="83"/>
      <c r="B7606" s="83"/>
      <c r="C7606" s="83"/>
      <c r="D7606" s="98"/>
    </row>
    <row r="7607" spans="1:4" ht="12.75">
      <c r="A7607" s="83"/>
      <c r="B7607" s="83"/>
      <c r="C7607" s="83"/>
      <c r="D7607" s="98"/>
    </row>
    <row r="7608" spans="1:4" ht="12.75">
      <c r="A7608" s="83"/>
      <c r="B7608" s="83"/>
      <c r="C7608" s="83"/>
      <c r="D7608" s="98"/>
    </row>
    <row r="7609" spans="1:4" ht="12.75">
      <c r="A7609" s="83"/>
      <c r="B7609" s="83"/>
      <c r="C7609" s="83"/>
      <c r="D7609" s="98"/>
    </row>
    <row r="7610" spans="1:4" ht="12.75">
      <c r="A7610" s="83"/>
      <c r="B7610" s="83"/>
      <c r="C7610" s="83"/>
      <c r="D7610" s="98"/>
    </row>
    <row r="7611" spans="1:4" ht="12.75">
      <c r="A7611" s="83"/>
      <c r="B7611" s="83"/>
      <c r="C7611" s="83"/>
      <c r="D7611" s="98"/>
    </row>
    <row r="7612" spans="1:4" ht="12.75">
      <c r="A7612" s="83"/>
      <c r="B7612" s="83"/>
      <c r="C7612" s="83"/>
      <c r="D7612" s="98"/>
    </row>
    <row r="7613" spans="1:4" ht="12.75">
      <c r="A7613" s="83"/>
      <c r="B7613" s="83"/>
      <c r="C7613" s="83"/>
      <c r="D7613" s="98"/>
    </row>
    <row r="7614" spans="1:4" ht="12.75">
      <c r="A7614" s="83"/>
      <c r="B7614" s="83"/>
      <c r="C7614" s="83"/>
      <c r="D7614" s="98"/>
    </row>
    <row r="7615" spans="1:4" ht="12.75">
      <c r="A7615" s="83"/>
      <c r="B7615" s="83"/>
      <c r="C7615" s="83"/>
      <c r="D7615" s="98"/>
    </row>
    <row r="7616" spans="1:4" ht="12.75">
      <c r="A7616" s="83"/>
      <c r="B7616" s="83"/>
      <c r="C7616" s="83"/>
      <c r="D7616" s="98"/>
    </row>
    <row r="7617" spans="1:4" ht="12.75">
      <c r="A7617" s="83"/>
      <c r="B7617" s="83"/>
      <c r="C7617" s="83"/>
      <c r="D7617" s="98"/>
    </row>
    <row r="7618" spans="1:4" ht="12.75">
      <c r="A7618" s="83"/>
      <c r="B7618" s="83"/>
      <c r="C7618" s="83"/>
      <c r="D7618" s="98"/>
    </row>
    <row r="7619" spans="1:4" ht="12.75">
      <c r="A7619" s="83"/>
      <c r="B7619" s="83"/>
      <c r="C7619" s="83"/>
      <c r="D7619" s="98"/>
    </row>
    <row r="7620" spans="1:4" ht="12.75">
      <c r="A7620" s="83"/>
      <c r="B7620" s="83"/>
      <c r="C7620" s="83"/>
      <c r="D7620" s="98"/>
    </row>
    <row r="7621" spans="1:4" ht="12.75">
      <c r="A7621" s="83"/>
      <c r="B7621" s="83"/>
      <c r="C7621" s="83"/>
      <c r="D7621" s="98"/>
    </row>
    <row r="7622" spans="1:4" ht="12.75">
      <c r="A7622" s="83"/>
      <c r="B7622" s="83"/>
      <c r="C7622" s="83"/>
      <c r="D7622" s="98"/>
    </row>
    <row r="7623" spans="1:4" ht="12.75">
      <c r="A7623" s="83"/>
      <c r="B7623" s="83"/>
      <c r="C7623" s="83"/>
      <c r="D7623" s="98"/>
    </row>
    <row r="7624" spans="1:4" ht="12.75">
      <c r="A7624" s="83"/>
      <c r="B7624" s="83"/>
      <c r="C7624" s="83"/>
      <c r="D7624" s="98"/>
    </row>
    <row r="7625" spans="1:4" ht="12.75">
      <c r="A7625" s="83"/>
      <c r="B7625" s="83"/>
      <c r="C7625" s="83"/>
      <c r="D7625" s="98"/>
    </row>
    <row r="7626" spans="1:4" ht="12.75">
      <c r="A7626" s="83"/>
      <c r="B7626" s="83"/>
      <c r="C7626" s="83"/>
      <c r="D7626" s="98"/>
    </row>
    <row r="7627" spans="1:4" ht="12.75">
      <c r="A7627" s="83"/>
      <c r="B7627" s="83"/>
      <c r="C7627" s="83"/>
      <c r="D7627" s="98"/>
    </row>
    <row r="7628" spans="1:4" ht="12.75">
      <c r="A7628" s="83"/>
      <c r="B7628" s="83"/>
      <c r="C7628" s="83"/>
      <c r="D7628" s="98"/>
    </row>
    <row r="7629" spans="1:4" ht="12.75">
      <c r="A7629" s="83"/>
      <c r="B7629" s="83"/>
      <c r="C7629" s="83"/>
      <c r="D7629" s="98"/>
    </row>
    <row r="7630" spans="1:4" ht="12.75">
      <c r="A7630" s="83"/>
      <c r="B7630" s="83"/>
      <c r="C7630" s="83"/>
      <c r="D7630" s="98"/>
    </row>
    <row r="7631" spans="1:4" ht="12.75">
      <c r="A7631" s="83"/>
      <c r="B7631" s="83"/>
      <c r="C7631" s="83"/>
      <c r="D7631" s="98"/>
    </row>
    <row r="7632" spans="1:4" ht="12.75">
      <c r="A7632" s="83"/>
      <c r="B7632" s="83"/>
      <c r="C7632" s="83"/>
      <c r="D7632" s="98"/>
    </row>
    <row r="7633" spans="1:4" ht="12.75">
      <c r="A7633" s="83"/>
      <c r="B7633" s="83"/>
      <c r="C7633" s="83"/>
      <c r="D7633" s="98"/>
    </row>
    <row r="7634" spans="1:4" ht="12.75">
      <c r="A7634" s="83"/>
      <c r="B7634" s="83"/>
      <c r="C7634" s="83"/>
      <c r="D7634" s="98"/>
    </row>
    <row r="7635" spans="1:4" ht="12.75">
      <c r="A7635" s="83"/>
      <c r="B7635" s="83"/>
      <c r="C7635" s="83"/>
      <c r="D7635" s="98"/>
    </row>
    <row r="7636" spans="1:4" ht="12.75">
      <c r="A7636" s="83"/>
      <c r="B7636" s="83"/>
      <c r="C7636" s="83"/>
      <c r="D7636" s="98"/>
    </row>
    <row r="7637" spans="1:4" ht="12.75">
      <c r="A7637" s="83"/>
      <c r="B7637" s="83"/>
      <c r="C7637" s="83"/>
      <c r="D7637" s="98"/>
    </row>
    <row r="7638" spans="1:4" ht="12.75">
      <c r="A7638" s="83"/>
      <c r="B7638" s="83"/>
      <c r="C7638" s="83"/>
      <c r="D7638" s="98"/>
    </row>
    <row r="7639" spans="1:4" ht="12.75">
      <c r="A7639" s="83"/>
      <c r="B7639" s="83"/>
      <c r="C7639" s="83"/>
      <c r="D7639" s="98"/>
    </row>
    <row r="7640" spans="1:4" ht="12.75">
      <c r="A7640" s="83"/>
      <c r="B7640" s="83"/>
      <c r="C7640" s="83"/>
      <c r="D7640" s="98"/>
    </row>
    <row r="7641" spans="1:4" ht="12.75">
      <c r="A7641" s="83"/>
      <c r="B7641" s="83"/>
      <c r="C7641" s="83"/>
      <c r="D7641" s="98"/>
    </row>
    <row r="7642" spans="1:4" ht="12.75">
      <c r="A7642" s="83"/>
      <c r="B7642" s="83"/>
      <c r="C7642" s="83"/>
      <c r="D7642" s="98"/>
    </row>
    <row r="7643" spans="1:4" ht="12.75">
      <c r="A7643" s="83"/>
      <c r="B7643" s="83"/>
      <c r="C7643" s="83"/>
      <c r="D7643" s="98"/>
    </row>
    <row r="7644" spans="1:4" ht="12.75">
      <c r="A7644" s="83"/>
      <c r="B7644" s="83"/>
      <c r="C7644" s="83"/>
      <c r="D7644" s="98"/>
    </row>
    <row r="7645" spans="1:4" ht="12.75">
      <c r="A7645" s="83"/>
      <c r="B7645" s="83"/>
      <c r="C7645" s="83"/>
      <c r="D7645" s="98"/>
    </row>
    <row r="7646" spans="1:4" ht="12.75">
      <c r="A7646" s="83"/>
      <c r="B7646" s="83"/>
      <c r="C7646" s="83"/>
      <c r="D7646" s="98"/>
    </row>
    <row r="7647" spans="1:4" ht="12.75">
      <c r="A7647" s="83"/>
      <c r="B7647" s="83"/>
      <c r="C7647" s="83"/>
      <c r="D7647" s="98"/>
    </row>
    <row r="7648" spans="1:4" ht="12.75">
      <c r="A7648" s="83"/>
      <c r="B7648" s="83"/>
      <c r="C7648" s="83"/>
      <c r="D7648" s="98"/>
    </row>
    <row r="7649" spans="1:4" ht="12.75">
      <c r="A7649" s="83"/>
      <c r="B7649" s="83"/>
      <c r="C7649" s="83"/>
      <c r="D7649" s="98"/>
    </row>
    <row r="7650" spans="1:4" ht="12.75">
      <c r="A7650" s="83"/>
      <c r="B7650" s="83"/>
      <c r="C7650" s="83"/>
      <c r="D7650" s="98"/>
    </row>
    <row r="7651" spans="1:4" ht="12.75">
      <c r="A7651" s="83"/>
      <c r="B7651" s="83"/>
      <c r="C7651" s="83"/>
      <c r="D7651" s="98"/>
    </row>
    <row r="7652" spans="1:4" ht="12.75">
      <c r="A7652" s="83"/>
      <c r="B7652" s="83"/>
      <c r="C7652" s="83"/>
      <c r="D7652" s="98"/>
    </row>
    <row r="7653" spans="1:4" ht="12.75">
      <c r="A7653" s="83"/>
      <c r="B7653" s="83"/>
      <c r="C7653" s="83"/>
      <c r="D7653" s="98"/>
    </row>
    <row r="7654" spans="1:4" ht="12.75">
      <c r="A7654" s="83"/>
      <c r="B7654" s="83"/>
      <c r="C7654" s="83"/>
      <c r="D7654" s="98"/>
    </row>
    <row r="7655" spans="1:4" ht="12.75">
      <c r="A7655" s="83"/>
      <c r="B7655" s="83"/>
      <c r="C7655" s="83"/>
      <c r="D7655" s="98"/>
    </row>
    <row r="7656" spans="1:4" ht="12.75">
      <c r="A7656" s="83"/>
      <c r="B7656" s="83"/>
      <c r="C7656" s="83"/>
      <c r="D7656" s="98"/>
    </row>
    <row r="7657" spans="1:4" ht="12.75">
      <c r="A7657" s="83"/>
      <c r="B7657" s="83"/>
      <c r="C7657" s="83"/>
      <c r="D7657" s="98"/>
    </row>
    <row r="7658" spans="1:4" ht="12.75">
      <c r="A7658" s="83"/>
      <c r="B7658" s="83"/>
      <c r="C7658" s="83"/>
      <c r="D7658" s="98"/>
    </row>
    <row r="7659" spans="1:4" ht="12.75">
      <c r="A7659" s="83"/>
      <c r="B7659" s="83"/>
      <c r="C7659" s="83"/>
      <c r="D7659" s="98"/>
    </row>
    <row r="7660" spans="1:4" ht="12.75">
      <c r="A7660" s="83"/>
      <c r="B7660" s="83"/>
      <c r="C7660" s="83"/>
      <c r="D7660" s="98"/>
    </row>
    <row r="7661" spans="1:4" ht="12.75">
      <c r="A7661" s="83"/>
      <c r="B7661" s="83"/>
      <c r="C7661" s="83"/>
      <c r="D7661" s="98"/>
    </row>
    <row r="7662" spans="1:4" ht="12.75">
      <c r="A7662" s="83"/>
      <c r="B7662" s="83"/>
      <c r="C7662" s="83"/>
      <c r="D7662" s="98"/>
    </row>
    <row r="7663" spans="1:4" ht="12.75">
      <c r="A7663" s="83"/>
      <c r="B7663" s="83"/>
      <c r="C7663" s="83"/>
      <c r="D7663" s="98"/>
    </row>
    <row r="7664" spans="1:4" ht="12.75">
      <c r="A7664" s="83"/>
      <c r="B7664" s="83"/>
      <c r="C7664" s="83"/>
      <c r="D7664" s="98"/>
    </row>
    <row r="7665" spans="1:4" ht="12.75">
      <c r="A7665" s="83"/>
      <c r="B7665" s="83"/>
      <c r="C7665" s="83"/>
      <c r="D7665" s="98"/>
    </row>
    <row r="7666" spans="1:4" ht="12.75">
      <c r="A7666" s="83"/>
      <c r="B7666" s="83"/>
      <c r="C7666" s="83"/>
      <c r="D7666" s="98"/>
    </row>
    <row r="7667" spans="1:4" ht="12.75">
      <c r="A7667" s="83"/>
      <c r="B7667" s="83"/>
      <c r="C7667" s="83"/>
      <c r="D7667" s="98"/>
    </row>
    <row r="7668" spans="1:4" ht="12.75">
      <c r="A7668" s="83"/>
      <c r="B7668" s="83"/>
      <c r="C7668" s="83"/>
      <c r="D7668" s="98"/>
    </row>
    <row r="7669" spans="1:4" ht="12.75">
      <c r="A7669" s="83"/>
      <c r="B7669" s="83"/>
      <c r="C7669" s="83"/>
      <c r="D7669" s="98"/>
    </row>
    <row r="7670" spans="1:4" ht="12.75">
      <c r="A7670" s="83"/>
      <c r="B7670" s="83"/>
      <c r="C7670" s="83"/>
      <c r="D7670" s="98"/>
    </row>
    <row r="7671" spans="1:4" ht="12.75">
      <c r="A7671" s="83"/>
      <c r="B7671" s="83"/>
      <c r="C7671" s="83"/>
      <c r="D7671" s="98"/>
    </row>
    <row r="7672" spans="1:4" ht="12.75">
      <c r="A7672" s="83"/>
      <c r="B7672" s="83"/>
      <c r="C7672" s="83"/>
      <c r="D7672" s="98"/>
    </row>
    <row r="7673" spans="1:4" ht="12.75">
      <c r="A7673" s="83"/>
      <c r="B7673" s="83"/>
      <c r="C7673" s="83"/>
      <c r="D7673" s="98"/>
    </row>
    <row r="7674" spans="1:4" ht="12.75">
      <c r="A7674" s="83"/>
      <c r="B7674" s="83"/>
      <c r="C7674" s="83"/>
      <c r="D7674" s="98"/>
    </row>
    <row r="7675" spans="1:4" ht="12.75">
      <c r="A7675" s="83"/>
      <c r="B7675" s="83"/>
      <c r="C7675" s="83"/>
      <c r="D7675" s="98"/>
    </row>
    <row r="7676" spans="1:4" ht="12.75">
      <c r="A7676" s="83"/>
      <c r="B7676" s="83"/>
      <c r="C7676" s="83"/>
      <c r="D7676" s="98"/>
    </row>
    <row r="7677" spans="1:4" ht="12.75">
      <c r="A7677" s="83"/>
      <c r="B7677" s="83"/>
      <c r="C7677" s="83"/>
      <c r="D7677" s="98"/>
    </row>
    <row r="7678" spans="1:4" ht="12.75">
      <c r="A7678" s="83"/>
      <c r="B7678" s="83"/>
      <c r="C7678" s="83"/>
      <c r="D7678" s="98"/>
    </row>
    <row r="7679" spans="1:4" ht="12.75">
      <c r="A7679" s="83"/>
      <c r="B7679" s="83"/>
      <c r="C7679" s="83"/>
      <c r="D7679" s="98"/>
    </row>
    <row r="7680" spans="1:4" ht="12.75">
      <c r="A7680" s="83"/>
      <c r="B7680" s="83"/>
      <c r="C7680" s="83"/>
      <c r="D7680" s="98"/>
    </row>
    <row r="7681" spans="1:4" ht="12.75">
      <c r="A7681" s="83"/>
      <c r="B7681" s="83"/>
      <c r="C7681" s="83"/>
      <c r="D7681" s="98"/>
    </row>
    <row r="7682" spans="1:4" ht="12.75">
      <c r="A7682" s="83"/>
      <c r="B7682" s="83"/>
      <c r="C7682" s="83"/>
      <c r="D7682" s="98"/>
    </row>
    <row r="7683" spans="1:4" ht="12.75">
      <c r="A7683" s="83"/>
      <c r="B7683" s="83"/>
      <c r="C7683" s="83"/>
      <c r="D7683" s="98"/>
    </row>
    <row r="7684" spans="1:4" ht="12.75">
      <c r="A7684" s="83"/>
      <c r="B7684" s="83"/>
      <c r="C7684" s="83"/>
      <c r="D7684" s="98"/>
    </row>
    <row r="7685" spans="1:4" ht="12.75">
      <c r="A7685" s="83"/>
      <c r="B7685" s="83"/>
      <c r="C7685" s="83"/>
      <c r="D7685" s="98"/>
    </row>
    <row r="7686" spans="1:4" ht="12.75">
      <c r="A7686" s="83"/>
      <c r="B7686" s="83"/>
      <c r="C7686" s="83"/>
      <c r="D7686" s="98"/>
    </row>
    <row r="7687" spans="1:4" ht="12.75">
      <c r="A7687" s="83"/>
      <c r="B7687" s="83"/>
      <c r="C7687" s="83"/>
      <c r="D7687" s="98"/>
    </row>
    <row r="7688" spans="1:4" ht="12.75">
      <c r="A7688" s="83"/>
      <c r="B7688" s="83"/>
      <c r="C7688" s="83"/>
      <c r="D7688" s="98"/>
    </row>
    <row r="7689" spans="1:4" ht="12.75">
      <c r="A7689" s="83"/>
      <c r="B7689" s="83"/>
      <c r="C7689" s="83"/>
      <c r="D7689" s="98"/>
    </row>
    <row r="7690" spans="1:4" ht="12.75">
      <c r="A7690" s="83"/>
      <c r="B7690" s="83"/>
      <c r="C7690" s="83"/>
      <c r="D7690" s="98"/>
    </row>
    <row r="7691" spans="1:4" ht="12.75">
      <c r="A7691" s="83"/>
      <c r="B7691" s="83"/>
      <c r="C7691" s="83"/>
      <c r="D7691" s="98"/>
    </row>
    <row r="7692" spans="1:4" ht="12.75">
      <c r="A7692" s="83"/>
      <c r="B7692" s="83"/>
      <c r="C7692" s="83"/>
      <c r="D7692" s="98"/>
    </row>
    <row r="7693" spans="1:4" ht="12.75">
      <c r="A7693" s="83"/>
      <c r="B7693" s="83"/>
      <c r="C7693" s="83"/>
      <c r="D7693" s="98"/>
    </row>
    <row r="7694" spans="1:4" ht="12.75">
      <c r="A7694" s="83"/>
      <c r="B7694" s="83"/>
      <c r="C7694" s="83"/>
      <c r="D7694" s="98"/>
    </row>
    <row r="7695" spans="1:4" ht="12.75">
      <c r="A7695" s="83"/>
      <c r="B7695" s="83"/>
      <c r="C7695" s="83"/>
      <c r="D7695" s="98"/>
    </row>
    <row r="7696" spans="1:4" ht="12.75">
      <c r="A7696" s="83"/>
      <c r="B7696" s="83"/>
      <c r="C7696" s="83"/>
      <c r="D7696" s="98"/>
    </row>
    <row r="7697" spans="1:4" ht="12.75">
      <c r="A7697" s="83"/>
      <c r="B7697" s="83"/>
      <c r="C7697" s="83"/>
      <c r="D7697" s="98"/>
    </row>
    <row r="7698" spans="1:4" ht="12.75">
      <c r="A7698" s="83"/>
      <c r="B7698" s="83"/>
      <c r="C7698" s="83"/>
      <c r="D7698" s="98"/>
    </row>
    <row r="7699" spans="1:4" ht="12.75">
      <c r="A7699" s="83"/>
      <c r="B7699" s="83"/>
      <c r="C7699" s="83"/>
      <c r="D7699" s="98"/>
    </row>
    <row r="7700" spans="1:4" ht="12.75">
      <c r="A7700" s="83"/>
      <c r="B7700" s="83"/>
      <c r="C7700" s="83"/>
      <c r="D7700" s="98"/>
    </row>
    <row r="7701" spans="1:4" ht="12.75">
      <c r="A7701" s="83"/>
      <c r="B7701" s="83"/>
      <c r="C7701" s="83"/>
      <c r="D7701" s="98"/>
    </row>
    <row r="7702" spans="1:4" ht="12.75">
      <c r="A7702" s="83"/>
      <c r="B7702" s="83"/>
      <c r="C7702" s="83"/>
      <c r="D7702" s="98"/>
    </row>
    <row r="7703" spans="1:4" ht="12.75">
      <c r="A7703" s="83"/>
      <c r="B7703" s="83"/>
      <c r="C7703" s="83"/>
      <c r="D7703" s="98"/>
    </row>
    <row r="7704" spans="1:4" ht="12.75">
      <c r="A7704" s="83"/>
      <c r="B7704" s="83"/>
      <c r="C7704" s="83"/>
      <c r="D7704" s="98"/>
    </row>
    <row r="7705" spans="1:4" ht="12.75">
      <c r="A7705" s="83"/>
      <c r="B7705" s="83"/>
      <c r="C7705" s="83"/>
      <c r="D7705" s="98"/>
    </row>
    <row r="7706" spans="1:4" ht="12.75">
      <c r="A7706" s="83"/>
      <c r="B7706" s="83"/>
      <c r="C7706" s="83"/>
      <c r="D7706" s="98"/>
    </row>
    <row r="7707" spans="1:4" ht="12.75">
      <c r="A7707" s="83"/>
      <c r="B7707" s="83"/>
      <c r="C7707" s="83"/>
      <c r="D7707" s="98"/>
    </row>
    <row r="7708" spans="1:4" ht="12.75">
      <c r="A7708" s="83"/>
      <c r="B7708" s="83"/>
      <c r="C7708" s="83"/>
      <c r="D7708" s="98"/>
    </row>
    <row r="7709" spans="1:4" ht="12.75">
      <c r="A7709" s="83"/>
      <c r="B7709" s="83"/>
      <c r="C7709" s="83"/>
      <c r="D7709" s="98"/>
    </row>
    <row r="7710" spans="1:4" ht="12.75">
      <c r="A7710" s="83"/>
      <c r="B7710" s="83"/>
      <c r="C7710" s="83"/>
      <c r="D7710" s="98"/>
    </row>
    <row r="7711" spans="1:4" ht="12.75">
      <c r="A7711" s="83"/>
      <c r="B7711" s="83"/>
      <c r="C7711" s="83"/>
      <c r="D7711" s="98"/>
    </row>
    <row r="7712" spans="1:4" ht="12.75">
      <c r="A7712" s="83"/>
      <c r="B7712" s="83"/>
      <c r="C7712" s="83"/>
      <c r="D7712" s="98"/>
    </row>
    <row r="7713" spans="1:4" ht="12.75">
      <c r="A7713" s="83"/>
      <c r="B7713" s="83"/>
      <c r="C7713" s="83"/>
      <c r="D7713" s="98"/>
    </row>
    <row r="7714" spans="1:4" ht="12.75">
      <c r="A7714" s="83"/>
      <c r="B7714" s="83"/>
      <c r="C7714" s="83"/>
      <c r="D7714" s="98"/>
    </row>
    <row r="7715" spans="1:4" ht="12.75">
      <c r="A7715" s="83"/>
      <c r="B7715" s="83"/>
      <c r="C7715" s="83"/>
      <c r="D7715" s="98"/>
    </row>
    <row r="7716" spans="1:4" ht="12.75">
      <c r="A7716" s="83"/>
      <c r="B7716" s="83"/>
      <c r="C7716" s="83"/>
      <c r="D7716" s="98"/>
    </row>
    <row r="7717" spans="1:4" ht="12.75">
      <c r="A7717" s="83"/>
      <c r="B7717" s="83"/>
      <c r="C7717" s="83"/>
      <c r="D7717" s="98"/>
    </row>
    <row r="7718" spans="1:4" ht="12.75">
      <c r="A7718" s="83"/>
      <c r="B7718" s="83"/>
      <c r="C7718" s="83"/>
      <c r="D7718" s="98"/>
    </row>
    <row r="7719" spans="1:4" ht="12.75">
      <c r="A7719" s="83"/>
      <c r="B7719" s="83"/>
      <c r="C7719" s="83"/>
      <c r="D7719" s="98"/>
    </row>
    <row r="7720" spans="1:4" ht="12.75">
      <c r="A7720" s="83"/>
      <c r="B7720" s="83"/>
      <c r="C7720" s="83"/>
      <c r="D7720" s="98"/>
    </row>
    <row r="7721" spans="1:4" ht="12.75">
      <c r="A7721" s="83"/>
      <c r="B7721" s="83"/>
      <c r="C7721" s="83"/>
      <c r="D7721" s="98"/>
    </row>
    <row r="7722" spans="1:4" ht="12.75">
      <c r="A7722" s="83"/>
      <c r="B7722" s="83"/>
      <c r="C7722" s="83"/>
      <c r="D7722" s="98"/>
    </row>
    <row r="7723" spans="1:4" ht="12.75">
      <c r="A7723" s="83"/>
      <c r="B7723" s="83"/>
      <c r="C7723" s="83"/>
      <c r="D7723" s="98"/>
    </row>
    <row r="7724" spans="1:4" ht="12.75">
      <c r="A7724" s="83"/>
      <c r="B7724" s="83"/>
      <c r="C7724" s="83"/>
      <c r="D7724" s="98"/>
    </row>
    <row r="7725" spans="1:4" ht="12.75">
      <c r="A7725" s="83"/>
      <c r="B7725" s="83"/>
      <c r="C7725" s="83"/>
      <c r="D7725" s="98"/>
    </row>
    <row r="7726" spans="1:4" ht="12.75">
      <c r="A7726" s="83"/>
      <c r="B7726" s="83"/>
      <c r="C7726" s="83"/>
      <c r="D7726" s="98"/>
    </row>
    <row r="7727" spans="1:4" ht="12.75">
      <c r="A7727" s="83"/>
      <c r="B7727" s="83"/>
      <c r="C7727" s="83"/>
      <c r="D7727" s="98"/>
    </row>
    <row r="7728" spans="1:4" ht="12.75">
      <c r="A7728" s="83"/>
      <c r="B7728" s="83"/>
      <c r="C7728" s="83"/>
      <c r="D7728" s="98"/>
    </row>
    <row r="7729" spans="1:4" ht="12.75">
      <c r="A7729" s="83"/>
      <c r="B7729" s="83"/>
      <c r="C7729" s="83"/>
      <c r="D7729" s="98"/>
    </row>
    <row r="7730" spans="1:4" ht="12.75">
      <c r="A7730" s="83"/>
      <c r="B7730" s="83"/>
      <c r="C7730" s="83"/>
      <c r="D7730" s="98"/>
    </row>
    <row r="7731" spans="1:4" ht="12.75">
      <c r="A7731" s="83"/>
      <c r="B7731" s="83"/>
      <c r="C7731" s="83"/>
      <c r="D7731" s="98"/>
    </row>
    <row r="7732" spans="1:4" ht="12.75">
      <c r="A7732" s="83"/>
      <c r="B7732" s="83"/>
      <c r="C7732" s="83"/>
      <c r="D7732" s="98"/>
    </row>
    <row r="7733" spans="1:4" ht="12.75">
      <c r="A7733" s="83"/>
      <c r="B7733" s="83"/>
      <c r="C7733" s="83"/>
      <c r="D7733" s="98"/>
    </row>
    <row r="7734" spans="1:4" ht="12.75">
      <c r="A7734" s="83"/>
      <c r="B7734" s="83"/>
      <c r="C7734" s="83"/>
      <c r="D7734" s="98"/>
    </row>
    <row r="7735" spans="1:4" ht="12.75">
      <c r="A7735" s="83"/>
      <c r="B7735" s="83"/>
      <c r="C7735" s="83"/>
      <c r="D7735" s="98"/>
    </row>
    <row r="7736" spans="1:4" ht="12.75">
      <c r="A7736" s="83"/>
      <c r="B7736" s="83"/>
      <c r="C7736" s="83"/>
      <c r="D7736" s="98"/>
    </row>
    <row r="7737" spans="1:4" ht="12.75">
      <c r="A7737" s="83"/>
      <c r="B7737" s="83"/>
      <c r="C7737" s="83"/>
      <c r="D7737" s="98"/>
    </row>
    <row r="7738" spans="1:4" ht="12.75">
      <c r="A7738" s="83"/>
      <c r="B7738" s="83"/>
      <c r="C7738" s="83"/>
      <c r="D7738" s="98"/>
    </row>
    <row r="7739" spans="1:4" ht="12.75">
      <c r="A7739" s="83"/>
      <c r="B7739" s="83"/>
      <c r="C7739" s="83"/>
      <c r="D7739" s="98"/>
    </row>
    <row r="7740" spans="1:4" ht="12.75">
      <c r="A7740" s="83"/>
      <c r="B7740" s="83"/>
      <c r="C7740" s="83"/>
      <c r="D7740" s="98"/>
    </row>
    <row r="7741" spans="1:4" ht="12.75">
      <c r="A7741" s="83"/>
      <c r="B7741" s="83"/>
      <c r="C7741" s="83"/>
      <c r="D7741" s="98"/>
    </row>
    <row r="7742" spans="1:4" ht="12.75">
      <c r="A7742" s="83"/>
      <c r="B7742" s="83"/>
      <c r="C7742" s="83"/>
      <c r="D7742" s="98"/>
    </row>
    <row r="7743" spans="1:4" ht="12.75">
      <c r="A7743" s="83"/>
      <c r="B7743" s="83"/>
      <c r="C7743" s="83"/>
      <c r="D7743" s="98"/>
    </row>
    <row r="7744" spans="1:4" ht="12.75">
      <c r="A7744" s="83"/>
      <c r="B7744" s="83"/>
      <c r="C7744" s="83"/>
      <c r="D7744" s="98"/>
    </row>
    <row r="7745" spans="1:4" ht="12.75">
      <c r="A7745" s="83"/>
      <c r="B7745" s="83"/>
      <c r="C7745" s="83"/>
      <c r="D7745" s="98"/>
    </row>
    <row r="7746" spans="1:4" ht="12.75">
      <c r="A7746" s="83"/>
      <c r="B7746" s="83"/>
      <c r="C7746" s="83"/>
      <c r="D7746" s="98"/>
    </row>
    <row r="7747" spans="1:4" ht="12.75">
      <c r="A7747" s="83"/>
      <c r="B7747" s="83"/>
      <c r="C7747" s="83"/>
      <c r="D7747" s="98"/>
    </row>
    <row r="7748" spans="1:4" ht="12.75">
      <c r="A7748" s="83"/>
      <c r="B7748" s="83"/>
      <c r="C7748" s="83"/>
      <c r="D7748" s="98"/>
    </row>
    <row r="7749" spans="1:4" ht="12.75">
      <c r="A7749" s="83"/>
      <c r="B7749" s="83"/>
      <c r="C7749" s="83"/>
      <c r="D7749" s="98"/>
    </row>
    <row r="7750" spans="1:4" ht="12.75">
      <c r="A7750" s="83"/>
      <c r="B7750" s="83"/>
      <c r="C7750" s="83"/>
      <c r="D7750" s="98"/>
    </row>
    <row r="7751" spans="1:4" ht="12.75">
      <c r="A7751" s="83"/>
      <c r="B7751" s="83"/>
      <c r="C7751" s="83"/>
      <c r="D7751" s="98"/>
    </row>
    <row r="7752" spans="1:4" ht="12.75">
      <c r="A7752" s="83"/>
      <c r="B7752" s="83"/>
      <c r="C7752" s="83"/>
      <c r="D7752" s="98"/>
    </row>
    <row r="7753" spans="1:4" ht="12.75">
      <c r="A7753" s="83"/>
      <c r="B7753" s="83"/>
      <c r="C7753" s="83"/>
      <c r="D7753" s="98"/>
    </row>
    <row r="7754" spans="1:4" ht="12.75">
      <c r="A7754" s="83"/>
      <c r="B7754" s="83"/>
      <c r="C7754" s="83"/>
      <c r="D7754" s="98"/>
    </row>
    <row r="7755" spans="1:4" ht="12.75">
      <c r="A7755" s="83"/>
      <c r="B7755" s="83"/>
      <c r="C7755" s="83"/>
      <c r="D7755" s="98"/>
    </row>
    <row r="7756" spans="1:4" ht="12.75">
      <c r="A7756" s="83"/>
      <c r="B7756" s="83"/>
      <c r="C7756" s="83"/>
      <c r="D7756" s="98"/>
    </row>
    <row r="7757" spans="1:4" ht="12.75">
      <c r="A7757" s="83"/>
      <c r="B7757" s="83"/>
      <c r="C7757" s="83"/>
      <c r="D7757" s="98"/>
    </row>
    <row r="7758" spans="1:4" ht="12.75">
      <c r="A7758" s="83"/>
      <c r="B7758" s="83"/>
      <c r="C7758" s="83"/>
      <c r="D7758" s="98"/>
    </row>
    <row r="7759" spans="1:4" ht="12.75">
      <c r="A7759" s="83"/>
      <c r="B7759" s="83"/>
      <c r="C7759" s="83"/>
      <c r="D7759" s="98"/>
    </row>
    <row r="7760" spans="1:4" ht="12.75">
      <c r="A7760" s="83"/>
      <c r="B7760" s="83"/>
      <c r="C7760" s="83"/>
      <c r="D7760" s="98"/>
    </row>
    <row r="7761" spans="1:4" ht="12.75">
      <c r="A7761" s="83"/>
      <c r="B7761" s="83"/>
      <c r="C7761" s="83"/>
      <c r="D7761" s="98"/>
    </row>
    <row r="7762" spans="1:4" ht="12.75">
      <c r="A7762" s="83"/>
      <c r="B7762" s="83"/>
      <c r="C7762" s="83"/>
      <c r="D7762" s="98"/>
    </row>
    <row r="7763" spans="1:4" ht="12.75">
      <c r="A7763" s="83"/>
      <c r="B7763" s="83"/>
      <c r="C7763" s="83"/>
      <c r="D7763" s="98"/>
    </row>
    <row r="7764" spans="1:4" ht="12.75">
      <c r="A7764" s="83"/>
      <c r="B7764" s="83"/>
      <c r="C7764" s="83"/>
      <c r="D7764" s="98"/>
    </row>
    <row r="7765" spans="1:4" ht="12.75">
      <c r="A7765" s="83"/>
      <c r="B7765" s="83"/>
      <c r="C7765" s="83"/>
      <c r="D7765" s="98"/>
    </row>
    <row r="7766" spans="1:4" ht="12.75">
      <c r="A7766" s="83"/>
      <c r="B7766" s="83"/>
      <c r="C7766" s="83"/>
      <c r="D7766" s="98"/>
    </row>
    <row r="7767" spans="1:4" ht="12.75">
      <c r="A7767" s="83"/>
      <c r="B7767" s="83"/>
      <c r="C7767" s="83"/>
      <c r="D7767" s="98"/>
    </row>
    <row r="7768" spans="1:4" ht="12.75">
      <c r="A7768" s="83"/>
      <c r="B7768" s="83"/>
      <c r="C7768" s="83"/>
      <c r="D7768" s="98"/>
    </row>
    <row r="7769" spans="1:4" ht="12.75">
      <c r="A7769" s="83"/>
      <c r="B7769" s="83"/>
      <c r="C7769" s="83"/>
      <c r="D7769" s="98"/>
    </row>
    <row r="7770" spans="1:4" ht="12.75">
      <c r="A7770" s="83"/>
      <c r="B7770" s="83"/>
      <c r="C7770" s="83"/>
      <c r="D7770" s="98"/>
    </row>
    <row r="7771" spans="1:4" ht="12.75">
      <c r="A7771" s="83"/>
      <c r="B7771" s="83"/>
      <c r="C7771" s="83"/>
      <c r="D7771" s="98"/>
    </row>
    <row r="7772" spans="1:4" ht="12.75">
      <c r="A7772" s="83"/>
      <c r="B7772" s="83"/>
      <c r="C7772" s="83"/>
      <c r="D7772" s="98"/>
    </row>
    <row r="7773" spans="1:4" ht="12.75">
      <c r="A7773" s="83"/>
      <c r="B7773" s="83"/>
      <c r="C7773" s="83"/>
      <c r="D7773" s="98"/>
    </row>
    <row r="7774" spans="1:4" ht="12.75">
      <c r="A7774" s="83"/>
      <c r="B7774" s="83"/>
      <c r="C7774" s="83"/>
      <c r="D7774" s="98"/>
    </row>
    <row r="7775" spans="1:4" ht="12.75">
      <c r="A7775" s="83"/>
      <c r="B7775" s="83"/>
      <c r="C7775" s="83"/>
      <c r="D7775" s="98"/>
    </row>
    <row r="7776" spans="1:4" ht="12.75">
      <c r="A7776" s="83"/>
      <c r="B7776" s="83"/>
      <c r="C7776" s="83"/>
      <c r="D7776" s="98"/>
    </row>
    <row r="7777" spans="1:4" ht="12.75">
      <c r="A7777" s="83"/>
      <c r="B7777" s="83"/>
      <c r="C7777" s="83"/>
      <c r="D7777" s="98"/>
    </row>
    <row r="7778" spans="1:4" ht="12.75">
      <c r="A7778" s="83"/>
      <c r="B7778" s="83"/>
      <c r="C7778" s="83"/>
      <c r="D7778" s="98"/>
    </row>
    <row r="7779" spans="1:4" ht="12.75">
      <c r="A7779" s="83"/>
      <c r="B7779" s="83"/>
      <c r="C7779" s="83"/>
      <c r="D7779" s="98"/>
    </row>
    <row r="7780" spans="1:4" ht="12.75">
      <c r="A7780" s="83"/>
      <c r="B7780" s="83"/>
      <c r="C7780" s="83"/>
      <c r="D7780" s="98"/>
    </row>
    <row r="7781" spans="1:4" ht="12.75">
      <c r="A7781" s="83"/>
      <c r="B7781" s="83"/>
      <c r="C7781" s="83"/>
      <c r="D7781" s="98"/>
    </row>
    <row r="7782" spans="1:4" ht="12.75">
      <c r="A7782" s="83"/>
      <c r="B7782" s="83"/>
      <c r="C7782" s="83"/>
      <c r="D7782" s="98"/>
    </row>
    <row r="7783" spans="1:4" ht="12.75">
      <c r="A7783" s="83"/>
      <c r="B7783" s="83"/>
      <c r="C7783" s="83"/>
      <c r="D7783" s="98"/>
    </row>
    <row r="7784" spans="1:4" ht="12.75">
      <c r="A7784" s="83"/>
      <c r="B7784" s="83"/>
      <c r="C7784" s="83"/>
      <c r="D7784" s="98"/>
    </row>
    <row r="7785" spans="1:4" ht="12.75">
      <c r="A7785" s="83"/>
      <c r="B7785" s="83"/>
      <c r="C7785" s="83"/>
      <c r="D7785" s="98"/>
    </row>
    <row r="7786" spans="1:4" ht="12.75">
      <c r="A7786" s="83"/>
      <c r="B7786" s="83"/>
      <c r="C7786" s="83"/>
      <c r="D7786" s="98"/>
    </row>
    <row r="7787" spans="1:4" ht="12.75">
      <c r="A7787" s="83"/>
      <c r="B7787" s="83"/>
      <c r="C7787" s="83"/>
      <c r="D7787" s="98"/>
    </row>
    <row r="7788" spans="1:4" ht="12.75">
      <c r="A7788" s="83"/>
      <c r="B7788" s="83"/>
      <c r="C7788" s="83"/>
      <c r="D7788" s="98"/>
    </row>
    <row r="7789" spans="1:4" ht="12.75">
      <c r="A7789" s="83"/>
      <c r="B7789" s="83"/>
      <c r="C7789" s="83"/>
      <c r="D7789" s="98"/>
    </row>
    <row r="7790" spans="1:4" ht="12.75">
      <c r="A7790" s="83"/>
      <c r="B7790" s="83"/>
      <c r="C7790" s="83"/>
      <c r="D7790" s="98"/>
    </row>
    <row r="7791" spans="1:4" ht="12.75">
      <c r="A7791" s="83"/>
      <c r="B7791" s="83"/>
      <c r="C7791" s="83"/>
      <c r="D7791" s="98"/>
    </row>
    <row r="7792" spans="1:4" ht="12.75">
      <c r="A7792" s="83"/>
      <c r="B7792" s="83"/>
      <c r="C7792" s="83"/>
      <c r="D7792" s="98"/>
    </row>
    <row r="7793" spans="1:4" ht="12.75">
      <c r="A7793" s="83"/>
      <c r="B7793" s="83"/>
      <c r="C7793" s="83"/>
      <c r="D7793" s="98"/>
    </row>
    <row r="7794" spans="1:4" ht="12.75">
      <c r="A7794" s="83"/>
      <c r="B7794" s="83"/>
      <c r="C7794" s="83"/>
      <c r="D7794" s="98"/>
    </row>
    <row r="7795" spans="1:4" ht="12.75">
      <c r="A7795" s="83"/>
      <c r="B7795" s="83"/>
      <c r="C7795" s="83"/>
      <c r="D7795" s="98"/>
    </row>
    <row r="7796" spans="1:4" ht="12.75">
      <c r="A7796" s="83"/>
      <c r="B7796" s="83"/>
      <c r="C7796" s="83"/>
      <c r="D7796" s="98"/>
    </row>
    <row r="7797" spans="1:4" ht="12.75">
      <c r="A7797" s="83"/>
      <c r="B7797" s="83"/>
      <c r="C7797" s="83"/>
      <c r="D7797" s="98"/>
    </row>
    <row r="7798" spans="1:4" ht="12.75">
      <c r="A7798" s="83"/>
      <c r="B7798" s="83"/>
      <c r="C7798" s="83"/>
      <c r="D7798" s="98"/>
    </row>
    <row r="7799" spans="1:4" ht="12.75">
      <c r="A7799" s="83"/>
      <c r="B7799" s="83"/>
      <c r="C7799" s="83"/>
      <c r="D7799" s="98"/>
    </row>
    <row r="7800" spans="1:4" ht="12.75">
      <c r="A7800" s="83"/>
      <c r="B7800" s="83"/>
      <c r="C7800" s="83"/>
      <c r="D7800" s="98"/>
    </row>
    <row r="7801" spans="1:4" ht="12.75">
      <c r="A7801" s="83"/>
      <c r="B7801" s="83"/>
      <c r="C7801" s="83"/>
      <c r="D7801" s="98"/>
    </row>
    <row r="7802" spans="1:4" ht="12.75">
      <c r="A7802" s="83"/>
      <c r="B7802" s="83"/>
      <c r="C7802" s="83"/>
      <c r="D7802" s="98"/>
    </row>
    <row r="7803" spans="1:4" ht="12.75">
      <c r="A7803" s="83"/>
      <c r="B7803" s="83"/>
      <c r="C7803" s="83"/>
      <c r="D7803" s="98"/>
    </row>
    <row r="7804" spans="1:4" ht="12.75">
      <c r="A7804" s="83"/>
      <c r="B7804" s="83"/>
      <c r="C7804" s="83"/>
      <c r="D7804" s="98"/>
    </row>
    <row r="7805" spans="1:4" ht="12.75">
      <c r="A7805" s="83"/>
      <c r="B7805" s="83"/>
      <c r="C7805" s="83"/>
      <c r="D7805" s="98"/>
    </row>
    <row r="7806" spans="1:4" ht="12.75">
      <c r="A7806" s="83"/>
      <c r="B7806" s="83"/>
      <c r="C7806" s="83"/>
      <c r="D7806" s="98"/>
    </row>
    <row r="7807" spans="1:4" ht="12.75">
      <c r="A7807" s="83"/>
      <c r="B7807" s="83"/>
      <c r="C7807" s="83"/>
      <c r="D7807" s="98"/>
    </row>
    <row r="7808" spans="1:4" ht="12.75">
      <c r="A7808" s="83"/>
      <c r="B7808" s="83"/>
      <c r="C7808" s="83"/>
      <c r="D7808" s="98"/>
    </row>
    <row r="7809" spans="1:4" ht="12.75">
      <c r="A7809" s="83"/>
      <c r="B7809" s="83"/>
      <c r="C7809" s="83"/>
      <c r="D7809" s="98"/>
    </row>
    <row r="7810" spans="1:4" ht="12.75">
      <c r="A7810" s="83"/>
      <c r="B7810" s="83"/>
      <c r="C7810" s="83"/>
      <c r="D7810" s="98"/>
    </row>
    <row r="7811" spans="1:4" ht="12.75">
      <c r="A7811" s="83"/>
      <c r="B7811" s="83"/>
      <c r="C7811" s="83"/>
      <c r="D7811" s="98"/>
    </row>
    <row r="7812" spans="1:4" ht="12.75">
      <c r="A7812" s="83"/>
      <c r="B7812" s="83"/>
      <c r="C7812" s="83"/>
      <c r="D7812" s="98"/>
    </row>
    <row r="7813" spans="1:4" ht="12.75">
      <c r="A7813" s="83"/>
      <c r="B7813" s="83"/>
      <c r="C7813" s="83"/>
      <c r="D7813" s="98"/>
    </row>
    <row r="7814" spans="1:4" ht="12.75">
      <c r="A7814" s="83"/>
      <c r="B7814" s="83"/>
      <c r="C7814" s="83"/>
      <c r="D7814" s="98"/>
    </row>
    <row r="7815" spans="1:4" ht="12.75">
      <c r="A7815" s="83"/>
      <c r="B7815" s="83"/>
      <c r="C7815" s="83"/>
      <c r="D7815" s="98"/>
    </row>
    <row r="7816" spans="1:4" ht="12.75">
      <c r="A7816" s="83"/>
      <c r="B7816" s="83"/>
      <c r="C7816" s="83"/>
      <c r="D7816" s="98"/>
    </row>
    <row r="7817" spans="1:4" ht="12.75">
      <c r="A7817" s="83"/>
      <c r="B7817" s="83"/>
      <c r="C7817" s="83"/>
      <c r="D7817" s="98"/>
    </row>
    <row r="7818" spans="1:4" ht="12.75">
      <c r="A7818" s="83"/>
      <c r="B7818" s="83"/>
      <c r="C7818" s="83"/>
      <c r="D7818" s="98"/>
    </row>
    <row r="7819" spans="1:4" ht="12.75">
      <c r="A7819" s="83"/>
      <c r="B7819" s="83"/>
      <c r="C7819" s="83"/>
      <c r="D7819" s="98"/>
    </row>
    <row r="7820" spans="1:4" ht="12.75">
      <c r="A7820" s="83"/>
      <c r="B7820" s="83"/>
      <c r="C7820" s="83"/>
      <c r="D7820" s="98"/>
    </row>
    <row r="7821" spans="1:4" ht="12.75">
      <c r="A7821" s="83"/>
      <c r="B7821" s="83"/>
      <c r="C7821" s="83"/>
      <c r="D7821" s="98"/>
    </row>
    <row r="7822" spans="1:4" ht="12.75">
      <c r="A7822" s="83"/>
      <c r="B7822" s="83"/>
      <c r="C7822" s="83"/>
      <c r="D7822" s="98"/>
    </row>
    <row r="7823" spans="1:4" ht="12.75">
      <c r="A7823" s="83"/>
      <c r="B7823" s="83"/>
      <c r="C7823" s="83"/>
      <c r="D7823" s="98"/>
    </row>
    <row r="7824" spans="1:4" ht="12.75">
      <c r="A7824" s="83"/>
      <c r="B7824" s="83"/>
      <c r="C7824" s="83"/>
      <c r="D7824" s="98"/>
    </row>
    <row r="7825" spans="1:4" ht="12.75">
      <c r="A7825" s="83"/>
      <c r="B7825" s="83"/>
      <c r="C7825" s="83"/>
      <c r="D7825" s="98"/>
    </row>
    <row r="7826" spans="1:4" ht="12.75">
      <c r="A7826" s="83"/>
      <c r="B7826" s="83"/>
      <c r="C7826" s="83"/>
      <c r="D7826" s="98"/>
    </row>
    <row r="7827" spans="1:4" ht="12.75">
      <c r="A7827" s="83"/>
      <c r="B7827" s="83"/>
      <c r="C7827" s="83"/>
      <c r="D7827" s="98"/>
    </row>
    <row r="7828" spans="1:4" ht="12.75">
      <c r="A7828" s="83"/>
      <c r="B7828" s="83"/>
      <c r="C7828" s="83"/>
      <c r="D7828" s="98"/>
    </row>
    <row r="7829" spans="1:4" ht="12.75">
      <c r="A7829" s="83"/>
      <c r="B7829" s="83"/>
      <c r="C7829" s="83"/>
      <c r="D7829" s="98"/>
    </row>
    <row r="7830" spans="1:4" ht="12.75">
      <c r="A7830" s="83"/>
      <c r="B7830" s="83"/>
      <c r="C7830" s="83"/>
      <c r="D7830" s="98"/>
    </row>
    <row r="7831" spans="1:4" ht="12.75">
      <c r="A7831" s="83"/>
      <c r="B7831" s="83"/>
      <c r="C7831" s="83"/>
      <c r="D7831" s="98"/>
    </row>
    <row r="7832" spans="1:4" ht="12.75">
      <c r="A7832" s="83"/>
      <c r="B7832" s="83"/>
      <c r="C7832" s="83"/>
      <c r="D7832" s="98"/>
    </row>
    <row r="7833" spans="1:4" ht="12.75">
      <c r="A7833" s="83"/>
      <c r="B7833" s="83"/>
      <c r="C7833" s="83"/>
      <c r="D7833" s="98"/>
    </row>
    <row r="7834" spans="1:4" ht="12.75">
      <c r="A7834" s="83"/>
      <c r="B7834" s="83"/>
      <c r="C7834" s="83"/>
      <c r="D7834" s="98"/>
    </row>
    <row r="7835" spans="1:4" ht="12.75">
      <c r="A7835" s="83"/>
      <c r="B7835" s="83"/>
      <c r="C7835" s="83"/>
      <c r="D7835" s="98"/>
    </row>
    <row r="7836" spans="1:4" ht="12.75">
      <c r="A7836" s="83"/>
      <c r="B7836" s="83"/>
      <c r="C7836" s="83"/>
      <c r="D7836" s="98"/>
    </row>
    <row r="7837" spans="1:4" ht="12.75">
      <c r="A7837" s="83"/>
      <c r="B7837" s="83"/>
      <c r="C7837" s="83"/>
      <c r="D7837" s="98"/>
    </row>
    <row r="7838" spans="1:4" ht="12.75">
      <c r="A7838" s="83"/>
      <c r="B7838" s="83"/>
      <c r="C7838" s="83"/>
      <c r="D7838" s="98"/>
    </row>
    <row r="7839" spans="1:4" ht="12.75">
      <c r="A7839" s="83"/>
      <c r="B7839" s="83"/>
      <c r="C7839" s="83"/>
      <c r="D7839" s="98"/>
    </row>
    <row r="7840" spans="1:4" ht="12.75">
      <c r="A7840" s="83"/>
      <c r="B7840" s="83"/>
      <c r="C7840" s="83"/>
      <c r="D7840" s="98"/>
    </row>
    <row r="7841" spans="1:4" ht="12.75">
      <c r="A7841" s="83"/>
      <c r="B7841" s="83"/>
      <c r="C7841" s="83"/>
      <c r="D7841" s="98"/>
    </row>
    <row r="7842" spans="1:4" ht="12.75">
      <c r="A7842" s="83"/>
      <c r="B7842" s="83"/>
      <c r="C7842" s="83"/>
      <c r="D7842" s="98"/>
    </row>
    <row r="7843" spans="1:4" ht="12.75">
      <c r="A7843" s="83"/>
      <c r="B7843" s="83"/>
      <c r="C7843" s="83"/>
      <c r="D7843" s="98"/>
    </row>
    <row r="7844" spans="1:4" ht="12.75">
      <c r="A7844" s="83"/>
      <c r="B7844" s="83"/>
      <c r="C7844" s="83"/>
      <c r="D7844" s="98"/>
    </row>
    <row r="7845" spans="1:4" ht="12.75">
      <c r="A7845" s="83"/>
      <c r="B7845" s="83"/>
      <c r="C7845" s="83"/>
      <c r="D7845" s="98"/>
    </row>
    <row r="7846" spans="1:4" ht="12.75">
      <c r="A7846" s="83"/>
      <c r="B7846" s="83"/>
      <c r="C7846" s="83"/>
      <c r="D7846" s="98"/>
    </row>
    <row r="7847" spans="1:4" ht="12.75">
      <c r="A7847" s="83"/>
      <c r="B7847" s="83"/>
      <c r="C7847" s="83"/>
      <c r="D7847" s="98"/>
    </row>
    <row r="7848" spans="1:4" ht="12.75">
      <c r="A7848" s="83"/>
      <c r="B7848" s="83"/>
      <c r="C7848" s="83"/>
      <c r="D7848" s="98"/>
    </row>
    <row r="7849" spans="1:4" ht="12.75">
      <c r="A7849" s="83"/>
      <c r="B7849" s="83"/>
      <c r="C7849" s="83"/>
      <c r="D7849" s="98"/>
    </row>
    <row r="7850" spans="1:4" ht="12.75">
      <c r="A7850" s="83"/>
      <c r="B7850" s="83"/>
      <c r="C7850" s="83"/>
      <c r="D7850" s="98"/>
    </row>
    <row r="7851" spans="1:4" ht="12.75">
      <c r="A7851" s="83"/>
      <c r="B7851" s="83"/>
      <c r="C7851" s="83"/>
      <c r="D7851" s="98"/>
    </row>
    <row r="7852" spans="1:4" ht="12.75">
      <c r="A7852" s="83"/>
      <c r="B7852" s="83"/>
      <c r="C7852" s="83"/>
      <c r="D7852" s="98"/>
    </row>
    <row r="7853" spans="1:4" ht="12.75">
      <c r="A7853" s="83"/>
      <c r="B7853" s="83"/>
      <c r="C7853" s="83"/>
      <c r="D7853" s="98"/>
    </row>
    <row r="7854" spans="1:4" ht="12.75">
      <c r="A7854" s="83"/>
      <c r="B7854" s="83"/>
      <c r="C7854" s="83"/>
      <c r="D7854" s="98"/>
    </row>
    <row r="7855" spans="1:4" ht="12.75">
      <c r="A7855" s="83"/>
      <c r="B7855" s="83"/>
      <c r="C7855" s="83"/>
      <c r="D7855" s="98"/>
    </row>
    <row r="7856" spans="1:4" ht="12.75">
      <c r="A7856" s="83"/>
      <c r="B7856" s="83"/>
      <c r="C7856" s="83"/>
      <c r="D7856" s="98"/>
    </row>
    <row r="7857" spans="1:4" ht="12.75">
      <c r="A7857" s="83"/>
      <c r="B7857" s="83"/>
      <c r="C7857" s="83"/>
      <c r="D7857" s="98"/>
    </row>
    <row r="7858" spans="1:4" ht="12.75">
      <c r="A7858" s="83"/>
      <c r="B7858" s="83"/>
      <c r="C7858" s="83"/>
      <c r="D7858" s="98"/>
    </row>
    <row r="7859" spans="1:4" ht="12.75">
      <c r="A7859" s="83"/>
      <c r="B7859" s="83"/>
      <c r="C7859" s="83"/>
      <c r="D7859" s="98"/>
    </row>
    <row r="7860" spans="1:4" ht="12.75">
      <c r="A7860" s="83"/>
      <c r="B7860" s="83"/>
      <c r="C7860" s="83"/>
      <c r="D7860" s="98"/>
    </row>
    <row r="7861" spans="1:4" ht="12.75">
      <c r="A7861" s="83"/>
      <c r="B7861" s="83"/>
      <c r="C7861" s="83"/>
      <c r="D7861" s="98"/>
    </row>
    <row r="7862" spans="1:4" ht="12.75">
      <c r="A7862" s="83"/>
      <c r="B7862" s="83"/>
      <c r="C7862" s="83"/>
      <c r="D7862" s="98"/>
    </row>
    <row r="7863" spans="1:4" ht="12.75">
      <c r="A7863" s="83"/>
      <c r="B7863" s="83"/>
      <c r="C7863" s="83"/>
      <c r="D7863" s="98"/>
    </row>
    <row r="7864" spans="1:4" ht="12.75">
      <c r="A7864" s="83"/>
      <c r="B7864" s="83"/>
      <c r="C7864" s="83"/>
      <c r="D7864" s="98"/>
    </row>
    <row r="7865" spans="1:4" ht="12.75">
      <c r="A7865" s="83"/>
      <c r="B7865" s="83"/>
      <c r="C7865" s="83"/>
      <c r="D7865" s="98"/>
    </row>
    <row r="7866" spans="1:4" ht="12.75">
      <c r="A7866" s="83"/>
      <c r="B7866" s="83"/>
      <c r="C7866" s="83"/>
      <c r="D7866" s="98"/>
    </row>
    <row r="7867" spans="1:4" ht="12.75">
      <c r="A7867" s="83"/>
      <c r="B7867" s="83"/>
      <c r="C7867" s="83"/>
      <c r="D7867" s="98"/>
    </row>
    <row r="7868" spans="1:4" ht="12.75">
      <c r="A7868" s="83"/>
      <c r="B7868" s="83"/>
      <c r="C7868" s="83"/>
      <c r="D7868" s="98"/>
    </row>
    <row r="7869" spans="1:4" ht="12.75">
      <c r="A7869" s="83"/>
      <c r="B7869" s="83"/>
      <c r="C7869" s="83"/>
      <c r="D7869" s="98"/>
    </row>
    <row r="7870" spans="1:4" ht="12.75">
      <c r="A7870" s="83"/>
      <c r="B7870" s="83"/>
      <c r="C7870" s="83"/>
      <c r="D7870" s="98"/>
    </row>
    <row r="7871" spans="1:4" ht="12.75">
      <c r="A7871" s="83"/>
      <c r="B7871" s="83"/>
      <c r="C7871" s="83"/>
      <c r="D7871" s="98"/>
    </row>
    <row r="7872" spans="1:4" ht="12.75">
      <c r="A7872" s="83"/>
      <c r="B7872" s="83"/>
      <c r="C7872" s="83"/>
      <c r="D7872" s="98"/>
    </row>
    <row r="7873" spans="1:4" ht="12.75">
      <c r="A7873" s="83"/>
      <c r="B7873" s="83"/>
      <c r="C7873" s="83"/>
      <c r="D7873" s="98"/>
    </row>
    <row r="7874" spans="1:4" ht="12.75">
      <c r="A7874" s="83"/>
      <c r="B7874" s="83"/>
      <c r="C7874" s="83"/>
      <c r="D7874" s="98"/>
    </row>
    <row r="7875" spans="1:4" ht="12.75">
      <c r="A7875" s="83"/>
      <c r="B7875" s="83"/>
      <c r="C7875" s="83"/>
      <c r="D7875" s="98"/>
    </row>
    <row r="7876" spans="1:4" ht="12.75">
      <c r="A7876" s="83"/>
      <c r="B7876" s="83"/>
      <c r="C7876" s="83"/>
      <c r="D7876" s="98"/>
    </row>
    <row r="7877" spans="1:4" ht="12.75">
      <c r="A7877" s="83"/>
      <c r="B7877" s="83"/>
      <c r="C7877" s="83"/>
      <c r="D7877" s="98"/>
    </row>
    <row r="7878" spans="1:4" ht="12.75">
      <c r="A7878" s="83"/>
      <c r="B7878" s="83"/>
      <c r="C7878" s="83"/>
      <c r="D7878" s="98"/>
    </row>
    <row r="7879" spans="1:4" ht="12.75">
      <c r="A7879" s="83"/>
      <c r="B7879" s="83"/>
      <c r="C7879" s="83"/>
      <c r="D7879" s="98"/>
    </row>
    <row r="7880" spans="1:4" ht="12.75">
      <c r="A7880" s="83"/>
      <c r="B7880" s="83"/>
      <c r="C7880" s="83"/>
      <c r="D7880" s="98"/>
    </row>
    <row r="7881" spans="1:4" ht="12.75">
      <c r="A7881" s="83"/>
      <c r="B7881" s="83"/>
      <c r="C7881" s="83"/>
      <c r="D7881" s="98"/>
    </row>
    <row r="7882" spans="1:4" ht="12.75">
      <c r="A7882" s="83"/>
      <c r="B7882" s="83"/>
      <c r="C7882" s="83"/>
      <c r="D7882" s="98"/>
    </row>
    <row r="7883" spans="1:4" ht="12.75">
      <c r="A7883" s="83"/>
      <c r="B7883" s="83"/>
      <c r="C7883" s="83"/>
      <c r="D7883" s="98"/>
    </row>
    <row r="7884" spans="1:4" ht="12.75">
      <c r="A7884" s="83"/>
      <c r="B7884" s="83"/>
      <c r="C7884" s="83"/>
      <c r="D7884" s="98"/>
    </row>
    <row r="7885" spans="1:4" ht="12.75">
      <c r="A7885" s="83"/>
      <c r="B7885" s="83"/>
      <c r="C7885" s="83"/>
      <c r="D7885" s="98"/>
    </row>
    <row r="7886" spans="1:4" ht="12.75">
      <c r="A7886" s="83"/>
      <c r="B7886" s="83"/>
      <c r="C7886" s="83"/>
      <c r="D7886" s="98"/>
    </row>
    <row r="7887" spans="1:4" ht="12.75">
      <c r="A7887" s="83"/>
      <c r="B7887" s="83"/>
      <c r="C7887" s="83"/>
      <c r="D7887" s="98"/>
    </row>
    <row r="7888" spans="1:4" ht="12.75">
      <c r="A7888" s="83"/>
      <c r="B7888" s="83"/>
      <c r="C7888" s="83"/>
      <c r="D7888" s="98"/>
    </row>
    <row r="7889" spans="1:4" ht="12.75">
      <c r="A7889" s="83"/>
      <c r="B7889" s="83"/>
      <c r="C7889" s="83"/>
      <c r="D7889" s="98"/>
    </row>
    <row r="7890" spans="1:4" ht="12.75">
      <c r="A7890" s="83"/>
      <c r="B7890" s="83"/>
      <c r="C7890" s="83"/>
      <c r="D7890" s="98"/>
    </row>
    <row r="7891" spans="1:4" ht="12.75">
      <c r="A7891" s="83"/>
      <c r="B7891" s="83"/>
      <c r="C7891" s="83"/>
      <c r="D7891" s="98"/>
    </row>
    <row r="7892" spans="1:4" ht="12.75">
      <c r="A7892" s="83"/>
      <c r="B7892" s="83"/>
      <c r="C7892" s="83"/>
      <c r="D7892" s="98"/>
    </row>
    <row r="7893" spans="1:4" ht="12.75">
      <c r="A7893" s="83"/>
      <c r="B7893" s="83"/>
      <c r="C7893" s="83"/>
      <c r="D7893" s="98"/>
    </row>
    <row r="7894" spans="1:4" ht="12.75">
      <c r="A7894" s="83"/>
      <c r="B7894" s="83"/>
      <c r="C7894" s="83"/>
      <c r="D7894" s="98"/>
    </row>
    <row r="7895" spans="1:4" ht="12.75">
      <c r="A7895" s="83"/>
      <c r="B7895" s="83"/>
      <c r="C7895" s="83"/>
      <c r="D7895" s="98"/>
    </row>
    <row r="7896" spans="1:4" ht="12.75">
      <c r="A7896" s="83"/>
      <c r="B7896" s="83"/>
      <c r="C7896" s="83"/>
      <c r="D7896" s="98"/>
    </row>
    <row r="7897" spans="1:4" ht="12.75">
      <c r="A7897" s="83"/>
      <c r="B7897" s="83"/>
      <c r="C7897" s="83"/>
      <c r="D7897" s="98"/>
    </row>
    <row r="7898" spans="1:4" ht="12.75">
      <c r="A7898" s="83"/>
      <c r="B7898" s="83"/>
      <c r="C7898" s="83"/>
      <c r="D7898" s="98"/>
    </row>
    <row r="7899" spans="1:4" ht="12.75">
      <c r="A7899" s="83"/>
      <c r="B7899" s="83"/>
      <c r="C7899" s="83"/>
      <c r="D7899" s="98"/>
    </row>
    <row r="7900" spans="1:4" ht="12.75">
      <c r="A7900" s="83"/>
      <c r="B7900" s="83"/>
      <c r="C7900" s="83"/>
      <c r="D7900" s="98"/>
    </row>
    <row r="7901" spans="1:4" ht="12.75">
      <c r="A7901" s="83"/>
      <c r="B7901" s="83"/>
      <c r="C7901" s="83"/>
      <c r="D7901" s="98"/>
    </row>
    <row r="7902" spans="1:4" ht="12.75">
      <c r="A7902" s="83"/>
      <c r="B7902" s="83"/>
      <c r="C7902" s="83"/>
      <c r="D7902" s="98"/>
    </row>
    <row r="7903" spans="1:4" ht="12.75">
      <c r="A7903" s="83"/>
      <c r="B7903" s="83"/>
      <c r="C7903" s="83"/>
      <c r="D7903" s="98"/>
    </row>
    <row r="7904" spans="1:4" ht="12.75">
      <c r="A7904" s="83"/>
      <c r="B7904" s="83"/>
      <c r="C7904" s="83"/>
      <c r="D7904" s="98"/>
    </row>
    <row r="7905" spans="1:4" ht="12.75">
      <c r="A7905" s="83"/>
      <c r="B7905" s="83"/>
      <c r="C7905" s="83"/>
      <c r="D7905" s="98"/>
    </row>
    <row r="7906" spans="1:4" ht="12.75">
      <c r="A7906" s="83"/>
      <c r="B7906" s="83"/>
      <c r="C7906" s="83"/>
      <c r="D7906" s="98"/>
    </row>
    <row r="7907" spans="1:4" ht="12.75">
      <c r="A7907" s="83"/>
      <c r="B7907" s="83"/>
      <c r="C7907" s="83"/>
      <c r="D7907" s="98"/>
    </row>
    <row r="7908" spans="1:4" ht="12.75">
      <c r="A7908" s="83"/>
      <c r="B7908" s="83"/>
      <c r="C7908" s="83"/>
      <c r="D7908" s="98"/>
    </row>
    <row r="7909" spans="1:4" ht="12.75">
      <c r="A7909" s="83"/>
      <c r="B7909" s="83"/>
      <c r="C7909" s="83"/>
      <c r="D7909" s="98"/>
    </row>
    <row r="7910" spans="1:4" ht="12.75">
      <c r="A7910" s="83"/>
      <c r="B7910" s="83"/>
      <c r="C7910" s="83"/>
      <c r="D7910" s="98"/>
    </row>
    <row r="7911" spans="1:4" ht="12.75">
      <c r="A7911" s="83"/>
      <c r="B7911" s="83"/>
      <c r="C7911" s="83"/>
      <c r="D7911" s="98"/>
    </row>
    <row r="7912" spans="1:4" ht="12.75">
      <c r="A7912" s="83"/>
      <c r="B7912" s="83"/>
      <c r="C7912" s="83"/>
      <c r="D7912" s="98"/>
    </row>
    <row r="7913" spans="1:4" ht="12.75">
      <c r="A7913" s="83"/>
      <c r="B7913" s="83"/>
      <c r="C7913" s="83"/>
      <c r="D7913" s="98"/>
    </row>
    <row r="7914" spans="1:4" ht="12.75">
      <c r="A7914" s="83"/>
      <c r="B7914" s="83"/>
      <c r="C7914" s="83"/>
      <c r="D7914" s="98"/>
    </row>
    <row r="7915" spans="1:4" ht="12.75">
      <c r="A7915" s="83"/>
      <c r="B7915" s="83"/>
      <c r="C7915" s="83"/>
      <c r="D7915" s="98"/>
    </row>
    <row r="7916" spans="1:4" ht="12.75">
      <c r="A7916" s="83"/>
      <c r="B7916" s="83"/>
      <c r="C7916" s="83"/>
      <c r="D7916" s="98"/>
    </row>
    <row r="7917" spans="1:4" ht="12.75">
      <c r="A7917" s="83"/>
      <c r="B7917" s="83"/>
      <c r="C7917" s="83"/>
      <c r="D7917" s="98"/>
    </row>
    <row r="7918" spans="1:4" ht="12.75">
      <c r="A7918" s="83"/>
      <c r="B7918" s="83"/>
      <c r="C7918" s="83"/>
      <c r="D7918" s="98"/>
    </row>
    <row r="7919" spans="1:4" ht="12.75">
      <c r="A7919" s="83"/>
      <c r="B7919" s="83"/>
      <c r="C7919" s="83"/>
      <c r="D7919" s="98"/>
    </row>
    <row r="7920" spans="1:4" ht="12.75">
      <c r="A7920" s="83"/>
      <c r="B7920" s="83"/>
      <c r="C7920" s="83"/>
      <c r="D7920" s="98"/>
    </row>
    <row r="7921" spans="1:4" ht="12.75">
      <c r="A7921" s="83"/>
      <c r="B7921" s="83"/>
      <c r="C7921" s="83"/>
      <c r="D7921" s="98"/>
    </row>
    <row r="7922" spans="1:4" ht="12.75">
      <c r="A7922" s="83"/>
      <c r="B7922" s="83"/>
      <c r="C7922" s="83"/>
      <c r="D7922" s="98"/>
    </row>
    <row r="7923" spans="1:4" ht="12.75">
      <c r="A7923" s="83"/>
      <c r="B7923" s="83"/>
      <c r="C7923" s="83"/>
      <c r="D7923" s="98"/>
    </row>
    <row r="7924" spans="1:4" ht="12.75">
      <c r="A7924" s="83"/>
      <c r="B7924" s="83"/>
      <c r="C7924" s="83"/>
      <c r="D7924" s="98"/>
    </row>
    <row r="7925" spans="1:4" ht="12.75">
      <c r="A7925" s="83"/>
      <c r="B7925" s="83"/>
      <c r="C7925" s="83"/>
      <c r="D7925" s="98"/>
    </row>
    <row r="7926" spans="1:4" ht="12.75">
      <c r="A7926" s="83"/>
      <c r="B7926" s="83"/>
      <c r="C7926" s="83"/>
      <c r="D7926" s="98"/>
    </row>
    <row r="7927" spans="1:4" ht="12.75">
      <c r="A7927" s="83"/>
      <c r="B7927" s="83"/>
      <c r="C7927" s="83"/>
      <c r="D7927" s="98"/>
    </row>
    <row r="7928" spans="1:4" ht="12.75">
      <c r="A7928" s="83"/>
      <c r="B7928" s="83"/>
      <c r="C7928" s="83"/>
      <c r="D7928" s="98"/>
    </row>
    <row r="7929" spans="1:4" ht="12.75">
      <c r="A7929" s="83"/>
      <c r="B7929" s="83"/>
      <c r="C7929" s="83"/>
      <c r="D7929" s="98"/>
    </row>
    <row r="7930" spans="1:4" ht="12.75">
      <c r="A7930" s="83"/>
      <c r="B7930" s="83"/>
      <c r="C7930" s="83"/>
      <c r="D7930" s="98"/>
    </row>
    <row r="7931" spans="1:4" ht="12.75">
      <c r="A7931" s="83"/>
      <c r="B7931" s="83"/>
      <c r="C7931" s="83"/>
      <c r="D7931" s="98"/>
    </row>
    <row r="7932" spans="1:4" ht="12.75">
      <c r="A7932" s="83"/>
      <c r="B7932" s="83"/>
      <c r="C7932" s="83"/>
      <c r="D7932" s="98"/>
    </row>
    <row r="7933" spans="1:4" ht="12.75">
      <c r="A7933" s="83"/>
      <c r="B7933" s="83"/>
      <c r="C7933" s="83"/>
      <c r="D7933" s="98"/>
    </row>
    <row r="7934" spans="1:4" ht="12.75">
      <c r="A7934" s="83"/>
      <c r="B7934" s="83"/>
      <c r="C7934" s="83"/>
      <c r="D7934" s="98"/>
    </row>
    <row r="7935" spans="1:4" ht="12.75">
      <c r="A7935" s="83"/>
      <c r="B7935" s="83"/>
      <c r="C7935" s="83"/>
      <c r="D7935" s="98"/>
    </row>
    <row r="7936" spans="1:4" ht="12.75">
      <c r="A7936" s="83"/>
      <c r="B7936" s="83"/>
      <c r="C7936" s="83"/>
      <c r="D7936" s="98"/>
    </row>
    <row r="7937" spans="1:4" ht="12.75">
      <c r="A7937" s="83"/>
      <c r="B7937" s="83"/>
      <c r="C7937" s="83"/>
      <c r="D7937" s="98"/>
    </row>
    <row r="7938" spans="1:4" ht="12.75">
      <c r="A7938" s="83"/>
      <c r="B7938" s="83"/>
      <c r="C7938" s="83"/>
      <c r="D7938" s="98"/>
    </row>
    <row r="7939" spans="1:4" ht="12.75">
      <c r="A7939" s="83"/>
      <c r="B7939" s="83"/>
      <c r="C7939" s="83"/>
      <c r="D7939" s="98"/>
    </row>
    <row r="7940" spans="1:4" ht="12.75">
      <c r="A7940" s="83"/>
      <c r="B7940" s="83"/>
      <c r="C7940" s="83"/>
      <c r="D7940" s="98"/>
    </row>
    <row r="7941" spans="1:4" ht="12.75">
      <c r="A7941" s="83"/>
      <c r="B7941" s="83"/>
      <c r="C7941" s="83"/>
      <c r="D7941" s="98"/>
    </row>
    <row r="7942" spans="1:4" ht="12.75">
      <c r="A7942" s="83"/>
      <c r="B7942" s="83"/>
      <c r="C7942" s="83"/>
      <c r="D7942" s="98"/>
    </row>
    <row r="7943" spans="1:4" ht="12.75">
      <c r="A7943" s="83"/>
      <c r="B7943" s="83"/>
      <c r="C7943" s="83"/>
      <c r="D7943" s="98"/>
    </row>
    <row r="7944" spans="1:4" ht="12.75">
      <c r="A7944" s="83"/>
      <c r="B7944" s="83"/>
      <c r="C7944" s="83"/>
      <c r="D7944" s="98"/>
    </row>
    <row r="7945" spans="1:4" ht="12.75">
      <c r="A7945" s="83"/>
      <c r="B7945" s="83"/>
      <c r="C7945" s="83"/>
      <c r="D7945" s="98"/>
    </row>
    <row r="7946" spans="1:4" ht="12.75">
      <c r="A7946" s="83"/>
      <c r="B7946" s="83"/>
      <c r="C7946" s="83"/>
      <c r="D7946" s="98"/>
    </row>
    <row r="7947" spans="1:4" ht="12.75">
      <c r="A7947" s="83"/>
      <c r="B7947" s="83"/>
      <c r="C7947" s="83"/>
      <c r="D7947" s="98"/>
    </row>
    <row r="7948" spans="1:4" ht="12.75">
      <c r="A7948" s="83"/>
      <c r="B7948" s="83"/>
      <c r="C7948" s="83"/>
      <c r="D7948" s="98"/>
    </row>
    <row r="7949" spans="1:4" ht="12.75">
      <c r="A7949" s="83"/>
      <c r="B7949" s="83"/>
      <c r="C7949" s="83"/>
      <c r="D7949" s="98"/>
    </row>
    <row r="7950" spans="1:4" ht="12.75">
      <c r="A7950" s="83"/>
      <c r="B7950" s="83"/>
      <c r="C7950" s="83"/>
      <c r="D7950" s="98"/>
    </row>
    <row r="7951" spans="1:4" ht="12.75">
      <c r="A7951" s="83"/>
      <c r="B7951" s="83"/>
      <c r="C7951" s="83"/>
      <c r="D7951" s="98"/>
    </row>
    <row r="7952" spans="1:4" ht="12.75">
      <c r="A7952" s="83"/>
      <c r="B7952" s="83"/>
      <c r="C7952" s="83"/>
      <c r="D7952" s="98"/>
    </row>
    <row r="7953" spans="1:4" ht="12.75">
      <c r="A7953" s="83"/>
      <c r="B7953" s="83"/>
      <c r="C7953" s="83"/>
      <c r="D7953" s="98"/>
    </row>
    <row r="7954" spans="1:4" ht="12.75">
      <c r="A7954" s="83"/>
      <c r="B7954" s="83"/>
      <c r="C7954" s="83"/>
      <c r="D7954" s="98"/>
    </row>
    <row r="7955" spans="1:4" ht="12.75">
      <c r="A7955" s="83"/>
      <c r="B7955" s="83"/>
      <c r="C7955" s="83"/>
      <c r="D7955" s="98"/>
    </row>
    <row r="7956" spans="1:4" ht="12.75">
      <c r="A7956" s="83"/>
      <c r="B7956" s="83"/>
      <c r="C7956" s="83"/>
      <c r="D7956" s="98"/>
    </row>
    <row r="7957" spans="1:4" ht="12.75">
      <c r="A7957" s="83"/>
      <c r="B7957" s="83"/>
      <c r="C7957" s="83"/>
      <c r="D7957" s="98"/>
    </row>
    <row r="7958" spans="1:4" ht="12.75">
      <c r="A7958" s="83"/>
      <c r="B7958" s="83"/>
      <c r="C7958" s="83"/>
      <c r="D7958" s="98"/>
    </row>
    <row r="7959" spans="1:4" ht="12.75">
      <c r="A7959" s="83"/>
      <c r="B7959" s="83"/>
      <c r="C7959" s="83"/>
      <c r="D7959" s="98"/>
    </row>
    <row r="7960" spans="1:4" ht="12.75">
      <c r="A7960" s="83"/>
      <c r="B7960" s="83"/>
      <c r="C7960" s="83"/>
      <c r="D7960" s="98"/>
    </row>
    <row r="7961" spans="1:4" ht="12.75">
      <c r="A7961" s="83"/>
      <c r="B7961" s="83"/>
      <c r="C7961" s="83"/>
      <c r="D7961" s="98"/>
    </row>
    <row r="7962" spans="1:4" ht="12.75">
      <c r="A7962" s="83"/>
      <c r="B7962" s="83"/>
      <c r="C7962" s="83"/>
      <c r="D7962" s="98"/>
    </row>
    <row r="7963" spans="1:4" ht="12.75">
      <c r="A7963" s="83"/>
      <c r="B7963" s="83"/>
      <c r="C7963" s="83"/>
      <c r="D7963" s="98"/>
    </row>
    <row r="7964" spans="1:4" ht="12.75">
      <c r="A7964" s="83"/>
      <c r="B7964" s="83"/>
      <c r="C7964" s="83"/>
      <c r="D7964" s="98"/>
    </row>
    <row r="7965" spans="1:4" ht="12.75">
      <c r="A7965" s="83"/>
      <c r="B7965" s="83"/>
      <c r="C7965" s="83"/>
      <c r="D7965" s="98"/>
    </row>
    <row r="7966" spans="1:4" ht="12.75">
      <c r="A7966" s="83"/>
      <c r="B7966" s="83"/>
      <c r="C7966" s="83"/>
      <c r="D7966" s="98"/>
    </row>
    <row r="7967" spans="1:4" ht="12.75">
      <c r="A7967" s="83"/>
      <c r="B7967" s="83"/>
      <c r="C7967" s="83"/>
      <c r="D7967" s="98"/>
    </row>
    <row r="7968" spans="1:4" ht="12.75">
      <c r="A7968" s="83"/>
      <c r="B7968" s="83"/>
      <c r="C7968" s="83"/>
      <c r="D7968" s="98"/>
    </row>
    <row r="7969" spans="1:4" ht="12.75">
      <c r="A7969" s="83"/>
      <c r="B7969" s="83"/>
      <c r="C7969" s="83"/>
      <c r="D7969" s="98"/>
    </row>
    <row r="7970" spans="1:4" ht="12.75">
      <c r="A7970" s="83"/>
      <c r="B7970" s="83"/>
      <c r="C7970" s="83"/>
      <c r="D7970" s="98"/>
    </row>
    <row r="7971" spans="1:4" ht="12.75">
      <c r="A7971" s="83"/>
      <c r="B7971" s="83"/>
      <c r="C7971" s="83"/>
      <c r="D7971" s="98"/>
    </row>
    <row r="7972" spans="1:4" ht="12.75">
      <c r="A7972" s="83"/>
      <c r="B7972" s="83"/>
      <c r="C7972" s="83"/>
      <c r="D7972" s="98"/>
    </row>
    <row r="7973" spans="1:4" ht="12.75">
      <c r="A7973" s="83"/>
      <c r="B7973" s="83"/>
      <c r="C7973" s="83"/>
      <c r="D7973" s="98"/>
    </row>
    <row r="7974" spans="1:4" ht="12.75">
      <c r="A7974" s="83"/>
      <c r="B7974" s="83"/>
      <c r="C7974" s="83"/>
      <c r="D7974" s="98"/>
    </row>
    <row r="7975" spans="1:4" ht="12.75">
      <c r="A7975" s="83"/>
      <c r="B7975" s="83"/>
      <c r="C7975" s="83"/>
      <c r="D7975" s="98"/>
    </row>
    <row r="7976" spans="1:4" ht="12.75">
      <c r="A7976" s="83"/>
      <c r="B7976" s="83"/>
      <c r="C7976" s="83"/>
      <c r="D7976" s="98"/>
    </row>
    <row r="7977" spans="1:4" ht="12.75">
      <c r="A7977" s="83"/>
      <c r="B7977" s="83"/>
      <c r="C7977" s="83"/>
      <c r="D7977" s="98"/>
    </row>
    <row r="7978" spans="1:4" ht="12.75">
      <c r="A7978" s="83"/>
      <c r="B7978" s="83"/>
      <c r="C7978" s="83"/>
      <c r="D7978" s="98"/>
    </row>
    <row r="7979" spans="1:4" ht="12.75">
      <c r="A7979" s="83"/>
      <c r="B7979" s="83"/>
      <c r="C7979" s="83"/>
      <c r="D7979" s="98"/>
    </row>
    <row r="7980" spans="1:4" ht="12.75">
      <c r="A7980" s="83"/>
      <c r="B7980" s="83"/>
      <c r="C7980" s="83"/>
      <c r="D7980" s="98"/>
    </row>
    <row r="7981" spans="1:4" ht="12.75">
      <c r="A7981" s="83"/>
      <c r="B7981" s="83"/>
      <c r="C7981" s="83"/>
      <c r="D7981" s="98"/>
    </row>
    <row r="7982" spans="1:4" ht="12.75">
      <c r="A7982" s="83"/>
      <c r="B7982" s="83"/>
      <c r="C7982" s="83"/>
      <c r="D7982" s="98"/>
    </row>
    <row r="7983" spans="1:4" ht="12.75">
      <c r="A7983" s="83"/>
      <c r="B7983" s="83"/>
      <c r="C7983" s="83"/>
      <c r="D7983" s="98"/>
    </row>
    <row r="7984" spans="1:4" ht="12.75">
      <c r="A7984" s="83"/>
      <c r="B7984" s="83"/>
      <c r="C7984" s="83"/>
      <c r="D7984" s="98"/>
    </row>
    <row r="7985" spans="1:4" ht="12.75">
      <c r="A7985" s="83"/>
      <c r="B7985" s="83"/>
      <c r="C7985" s="83"/>
      <c r="D7985" s="98"/>
    </row>
    <row r="7986" spans="1:4" ht="12.75">
      <c r="A7986" s="83"/>
      <c r="B7986" s="83"/>
      <c r="C7986" s="83"/>
      <c r="D7986" s="98"/>
    </row>
    <row r="7987" spans="1:4" ht="12.75">
      <c r="A7987" s="83"/>
      <c r="B7987" s="83"/>
      <c r="C7987" s="83"/>
      <c r="D7987" s="98"/>
    </row>
    <row r="7988" spans="1:4" ht="12.75">
      <c r="A7988" s="83"/>
      <c r="B7988" s="83"/>
      <c r="C7988" s="83"/>
      <c r="D7988" s="98"/>
    </row>
    <row r="7989" spans="1:4" ht="12.75">
      <c r="A7989" s="83"/>
      <c r="B7989" s="83"/>
      <c r="C7989" s="83"/>
      <c r="D7989" s="98"/>
    </row>
    <row r="7990" spans="1:4" ht="12.75">
      <c r="A7990" s="83"/>
      <c r="B7990" s="83"/>
      <c r="C7990" s="83"/>
      <c r="D7990" s="98"/>
    </row>
    <row r="7991" spans="1:4" ht="12.75">
      <c r="A7991" s="83"/>
      <c r="B7991" s="83"/>
      <c r="C7991" s="83"/>
      <c r="D7991" s="98"/>
    </row>
    <row r="7992" spans="1:4" ht="12.75">
      <c r="A7992" s="83"/>
      <c r="B7992" s="83"/>
      <c r="C7992" s="83"/>
      <c r="D7992" s="98"/>
    </row>
    <row r="7993" spans="1:4" ht="12.75">
      <c r="A7993" s="83"/>
      <c r="B7993" s="83"/>
      <c r="C7993" s="83"/>
      <c r="D7993" s="98"/>
    </row>
    <row r="7994" spans="1:4" ht="12.75">
      <c r="A7994" s="83"/>
      <c r="B7994" s="83"/>
      <c r="C7994" s="83"/>
      <c r="D7994" s="98"/>
    </row>
    <row r="7995" spans="1:4" ht="12.75">
      <c r="A7995" s="83"/>
      <c r="B7995" s="83"/>
      <c r="C7995" s="83"/>
      <c r="D7995" s="98"/>
    </row>
    <row r="7996" spans="1:4" ht="12.75">
      <c r="A7996" s="83"/>
      <c r="B7996" s="83"/>
      <c r="C7996" s="83"/>
      <c r="D7996" s="98"/>
    </row>
    <row r="7997" spans="1:4" ht="12.75">
      <c r="A7997" s="83"/>
      <c r="B7997" s="83"/>
      <c r="C7997" s="83"/>
      <c r="D7997" s="98"/>
    </row>
    <row r="7998" spans="1:4" ht="12.75">
      <c r="A7998" s="83"/>
      <c r="B7998" s="83"/>
      <c r="C7998" s="83"/>
      <c r="D7998" s="98"/>
    </row>
    <row r="7999" spans="1:4" ht="12.75">
      <c r="A7999" s="83"/>
      <c r="B7999" s="83"/>
      <c r="C7999" s="83"/>
      <c r="D7999" s="98"/>
    </row>
    <row r="8000" spans="1:4" ht="12.75">
      <c r="A8000" s="83"/>
      <c r="B8000" s="83"/>
      <c r="C8000" s="83"/>
      <c r="D8000" s="98"/>
    </row>
    <row r="8001" spans="1:4" ht="12.75">
      <c r="A8001" s="83"/>
      <c r="B8001" s="83"/>
      <c r="C8001" s="83"/>
      <c r="D8001" s="98"/>
    </row>
    <row r="8002" spans="1:4" ht="12.75">
      <c r="A8002" s="83"/>
      <c r="B8002" s="83"/>
      <c r="C8002" s="83"/>
      <c r="D8002" s="98"/>
    </row>
    <row r="8003" spans="1:4" ht="12.75">
      <c r="A8003" s="83"/>
      <c r="B8003" s="83"/>
      <c r="C8003" s="83"/>
      <c r="D8003" s="98"/>
    </row>
    <row r="8004" spans="1:4" ht="12.75">
      <c r="A8004" s="83"/>
      <c r="B8004" s="83"/>
      <c r="C8004" s="83"/>
      <c r="D8004" s="98"/>
    </row>
    <row r="8005" spans="1:4" ht="12.75">
      <c r="A8005" s="83"/>
      <c r="B8005" s="83"/>
      <c r="C8005" s="83"/>
      <c r="D8005" s="98"/>
    </row>
    <row r="8006" spans="1:4" ht="12.75">
      <c r="A8006" s="83"/>
      <c r="B8006" s="83"/>
      <c r="C8006" s="83"/>
      <c r="D8006" s="98"/>
    </row>
    <row r="8007" spans="1:4" ht="12.75">
      <c r="A8007" s="83"/>
      <c r="B8007" s="83"/>
      <c r="C8007" s="83"/>
      <c r="D8007" s="98"/>
    </row>
    <row r="8008" spans="1:4" ht="12.75">
      <c r="A8008" s="83"/>
      <c r="B8008" s="83"/>
      <c r="C8008" s="83"/>
      <c r="D8008" s="98"/>
    </row>
    <row r="8009" spans="1:4" ht="12.75">
      <c r="A8009" s="83"/>
      <c r="B8009" s="83"/>
      <c r="C8009" s="83"/>
      <c r="D8009" s="98"/>
    </row>
    <row r="8010" spans="1:4" ht="12.75">
      <c r="A8010" s="83"/>
      <c r="B8010" s="83"/>
      <c r="C8010" s="83"/>
      <c r="D8010" s="98"/>
    </row>
    <row r="8011" spans="1:4" ht="12.75">
      <c r="A8011" s="83"/>
      <c r="B8011" s="83"/>
      <c r="C8011" s="83"/>
      <c r="D8011" s="98"/>
    </row>
    <row r="8012" spans="1:4" ht="12.75">
      <c r="A8012" s="83"/>
      <c r="B8012" s="83"/>
      <c r="C8012" s="83"/>
      <c r="D8012" s="98"/>
    </row>
    <row r="8013" spans="1:4" ht="12.75">
      <c r="A8013" s="83"/>
      <c r="B8013" s="83"/>
      <c r="C8013" s="83"/>
      <c r="D8013" s="98"/>
    </row>
    <row r="8014" spans="1:4" ht="12.75">
      <c r="A8014" s="83"/>
      <c r="B8014" s="83"/>
      <c r="C8014" s="83"/>
      <c r="D8014" s="98"/>
    </row>
    <row r="8015" spans="1:4" ht="12.75">
      <c r="A8015" s="83"/>
      <c r="B8015" s="83"/>
      <c r="C8015" s="83"/>
      <c r="D8015" s="98"/>
    </row>
    <row r="8016" spans="1:4" ht="12.75">
      <c r="A8016" s="83"/>
      <c r="B8016" s="83"/>
      <c r="C8016" s="83"/>
      <c r="D8016" s="98"/>
    </row>
    <row r="8017" spans="1:4" ht="12.75">
      <c r="A8017" s="83"/>
      <c r="B8017" s="83"/>
      <c r="C8017" s="83"/>
      <c r="D8017" s="98"/>
    </row>
    <row r="8018" spans="1:4" ht="12.75">
      <c r="A8018" s="83"/>
      <c r="B8018" s="83"/>
      <c r="C8018" s="83"/>
      <c r="D8018" s="98"/>
    </row>
    <row r="8019" spans="1:4" ht="12.75">
      <c r="A8019" s="83"/>
      <c r="B8019" s="83"/>
      <c r="C8019" s="83"/>
      <c r="D8019" s="98"/>
    </row>
    <row r="8020" spans="1:4" ht="12.75">
      <c r="A8020" s="83"/>
      <c r="B8020" s="83"/>
      <c r="C8020" s="83"/>
      <c r="D8020" s="98"/>
    </row>
    <row r="8021" spans="1:4" ht="12.75">
      <c r="A8021" s="83"/>
      <c r="B8021" s="83"/>
      <c r="C8021" s="83"/>
      <c r="D8021" s="98"/>
    </row>
    <row r="8022" spans="1:4" ht="12.75">
      <c r="A8022" s="83"/>
      <c r="B8022" s="83"/>
      <c r="C8022" s="83"/>
      <c r="D8022" s="98"/>
    </row>
    <row r="8023" spans="1:4" ht="12.75">
      <c r="A8023" s="83"/>
      <c r="B8023" s="83"/>
      <c r="C8023" s="83"/>
      <c r="D8023" s="98"/>
    </row>
    <row r="8024" spans="1:4" ht="12.75">
      <c r="A8024" s="83"/>
      <c r="B8024" s="83"/>
      <c r="C8024" s="83"/>
      <c r="D8024" s="98"/>
    </row>
    <row r="8025" spans="1:4" ht="12.75">
      <c r="A8025" s="83"/>
      <c r="B8025" s="83"/>
      <c r="C8025" s="83"/>
      <c r="D8025" s="98"/>
    </row>
    <row r="8026" spans="1:4" ht="12.75">
      <c r="A8026" s="83"/>
      <c r="B8026" s="83"/>
      <c r="C8026" s="83"/>
      <c r="D8026" s="98"/>
    </row>
    <row r="8027" spans="1:4" ht="12.75">
      <c r="A8027" s="83"/>
      <c r="B8027" s="83"/>
      <c r="C8027" s="83"/>
      <c r="D8027" s="98"/>
    </row>
    <row r="8028" spans="1:4" ht="12.75">
      <c r="A8028" s="83"/>
      <c r="B8028" s="83"/>
      <c r="C8028" s="83"/>
      <c r="D8028" s="98"/>
    </row>
    <row r="8029" spans="1:4" ht="12.75">
      <c r="A8029" s="83"/>
      <c r="B8029" s="83"/>
      <c r="C8029" s="83"/>
      <c r="D8029" s="98"/>
    </row>
    <row r="8030" spans="1:4" ht="12.75">
      <c r="A8030" s="83"/>
      <c r="B8030" s="83"/>
      <c r="C8030" s="83"/>
      <c r="D8030" s="98"/>
    </row>
    <row r="8031" spans="1:4" ht="12.75">
      <c r="A8031" s="83"/>
      <c r="B8031" s="83"/>
      <c r="C8031" s="83"/>
      <c r="D8031" s="98"/>
    </row>
    <row r="8032" spans="1:4" ht="12.75">
      <c r="A8032" s="83"/>
      <c r="B8032" s="83"/>
      <c r="C8032" s="83"/>
      <c r="D8032" s="98"/>
    </row>
    <row r="8033" spans="1:4" ht="12.75">
      <c r="A8033" s="83"/>
      <c r="B8033" s="83"/>
      <c r="C8033" s="83"/>
      <c r="D8033" s="98"/>
    </row>
    <row r="8034" spans="1:4" ht="12.75">
      <c r="A8034" s="83"/>
      <c r="B8034" s="83"/>
      <c r="C8034" s="83"/>
      <c r="D8034" s="98"/>
    </row>
    <row r="8035" spans="1:4" ht="12.75">
      <c r="A8035" s="83"/>
      <c r="B8035" s="83"/>
      <c r="C8035" s="83"/>
      <c r="D8035" s="98"/>
    </row>
    <row r="8036" spans="1:4" ht="12.75">
      <c r="A8036" s="83"/>
      <c r="B8036" s="83"/>
      <c r="C8036" s="83"/>
      <c r="D8036" s="98"/>
    </row>
    <row r="8037" spans="1:4" ht="12.75">
      <c r="A8037" s="83"/>
      <c r="B8037" s="83"/>
      <c r="C8037" s="83"/>
      <c r="D8037" s="98"/>
    </row>
    <row r="8038" spans="1:4" ht="12.75">
      <c r="A8038" s="83"/>
      <c r="B8038" s="83"/>
      <c r="C8038" s="83"/>
      <c r="D8038" s="98"/>
    </row>
    <row r="8039" spans="1:4" ht="12.75">
      <c r="A8039" s="83"/>
      <c r="B8039" s="83"/>
      <c r="C8039" s="83"/>
      <c r="D8039" s="98"/>
    </row>
    <row r="8040" spans="1:4" ht="12.75">
      <c r="A8040" s="83"/>
      <c r="B8040" s="83"/>
      <c r="C8040" s="83"/>
      <c r="D8040" s="98"/>
    </row>
    <row r="8041" spans="1:4" ht="12.75">
      <c r="A8041" s="83"/>
      <c r="B8041" s="83"/>
      <c r="C8041" s="83"/>
      <c r="D8041" s="98"/>
    </row>
    <row r="8042" spans="1:4" ht="12.75">
      <c r="A8042" s="83"/>
      <c r="B8042" s="83"/>
      <c r="C8042" s="83"/>
      <c r="D8042" s="98"/>
    </row>
    <row r="8043" spans="1:4" ht="12.75">
      <c r="A8043" s="83"/>
      <c r="B8043" s="83"/>
      <c r="C8043" s="83"/>
      <c r="D8043" s="98"/>
    </row>
    <row r="8044" spans="1:4" ht="12.75">
      <c r="A8044" s="83"/>
      <c r="B8044" s="83"/>
      <c r="C8044" s="83"/>
      <c r="D8044" s="98"/>
    </row>
    <row r="8045" spans="1:4" ht="12.75">
      <c r="A8045" s="83"/>
      <c r="B8045" s="83"/>
      <c r="C8045" s="83"/>
      <c r="D8045" s="98"/>
    </row>
    <row r="8046" spans="1:4" ht="12.75">
      <c r="A8046" s="83"/>
      <c r="B8046" s="83"/>
      <c r="C8046" s="83"/>
      <c r="D8046" s="98"/>
    </row>
    <row r="8047" spans="1:4" ht="12.75">
      <c r="A8047" s="83"/>
      <c r="B8047" s="83"/>
      <c r="C8047" s="83"/>
      <c r="D8047" s="98"/>
    </row>
    <row r="8048" spans="1:4" ht="12.75">
      <c r="A8048" s="83"/>
      <c r="B8048" s="83"/>
      <c r="C8048" s="83"/>
      <c r="D8048" s="98"/>
    </row>
    <row r="8049" spans="1:4" ht="12.75">
      <c r="A8049" s="83"/>
      <c r="B8049" s="83"/>
      <c r="C8049" s="83"/>
      <c r="D8049" s="98"/>
    </row>
    <row r="8050" spans="1:4" ht="12.75">
      <c r="A8050" s="83"/>
      <c r="B8050" s="83"/>
      <c r="C8050" s="83"/>
      <c r="D8050" s="98"/>
    </row>
    <row r="8051" spans="1:4" ht="12.75">
      <c r="A8051" s="83"/>
      <c r="B8051" s="83"/>
      <c r="C8051" s="83"/>
      <c r="D8051" s="98"/>
    </row>
    <row r="8052" spans="1:4" ht="12.75">
      <c r="A8052" s="83"/>
      <c r="B8052" s="83"/>
      <c r="C8052" s="83"/>
      <c r="D8052" s="98"/>
    </row>
    <row r="8053" spans="1:4" ht="12.75">
      <c r="A8053" s="83"/>
      <c r="B8053" s="83"/>
      <c r="C8053" s="83"/>
      <c r="D8053" s="98"/>
    </row>
    <row r="8054" spans="1:4" ht="12.75">
      <c r="A8054" s="83"/>
      <c r="B8054" s="83"/>
      <c r="C8054" s="83"/>
      <c r="D8054" s="98"/>
    </row>
    <row r="8055" spans="1:4" ht="12.75">
      <c r="A8055" s="83"/>
      <c r="B8055" s="83"/>
      <c r="C8055" s="83"/>
      <c r="D8055" s="98"/>
    </row>
    <row r="8056" spans="1:4" ht="12.75">
      <c r="A8056" s="83"/>
      <c r="B8056" s="83"/>
      <c r="C8056" s="83"/>
      <c r="D8056" s="98"/>
    </row>
    <row r="8057" spans="1:4" ht="12.75">
      <c r="A8057" s="83"/>
      <c r="B8057" s="83"/>
      <c r="C8057" s="83"/>
      <c r="D8057" s="98"/>
    </row>
    <row r="8058" spans="1:4" ht="12.75">
      <c r="A8058" s="83"/>
      <c r="B8058" s="83"/>
      <c r="C8058" s="83"/>
      <c r="D8058" s="98"/>
    </row>
    <row r="8059" spans="1:4" ht="12.75">
      <c r="A8059" s="83"/>
      <c r="B8059" s="83"/>
      <c r="C8059" s="83"/>
      <c r="D8059" s="98"/>
    </row>
    <row r="8060" spans="1:4" ht="12.75">
      <c r="A8060" s="83"/>
      <c r="B8060" s="83"/>
      <c r="C8060" s="83"/>
      <c r="D8060" s="98"/>
    </row>
    <row r="8061" spans="1:4" ht="12.75">
      <c r="A8061" s="83"/>
      <c r="B8061" s="83"/>
      <c r="C8061" s="83"/>
      <c r="D8061" s="98"/>
    </row>
    <row r="8062" spans="1:4" ht="12.75">
      <c r="A8062" s="83"/>
      <c r="B8062" s="83"/>
      <c r="C8062" s="83"/>
      <c r="D8062" s="98"/>
    </row>
    <row r="8063" spans="1:4" ht="12.75">
      <c r="A8063" s="83"/>
      <c r="B8063" s="83"/>
      <c r="C8063" s="83"/>
      <c r="D8063" s="98"/>
    </row>
    <row r="8064" spans="1:4" ht="12.75">
      <c r="A8064" s="83"/>
      <c r="B8064" s="83"/>
      <c r="C8064" s="83"/>
      <c r="D8064" s="98"/>
    </row>
    <row r="8065" spans="1:4" ht="12.75">
      <c r="A8065" s="83"/>
      <c r="B8065" s="83"/>
      <c r="C8065" s="83"/>
      <c r="D8065" s="98"/>
    </row>
    <row r="8066" spans="1:4" ht="12.75">
      <c r="A8066" s="83"/>
      <c r="B8066" s="83"/>
      <c r="C8066" s="83"/>
      <c r="D8066" s="98"/>
    </row>
    <row r="8067" spans="1:4" ht="12.75">
      <c r="A8067" s="83"/>
      <c r="B8067" s="83"/>
      <c r="C8067" s="83"/>
      <c r="D8067" s="98"/>
    </row>
    <row r="8068" spans="1:4" ht="12.75">
      <c r="A8068" s="83"/>
      <c r="B8068" s="83"/>
      <c r="C8068" s="83"/>
      <c r="D8068" s="98"/>
    </row>
    <row r="8069" spans="1:4" ht="12.75">
      <c r="A8069" s="83"/>
      <c r="B8069" s="83"/>
      <c r="C8069" s="83"/>
      <c r="D8069" s="98"/>
    </row>
    <row r="8070" spans="1:4" ht="12.75">
      <c r="A8070" s="83"/>
      <c r="B8070" s="83"/>
      <c r="C8070" s="83"/>
      <c r="D8070" s="98"/>
    </row>
    <row r="8071" spans="1:4" ht="12.75">
      <c r="A8071" s="83"/>
      <c r="B8071" s="83"/>
      <c r="C8071" s="83"/>
      <c r="D8071" s="98"/>
    </row>
    <row r="8072" spans="1:4" ht="12.75">
      <c r="A8072" s="83"/>
      <c r="B8072" s="83"/>
      <c r="C8072" s="83"/>
      <c r="D8072" s="98"/>
    </row>
    <row r="8073" spans="1:4" ht="12.75">
      <c r="A8073" s="83"/>
      <c r="B8073" s="83"/>
      <c r="C8073" s="83"/>
      <c r="D8073" s="98"/>
    </row>
    <row r="8074" spans="1:4" ht="12.75">
      <c r="A8074" s="83"/>
      <c r="B8074" s="83"/>
      <c r="C8074" s="83"/>
      <c r="D8074" s="98"/>
    </row>
    <row r="8075" spans="1:4" ht="12.75">
      <c r="A8075" s="83"/>
      <c r="B8075" s="83"/>
      <c r="C8075" s="83"/>
      <c r="D8075" s="98"/>
    </row>
    <row r="8076" spans="1:4" ht="12.75">
      <c r="A8076" s="83"/>
      <c r="B8076" s="83"/>
      <c r="C8076" s="83"/>
      <c r="D8076" s="98"/>
    </row>
    <row r="8077" spans="1:4" ht="12.75">
      <c r="A8077" s="83"/>
      <c r="B8077" s="83"/>
      <c r="C8077" s="83"/>
      <c r="D8077" s="98"/>
    </row>
    <row r="8078" spans="1:4" ht="12.75">
      <c r="A8078" s="83"/>
      <c r="B8078" s="83"/>
      <c r="C8078" s="83"/>
      <c r="D8078" s="98"/>
    </row>
    <row r="8079" spans="1:4" ht="12.75">
      <c r="A8079" s="83"/>
      <c r="B8079" s="83"/>
      <c r="C8079" s="83"/>
      <c r="D8079" s="98"/>
    </row>
    <row r="8080" spans="1:4" ht="12.75">
      <c r="A8080" s="83"/>
      <c r="B8080" s="83"/>
      <c r="C8080" s="83"/>
      <c r="D8080" s="98"/>
    </row>
    <row r="8081" spans="1:4" ht="12.75">
      <c r="A8081" s="83"/>
      <c r="B8081" s="83"/>
      <c r="C8081" s="83"/>
      <c r="D8081" s="98"/>
    </row>
    <row r="8082" spans="1:4" ht="12.75">
      <c r="A8082" s="83"/>
      <c r="B8082" s="83"/>
      <c r="C8082" s="83"/>
      <c r="D8082" s="98"/>
    </row>
    <row r="8083" spans="1:4" ht="12.75">
      <c r="A8083" s="83"/>
      <c r="B8083" s="83"/>
      <c r="C8083" s="83"/>
      <c r="D8083" s="98"/>
    </row>
    <row r="8084" spans="1:4" ht="12.75">
      <c r="A8084" s="83"/>
      <c r="B8084" s="83"/>
      <c r="C8084" s="83"/>
      <c r="D8084" s="98"/>
    </row>
    <row r="8085" spans="1:4" ht="12.75">
      <c r="A8085" s="83"/>
      <c r="B8085" s="83"/>
      <c r="C8085" s="83"/>
      <c r="D8085" s="98"/>
    </row>
    <row r="8086" spans="1:4" ht="12.75">
      <c r="A8086" s="83"/>
      <c r="B8086" s="83"/>
      <c r="C8086" s="83"/>
      <c r="D8086" s="98"/>
    </row>
    <row r="8087" spans="1:4" ht="12.75">
      <c r="A8087" s="83"/>
      <c r="B8087" s="83"/>
      <c r="C8087" s="83"/>
      <c r="D8087" s="98"/>
    </row>
    <row r="8088" spans="1:4" ht="12.75">
      <c r="A8088" s="83"/>
      <c r="B8088" s="83"/>
      <c r="C8088" s="83"/>
      <c r="D8088" s="98"/>
    </row>
    <row r="8089" spans="1:4" ht="12.75">
      <c r="A8089" s="83"/>
      <c r="B8089" s="83"/>
      <c r="C8089" s="83"/>
      <c r="D8089" s="98"/>
    </row>
    <row r="8090" spans="1:4" ht="12.75">
      <c r="A8090" s="83"/>
      <c r="B8090" s="83"/>
      <c r="C8090" s="83"/>
      <c r="D8090" s="98"/>
    </row>
    <row r="8091" spans="1:4" ht="12.75">
      <c r="A8091" s="83"/>
      <c r="B8091" s="83"/>
      <c r="C8091" s="83"/>
      <c r="D8091" s="98"/>
    </row>
    <row r="8092" spans="1:4" ht="12.75">
      <c r="A8092" s="83"/>
      <c r="B8092" s="83"/>
      <c r="C8092" s="83"/>
      <c r="D8092" s="98"/>
    </row>
    <row r="8093" spans="1:4" ht="12.75">
      <c r="A8093" s="83"/>
      <c r="B8093" s="83"/>
      <c r="C8093" s="83"/>
      <c r="D8093" s="98"/>
    </row>
    <row r="8094" spans="1:4" ht="12.75">
      <c r="A8094" s="83"/>
      <c r="B8094" s="83"/>
      <c r="C8094" s="83"/>
      <c r="D8094" s="98"/>
    </row>
    <row r="8095" spans="1:4" ht="12.75">
      <c r="A8095" s="83"/>
      <c r="B8095" s="83"/>
      <c r="C8095" s="83"/>
      <c r="D8095" s="98"/>
    </row>
    <row r="8096" spans="1:4" ht="12.75">
      <c r="A8096" s="83"/>
      <c r="B8096" s="83"/>
      <c r="C8096" s="83"/>
      <c r="D8096" s="98"/>
    </row>
    <row r="8097" spans="1:4" ht="12.75">
      <c r="A8097" s="83"/>
      <c r="B8097" s="83"/>
      <c r="C8097" s="83"/>
      <c r="D8097" s="98"/>
    </row>
    <row r="8098" spans="1:4" ht="12.75">
      <c r="A8098" s="83"/>
      <c r="B8098" s="83"/>
      <c r="C8098" s="83"/>
      <c r="D8098" s="98"/>
    </row>
    <row r="8099" spans="1:4" ht="12.75">
      <c r="A8099" s="83"/>
      <c r="B8099" s="83"/>
      <c r="C8099" s="83"/>
      <c r="D8099" s="98"/>
    </row>
    <row r="8100" spans="1:4" ht="12.75">
      <c r="A8100" s="83"/>
      <c r="B8100" s="83"/>
      <c r="C8100" s="83"/>
      <c r="D8100" s="98"/>
    </row>
    <row r="8101" spans="1:4" ht="12.75">
      <c r="A8101" s="83"/>
      <c r="B8101" s="83"/>
      <c r="C8101" s="83"/>
      <c r="D8101" s="98"/>
    </row>
    <row r="8102" spans="1:4" ht="12.75">
      <c r="A8102" s="83"/>
      <c r="B8102" s="83"/>
      <c r="C8102" s="83"/>
      <c r="D8102" s="98"/>
    </row>
    <row r="8103" spans="1:4" ht="12.75">
      <c r="A8103" s="83"/>
      <c r="B8103" s="83"/>
      <c r="C8103" s="83"/>
      <c r="D8103" s="98"/>
    </row>
    <row r="8104" spans="1:4" ht="12.75">
      <c r="A8104" s="83"/>
      <c r="B8104" s="83"/>
      <c r="C8104" s="83"/>
      <c r="D8104" s="98"/>
    </row>
    <row r="8105" spans="1:4" ht="12.75">
      <c r="A8105" s="83"/>
      <c r="B8105" s="83"/>
      <c r="C8105" s="83"/>
      <c r="D8105" s="98"/>
    </row>
    <row r="8106" spans="1:4" ht="12.75">
      <c r="A8106" s="83"/>
      <c r="B8106" s="83"/>
      <c r="C8106" s="83"/>
      <c r="D8106" s="98"/>
    </row>
    <row r="8107" spans="1:4" ht="12.75">
      <c r="A8107" s="83"/>
      <c r="B8107" s="83"/>
      <c r="C8107" s="83"/>
      <c r="D8107" s="98"/>
    </row>
    <row r="8108" spans="1:4" ht="12.75">
      <c r="A8108" s="83"/>
      <c r="B8108" s="83"/>
      <c r="C8108" s="83"/>
      <c r="D8108" s="98"/>
    </row>
    <row r="8109" spans="1:4" ht="12.75">
      <c r="A8109" s="83"/>
      <c r="B8109" s="83"/>
      <c r="C8109" s="83"/>
      <c r="D8109" s="98"/>
    </row>
    <row r="8110" spans="1:4" ht="12.75">
      <c r="A8110" s="83"/>
      <c r="B8110" s="83"/>
      <c r="C8110" s="83"/>
      <c r="D8110" s="98"/>
    </row>
    <row r="8111" spans="1:4" ht="12.75">
      <c r="A8111" s="83"/>
      <c r="B8111" s="83"/>
      <c r="C8111" s="83"/>
      <c r="D8111" s="98"/>
    </row>
    <row r="8112" spans="1:4" ht="12.75">
      <c r="A8112" s="83"/>
      <c r="B8112" s="83"/>
      <c r="C8112" s="83"/>
      <c r="D8112" s="98"/>
    </row>
    <row r="8113" spans="1:4" ht="12.75">
      <c r="A8113" s="83"/>
      <c r="B8113" s="83"/>
      <c r="C8113" s="83"/>
      <c r="D8113" s="98"/>
    </row>
    <row r="8114" spans="1:4" ht="12.75">
      <c r="A8114" s="83"/>
      <c r="B8114" s="83"/>
      <c r="C8114" s="83"/>
      <c r="D8114" s="98"/>
    </row>
    <row r="8115" spans="1:4" ht="12.75">
      <c r="A8115" s="83"/>
      <c r="B8115" s="83"/>
      <c r="C8115" s="83"/>
      <c r="D8115" s="98"/>
    </row>
    <row r="8116" spans="1:4" ht="12.75">
      <c r="A8116" s="83"/>
      <c r="B8116" s="83"/>
      <c r="C8116" s="83"/>
      <c r="D8116" s="98"/>
    </row>
    <row r="8117" spans="1:4" ht="12.75">
      <c r="A8117" s="83"/>
      <c r="B8117" s="83"/>
      <c r="C8117" s="83"/>
      <c r="D8117" s="98"/>
    </row>
    <row r="8118" spans="1:4" ht="12.75">
      <c r="A8118" s="83"/>
      <c r="B8118" s="83"/>
      <c r="C8118" s="83"/>
      <c r="D8118" s="98"/>
    </row>
    <row r="8119" spans="1:4" ht="12.75">
      <c r="A8119" s="83"/>
      <c r="B8119" s="83"/>
      <c r="C8119" s="83"/>
      <c r="D8119" s="98"/>
    </row>
    <row r="8120" spans="1:4" ht="12.75">
      <c r="A8120" s="83"/>
      <c r="B8120" s="83"/>
      <c r="C8120" s="83"/>
      <c r="D8120" s="98"/>
    </row>
    <row r="8121" spans="1:4" ht="12.75">
      <c r="A8121" s="83"/>
      <c r="B8121" s="83"/>
      <c r="C8121" s="83"/>
      <c r="D8121" s="98"/>
    </row>
    <row r="8122" spans="1:4" ht="12.75">
      <c r="A8122" s="83"/>
      <c r="B8122" s="83"/>
      <c r="C8122" s="83"/>
      <c r="D8122" s="98"/>
    </row>
    <row r="8123" spans="1:4" ht="12.75">
      <c r="A8123" s="83"/>
      <c r="B8123" s="83"/>
      <c r="C8123" s="83"/>
      <c r="D8123" s="98"/>
    </row>
    <row r="8124" spans="1:4" ht="12.75">
      <c r="A8124" s="83"/>
      <c r="B8124" s="83"/>
      <c r="C8124" s="83"/>
      <c r="D8124" s="98"/>
    </row>
    <row r="8125" spans="1:4" ht="12.75">
      <c r="A8125" s="83"/>
      <c r="B8125" s="83"/>
      <c r="C8125" s="83"/>
      <c r="D8125" s="98"/>
    </row>
    <row r="8126" spans="1:4" ht="12.75">
      <c r="A8126" s="83"/>
      <c r="B8126" s="83"/>
      <c r="C8126" s="83"/>
      <c r="D8126" s="98"/>
    </row>
    <row r="8127" spans="1:4" ht="12.75">
      <c r="A8127" s="83"/>
      <c r="B8127" s="83"/>
      <c r="C8127" s="83"/>
      <c r="D8127" s="98"/>
    </row>
    <row r="8128" spans="1:4" ht="12.75">
      <c r="A8128" s="83"/>
      <c r="B8128" s="83"/>
      <c r="C8128" s="83"/>
      <c r="D8128" s="98"/>
    </row>
    <row r="8129" spans="1:4" ht="12.75">
      <c r="A8129" s="83"/>
      <c r="B8129" s="83"/>
      <c r="C8129" s="83"/>
      <c r="D8129" s="98"/>
    </row>
    <row r="8130" spans="1:4" ht="12.75">
      <c r="A8130" s="83"/>
      <c r="B8130" s="83"/>
      <c r="C8130" s="83"/>
      <c r="D8130" s="98"/>
    </row>
    <row r="8131" spans="1:4" ht="12.75">
      <c r="A8131" s="83"/>
      <c r="B8131" s="83"/>
      <c r="C8131" s="83"/>
      <c r="D8131" s="98"/>
    </row>
    <row r="8132" spans="1:4" ht="12.75">
      <c r="A8132" s="83"/>
      <c r="B8132" s="83"/>
      <c r="C8132" s="83"/>
      <c r="D8132" s="98"/>
    </row>
    <row r="8133" spans="1:4" ht="12.75">
      <c r="A8133" s="83"/>
      <c r="B8133" s="83"/>
      <c r="C8133" s="83"/>
      <c r="D8133" s="98"/>
    </row>
    <row r="8134" spans="1:4" ht="12.75">
      <c r="A8134" s="83"/>
      <c r="B8134" s="83"/>
      <c r="C8134" s="83"/>
      <c r="D8134" s="98"/>
    </row>
    <row r="8135" spans="1:4" ht="12.75">
      <c r="A8135" s="83"/>
      <c r="B8135" s="83"/>
      <c r="C8135" s="83"/>
      <c r="D8135" s="98"/>
    </row>
    <row r="8136" spans="1:4" ht="12.75">
      <c r="A8136" s="83"/>
      <c r="B8136" s="83"/>
      <c r="C8136" s="83"/>
      <c r="D8136" s="98"/>
    </row>
    <row r="8137" spans="1:4" ht="12.75">
      <c r="A8137" s="83"/>
      <c r="B8137" s="83"/>
      <c r="C8137" s="83"/>
      <c r="D8137" s="98"/>
    </row>
    <row r="8138" spans="1:4" ht="12.75">
      <c r="A8138" s="83"/>
      <c r="B8138" s="83"/>
      <c r="C8138" s="83"/>
      <c r="D8138" s="98"/>
    </row>
    <row r="8139" spans="1:4" ht="12.75">
      <c r="A8139" s="83"/>
      <c r="B8139" s="83"/>
      <c r="C8139" s="83"/>
      <c r="D8139" s="98"/>
    </row>
    <row r="8140" spans="1:4" ht="12.75">
      <c r="A8140" s="83"/>
      <c r="B8140" s="83"/>
      <c r="C8140" s="83"/>
      <c r="D8140" s="98"/>
    </row>
    <row r="8141" spans="1:4" ht="12.75">
      <c r="A8141" s="83"/>
      <c r="B8141" s="83"/>
      <c r="C8141" s="83"/>
      <c r="D8141" s="98"/>
    </row>
    <row r="8142" spans="1:4" ht="12.75">
      <c r="A8142" s="83"/>
      <c r="B8142" s="83"/>
      <c r="C8142" s="83"/>
      <c r="D8142" s="98"/>
    </row>
    <row r="8143" spans="1:4" ht="12.75">
      <c r="A8143" s="83"/>
      <c r="B8143" s="83"/>
      <c r="C8143" s="83"/>
      <c r="D8143" s="98"/>
    </row>
    <row r="8144" spans="1:4" ht="12.75">
      <c r="A8144" s="83"/>
      <c r="B8144" s="83"/>
      <c r="C8144" s="83"/>
      <c r="D8144" s="98"/>
    </row>
    <row r="8145" spans="1:4" ht="12.75">
      <c r="A8145" s="83"/>
      <c r="B8145" s="83"/>
      <c r="C8145" s="83"/>
      <c r="D8145" s="98"/>
    </row>
    <row r="8146" spans="1:4" ht="12.75">
      <c r="A8146" s="83"/>
      <c r="B8146" s="83"/>
      <c r="C8146" s="83"/>
      <c r="D8146" s="98"/>
    </row>
    <row r="8147" spans="1:4" ht="12.75">
      <c r="A8147" s="83"/>
      <c r="B8147" s="83"/>
      <c r="C8147" s="83"/>
      <c r="D8147" s="98"/>
    </row>
    <row r="8148" spans="1:4" ht="12.75">
      <c r="A8148" s="83"/>
      <c r="B8148" s="83"/>
      <c r="C8148" s="83"/>
      <c r="D8148" s="98"/>
    </row>
    <row r="8149" spans="1:4" ht="12.75">
      <c r="A8149" s="83"/>
      <c r="B8149" s="83"/>
      <c r="C8149" s="83"/>
      <c r="D8149" s="98"/>
    </row>
    <row r="8150" spans="1:4" ht="12.75">
      <c r="A8150" s="83"/>
      <c r="B8150" s="83"/>
      <c r="C8150" s="83"/>
      <c r="D8150" s="98"/>
    </row>
    <row r="8151" spans="1:4" ht="12.75">
      <c r="A8151" s="83"/>
      <c r="B8151" s="83"/>
      <c r="C8151" s="83"/>
      <c r="D8151" s="98"/>
    </row>
    <row r="8152" spans="1:4" ht="12.75">
      <c r="A8152" s="83"/>
      <c r="B8152" s="83"/>
      <c r="C8152" s="83"/>
      <c r="D8152" s="98"/>
    </row>
    <row r="8153" spans="1:4" ht="12.75">
      <c r="A8153" s="83"/>
      <c r="B8153" s="83"/>
      <c r="C8153" s="83"/>
      <c r="D8153" s="98"/>
    </row>
    <row r="8154" spans="1:4" ht="12.75">
      <c r="A8154" s="83"/>
      <c r="B8154" s="83"/>
      <c r="C8154" s="83"/>
      <c r="D8154" s="98"/>
    </row>
    <row r="8155" spans="1:4" ht="12.75">
      <c r="A8155" s="83"/>
      <c r="B8155" s="83"/>
      <c r="C8155" s="83"/>
      <c r="D8155" s="98"/>
    </row>
    <row r="8156" spans="1:4" ht="12.75">
      <c r="A8156" s="83"/>
      <c r="B8156" s="83"/>
      <c r="C8156" s="83"/>
      <c r="D8156" s="98"/>
    </row>
    <row r="8157" spans="1:4" ht="12.75">
      <c r="A8157" s="83"/>
      <c r="B8157" s="83"/>
      <c r="C8157" s="83"/>
      <c r="D8157" s="98"/>
    </row>
    <row r="8158" spans="1:4" ht="12.75">
      <c r="A8158" s="83"/>
      <c r="B8158" s="83"/>
      <c r="C8158" s="83"/>
      <c r="D8158" s="98"/>
    </row>
    <row r="8159" spans="1:4" ht="12.75">
      <c r="A8159" s="83"/>
      <c r="B8159" s="83"/>
      <c r="C8159" s="83"/>
      <c r="D8159" s="98"/>
    </row>
    <row r="8160" spans="1:4" ht="12.75">
      <c r="A8160" s="83"/>
      <c r="B8160" s="83"/>
      <c r="C8160" s="83"/>
      <c r="D8160" s="98"/>
    </row>
    <row r="8161" spans="1:4" ht="12.75">
      <c r="A8161" s="83"/>
      <c r="B8161" s="83"/>
      <c r="C8161" s="83"/>
      <c r="D8161" s="98"/>
    </row>
    <row r="8162" spans="1:4" ht="12.75">
      <c r="A8162" s="83"/>
      <c r="B8162" s="83"/>
      <c r="C8162" s="83"/>
      <c r="D8162" s="98"/>
    </row>
    <row r="8163" spans="1:4" ht="12.75">
      <c r="A8163" s="83"/>
      <c r="B8163" s="83"/>
      <c r="C8163" s="83"/>
      <c r="D8163" s="98"/>
    </row>
    <row r="8164" spans="1:4" ht="12.75">
      <c r="A8164" s="83"/>
      <c r="B8164" s="83"/>
      <c r="C8164" s="83"/>
      <c r="D8164" s="98"/>
    </row>
    <row r="8165" spans="1:4" ht="12.75">
      <c r="A8165" s="83"/>
      <c r="B8165" s="83"/>
      <c r="C8165" s="83"/>
      <c r="D8165" s="98"/>
    </row>
    <row r="8166" spans="1:4" ht="12.75">
      <c r="A8166" s="83"/>
      <c r="B8166" s="83"/>
      <c r="C8166" s="83"/>
      <c r="D8166" s="98"/>
    </row>
    <row r="8167" spans="1:4" ht="12.75">
      <c r="A8167" s="83"/>
      <c r="B8167" s="83"/>
      <c r="C8167" s="83"/>
      <c r="D8167" s="98"/>
    </row>
    <row r="8168" spans="1:4" ht="12.75">
      <c r="A8168" s="83"/>
      <c r="B8168" s="83"/>
      <c r="C8168" s="83"/>
      <c r="D8168" s="98"/>
    </row>
    <row r="8169" spans="1:4" ht="12.75">
      <c r="A8169" s="83"/>
      <c r="B8169" s="83"/>
      <c r="C8169" s="83"/>
      <c r="D8169" s="98"/>
    </row>
    <row r="8170" spans="1:4" ht="12.75">
      <c r="A8170" s="83"/>
      <c r="B8170" s="83"/>
      <c r="C8170" s="83"/>
      <c r="D8170" s="98"/>
    </row>
    <row r="8171" spans="1:4" ht="12.75">
      <c r="A8171" s="83"/>
      <c r="B8171" s="83"/>
      <c r="C8171" s="83"/>
      <c r="D8171" s="98"/>
    </row>
    <row r="8172" spans="1:4" ht="12.75">
      <c r="A8172" s="83"/>
      <c r="B8172" s="83"/>
      <c r="C8172" s="83"/>
      <c r="D8172" s="98"/>
    </row>
    <row r="8173" spans="1:4" ht="12.75">
      <c r="A8173" s="83"/>
      <c r="B8173" s="83"/>
      <c r="C8173" s="83"/>
      <c r="D8173" s="98"/>
    </row>
    <row r="8174" spans="1:4" ht="12.75">
      <c r="A8174" s="83"/>
      <c r="B8174" s="83"/>
      <c r="C8174" s="83"/>
      <c r="D8174" s="98"/>
    </row>
    <row r="8175" spans="1:4" ht="12.75">
      <c r="A8175" s="83"/>
      <c r="B8175" s="83"/>
      <c r="C8175" s="83"/>
      <c r="D8175" s="98"/>
    </row>
    <row r="8176" spans="1:4" ht="12.75">
      <c r="A8176" s="83"/>
      <c r="B8176" s="83"/>
      <c r="C8176" s="83"/>
      <c r="D8176" s="98"/>
    </row>
    <row r="8177" spans="1:4" ht="12.75">
      <c r="A8177" s="83"/>
      <c r="B8177" s="83"/>
      <c r="C8177" s="83"/>
      <c r="D8177" s="98"/>
    </row>
    <row r="8178" spans="1:4" ht="12.75">
      <c r="A8178" s="83"/>
      <c r="B8178" s="83"/>
      <c r="C8178" s="83"/>
      <c r="D8178" s="98"/>
    </row>
    <row r="8179" spans="1:4" ht="12.75">
      <c r="A8179" s="83"/>
      <c r="B8179" s="83"/>
      <c r="C8179" s="83"/>
      <c r="D8179" s="98"/>
    </row>
    <row r="8180" spans="1:4" ht="12.75">
      <c r="A8180" s="83"/>
      <c r="B8180" s="83"/>
      <c r="C8180" s="83"/>
      <c r="D8180" s="98"/>
    </row>
    <row r="8181" spans="1:4" ht="12.75">
      <c r="A8181" s="83"/>
      <c r="B8181" s="83"/>
      <c r="C8181" s="83"/>
      <c r="D8181" s="98"/>
    </row>
    <row r="8182" spans="1:4" ht="12.75">
      <c r="A8182" s="83"/>
      <c r="B8182" s="83"/>
      <c r="C8182" s="83"/>
      <c r="D8182" s="98"/>
    </row>
    <row r="8183" spans="1:4" ht="12.75">
      <c r="A8183" s="83"/>
      <c r="B8183" s="83"/>
      <c r="C8183" s="83"/>
      <c r="D8183" s="98"/>
    </row>
    <row r="8184" spans="1:4" ht="12.75">
      <c r="A8184" s="83"/>
      <c r="B8184" s="83"/>
      <c r="C8184" s="83"/>
      <c r="D8184" s="98"/>
    </row>
    <row r="8185" spans="1:4" ht="12.75">
      <c r="A8185" s="83"/>
      <c r="B8185" s="83"/>
      <c r="C8185" s="83"/>
      <c r="D8185" s="98"/>
    </row>
    <row r="8186" spans="1:4" ht="12.75">
      <c r="A8186" s="83"/>
      <c r="B8186" s="83"/>
      <c r="C8186" s="83"/>
      <c r="D8186" s="98"/>
    </row>
    <row r="8187" spans="1:4" ht="12.75">
      <c r="A8187" s="83"/>
      <c r="B8187" s="83"/>
      <c r="C8187" s="83"/>
      <c r="D8187" s="98"/>
    </row>
    <row r="8188" spans="1:4" ht="12.75">
      <c r="A8188" s="83"/>
      <c r="B8188" s="83"/>
      <c r="C8188" s="83"/>
      <c r="D8188" s="98"/>
    </row>
    <row r="8189" spans="1:4" ht="12.75">
      <c r="A8189" s="83"/>
      <c r="B8189" s="83"/>
      <c r="C8189" s="83"/>
      <c r="D8189" s="98"/>
    </row>
    <row r="8190" spans="1:4" ht="12.75">
      <c r="A8190" s="83"/>
      <c r="B8190" s="83"/>
      <c r="C8190" s="83"/>
      <c r="D8190" s="98"/>
    </row>
    <row r="8191" spans="1:4" ht="12.75">
      <c r="A8191" s="83"/>
      <c r="B8191" s="83"/>
      <c r="C8191" s="83"/>
      <c r="D8191" s="98"/>
    </row>
    <row r="8192" spans="1:4" ht="12.75">
      <c r="A8192" s="83"/>
      <c r="B8192" s="83"/>
      <c r="C8192" s="83"/>
      <c r="D8192" s="98"/>
    </row>
    <row r="8193" spans="1:4" ht="12.75">
      <c r="A8193" s="83"/>
      <c r="B8193" s="83"/>
      <c r="C8193" s="83"/>
      <c r="D8193" s="98"/>
    </row>
    <row r="8194" spans="1:4" ht="12.75">
      <c r="A8194" s="83"/>
      <c r="B8194" s="83"/>
      <c r="C8194" s="83"/>
      <c r="D8194" s="98"/>
    </row>
    <row r="8195" spans="1:4" ht="12.75">
      <c r="A8195" s="83"/>
      <c r="B8195" s="83"/>
      <c r="C8195" s="83"/>
      <c r="D8195" s="98"/>
    </row>
    <row r="8196" spans="1:4" ht="12.75">
      <c r="A8196" s="83"/>
      <c r="B8196" s="83"/>
      <c r="C8196" s="83"/>
      <c r="D8196" s="98"/>
    </row>
    <row r="8197" spans="1:4" ht="12.75">
      <c r="A8197" s="83"/>
      <c r="B8197" s="83"/>
      <c r="C8197" s="83"/>
      <c r="D8197" s="98"/>
    </row>
    <row r="8198" spans="1:4" ht="12.75">
      <c r="A8198" s="83"/>
      <c r="B8198" s="83"/>
      <c r="C8198" s="83"/>
      <c r="D8198" s="98"/>
    </row>
    <row r="8199" spans="1:4" ht="12.75">
      <c r="A8199" s="83"/>
      <c r="B8199" s="83"/>
      <c r="C8199" s="83"/>
      <c r="D8199" s="98"/>
    </row>
    <row r="8200" spans="1:4" ht="12.75">
      <c r="A8200" s="83"/>
      <c r="B8200" s="83"/>
      <c r="C8200" s="83"/>
      <c r="D8200" s="98"/>
    </row>
    <row r="8201" spans="1:4" ht="12.75">
      <c r="A8201" s="83"/>
      <c r="B8201" s="83"/>
      <c r="C8201" s="83"/>
      <c r="D8201" s="98"/>
    </row>
    <row r="8202" spans="1:4" ht="12.75">
      <c r="A8202" s="83"/>
      <c r="B8202" s="83"/>
      <c r="C8202" s="83"/>
      <c r="D8202" s="98"/>
    </row>
    <row r="8203" spans="1:4" ht="12.75">
      <c r="A8203" s="83"/>
      <c r="B8203" s="83"/>
      <c r="C8203" s="83"/>
      <c r="D8203" s="98"/>
    </row>
    <row r="8204" spans="1:4" ht="12.75">
      <c r="A8204" s="83"/>
      <c r="B8204" s="83"/>
      <c r="C8204" s="83"/>
      <c r="D8204" s="98"/>
    </row>
    <row r="8205" spans="1:4" ht="12.75">
      <c r="A8205" s="83"/>
      <c r="B8205" s="83"/>
      <c r="C8205" s="83"/>
      <c r="D8205" s="98"/>
    </row>
    <row r="8206" spans="1:4" ht="12.75">
      <c r="A8206" s="83"/>
      <c r="B8206" s="83"/>
      <c r="C8206" s="83"/>
      <c r="D8206" s="98"/>
    </row>
    <row r="8207" spans="1:4" ht="12.75">
      <c r="A8207" s="83"/>
      <c r="B8207" s="83"/>
      <c r="C8207" s="83"/>
      <c r="D8207" s="98"/>
    </row>
    <row r="8208" spans="1:4" ht="12.75">
      <c r="A8208" s="83"/>
      <c r="B8208" s="83"/>
      <c r="C8208" s="83"/>
      <c r="D8208" s="98"/>
    </row>
    <row r="8209" spans="1:4" ht="12.75">
      <c r="A8209" s="83"/>
      <c r="B8209" s="83"/>
      <c r="C8209" s="83"/>
      <c r="D8209" s="98"/>
    </row>
    <row r="8210" spans="1:4" ht="12.75">
      <c r="A8210" s="83"/>
      <c r="B8210" s="83"/>
      <c r="C8210" s="83"/>
      <c r="D8210" s="98"/>
    </row>
    <row r="8211" spans="1:4" ht="12.75">
      <c r="A8211" s="83"/>
      <c r="B8211" s="83"/>
      <c r="C8211" s="83"/>
      <c r="D8211" s="98"/>
    </row>
    <row r="8212" spans="1:4" ht="12.75">
      <c r="A8212" s="83"/>
      <c r="B8212" s="83"/>
      <c r="C8212" s="83"/>
      <c r="D8212" s="98"/>
    </row>
    <row r="8213" spans="1:4" ht="12.75">
      <c r="A8213" s="83"/>
      <c r="B8213" s="83"/>
      <c r="C8213" s="83"/>
      <c r="D8213" s="98"/>
    </row>
    <row r="8214" spans="1:4" ht="12.75">
      <c r="A8214" s="83"/>
      <c r="B8214" s="83"/>
      <c r="C8214" s="83"/>
      <c r="D8214" s="98"/>
    </row>
    <row r="8215" spans="1:4" ht="12.75">
      <c r="A8215" s="83"/>
      <c r="B8215" s="83"/>
      <c r="C8215" s="83"/>
      <c r="D8215" s="98"/>
    </row>
    <row r="8216" spans="1:4" ht="12.75">
      <c r="A8216" s="83"/>
      <c r="B8216" s="83"/>
      <c r="C8216" s="83"/>
      <c r="D8216" s="98"/>
    </row>
    <row r="8217" spans="1:4" ht="12.75">
      <c r="A8217" s="83"/>
      <c r="B8217" s="83"/>
      <c r="C8217" s="83"/>
      <c r="D8217" s="98"/>
    </row>
    <row r="8218" spans="1:4" ht="12.75">
      <c r="A8218" s="83"/>
      <c r="B8218" s="83"/>
      <c r="C8218" s="83"/>
      <c r="D8218" s="98"/>
    </row>
    <row r="8219" spans="1:4" ht="12.75">
      <c r="A8219" s="83"/>
      <c r="B8219" s="83"/>
      <c r="C8219" s="83"/>
      <c r="D8219" s="98"/>
    </row>
    <row r="8220" spans="1:4" ht="12.75">
      <c r="A8220" s="83"/>
      <c r="B8220" s="83"/>
      <c r="C8220" s="83"/>
      <c r="D8220" s="98"/>
    </row>
    <row r="8221" spans="1:4" ht="12.75">
      <c r="A8221" s="83"/>
      <c r="B8221" s="83"/>
      <c r="C8221" s="83"/>
      <c r="D8221" s="98"/>
    </row>
    <row r="8222" spans="1:4" ht="12.75">
      <c r="A8222" s="83"/>
      <c r="B8222" s="83"/>
      <c r="C8222" s="83"/>
      <c r="D8222" s="98"/>
    </row>
    <row r="8223" spans="1:4" ht="12.75">
      <c r="A8223" s="83"/>
      <c r="B8223" s="83"/>
      <c r="C8223" s="83"/>
      <c r="D8223" s="98"/>
    </row>
    <row r="8224" spans="1:4" ht="12.75">
      <c r="A8224" s="83"/>
      <c r="B8224" s="83"/>
      <c r="C8224" s="83"/>
      <c r="D8224" s="98"/>
    </row>
    <row r="8225" spans="1:4" ht="12.75">
      <c r="A8225" s="83"/>
      <c r="B8225" s="83"/>
      <c r="C8225" s="83"/>
      <c r="D8225" s="98"/>
    </row>
    <row r="8226" spans="1:4" ht="12.75">
      <c r="A8226" s="83"/>
      <c r="B8226" s="83"/>
      <c r="C8226" s="83"/>
      <c r="D8226" s="98"/>
    </row>
    <row r="8227" spans="1:4" ht="12.75">
      <c r="A8227" s="83"/>
      <c r="B8227" s="83"/>
      <c r="C8227" s="83"/>
      <c r="D8227" s="98"/>
    </row>
    <row r="8228" spans="1:4" ht="12.75">
      <c r="A8228" s="83"/>
      <c r="B8228" s="83"/>
      <c r="C8228" s="83"/>
      <c r="D8228" s="98"/>
    </row>
    <row r="8229" spans="1:4" ht="12.75">
      <c r="A8229" s="83"/>
      <c r="B8229" s="83"/>
      <c r="C8229" s="83"/>
      <c r="D8229" s="98"/>
    </row>
    <row r="8230" spans="1:4" ht="12.75">
      <c r="A8230" s="83"/>
      <c r="B8230" s="83"/>
      <c r="C8230" s="83"/>
      <c r="D8230" s="98"/>
    </row>
    <row r="8231" spans="1:4" ht="12.75">
      <c r="A8231" s="83"/>
      <c r="B8231" s="83"/>
      <c r="C8231" s="83"/>
      <c r="D8231" s="98"/>
    </row>
    <row r="8232" spans="1:4" ht="12.75">
      <c r="A8232" s="83"/>
      <c r="B8232" s="83"/>
      <c r="C8232" s="83"/>
      <c r="D8232" s="98"/>
    </row>
    <row r="8233" spans="1:4" ht="12.75">
      <c r="A8233" s="83"/>
      <c r="B8233" s="83"/>
      <c r="C8233" s="83"/>
      <c r="D8233" s="98"/>
    </row>
    <row r="8234" spans="1:4" ht="12.75">
      <c r="A8234" s="83"/>
      <c r="B8234" s="83"/>
      <c r="C8234" s="83"/>
      <c r="D8234" s="98"/>
    </row>
    <row r="8235" spans="1:4" ht="12.75">
      <c r="A8235" s="83"/>
      <c r="B8235" s="83"/>
      <c r="C8235" s="83"/>
      <c r="D8235" s="98"/>
    </row>
    <row r="8236" spans="1:4" ht="12.75">
      <c r="A8236" s="83"/>
      <c r="B8236" s="83"/>
      <c r="C8236" s="83"/>
      <c r="D8236" s="98"/>
    </row>
    <row r="8237" spans="1:4" ht="12.75">
      <c r="A8237" s="83"/>
      <c r="B8237" s="83"/>
      <c r="C8237" s="83"/>
      <c r="D8237" s="98"/>
    </row>
    <row r="8238" spans="1:4" ht="12.75">
      <c r="A8238" s="83"/>
      <c r="B8238" s="83"/>
      <c r="C8238" s="83"/>
      <c r="D8238" s="98"/>
    </row>
    <row r="8239" spans="1:4" ht="12.75">
      <c r="A8239" s="83"/>
      <c r="B8239" s="83"/>
      <c r="C8239" s="83"/>
      <c r="D8239" s="98"/>
    </row>
    <row r="8240" spans="1:4" ht="12.75">
      <c r="A8240" s="83"/>
      <c r="B8240" s="83"/>
      <c r="C8240" s="83"/>
      <c r="D8240" s="98"/>
    </row>
    <row r="8241" spans="1:4" ht="12.75">
      <c r="A8241" s="83"/>
      <c r="B8241" s="83"/>
      <c r="C8241" s="83"/>
      <c r="D8241" s="98"/>
    </row>
    <row r="8242" spans="1:4" ht="12.75">
      <c r="A8242" s="83"/>
      <c r="B8242" s="83"/>
      <c r="C8242" s="83"/>
      <c r="D8242" s="98"/>
    </row>
    <row r="8243" spans="1:4" ht="12.75">
      <c r="A8243" s="83"/>
      <c r="B8243" s="83"/>
      <c r="C8243" s="83"/>
      <c r="D8243" s="98"/>
    </row>
    <row r="8244" spans="1:4" ht="12.75">
      <c r="A8244" s="83"/>
      <c r="B8244" s="83"/>
      <c r="C8244" s="83"/>
      <c r="D8244" s="98"/>
    </row>
    <row r="8245" spans="1:4" ht="12.75">
      <c r="A8245" s="83"/>
      <c r="B8245" s="83"/>
      <c r="C8245" s="83"/>
      <c r="D8245" s="98"/>
    </row>
    <row r="8246" spans="1:4" ht="12.75">
      <c r="A8246" s="83"/>
      <c r="B8246" s="83"/>
      <c r="C8246" s="83"/>
      <c r="D8246" s="98"/>
    </row>
    <row r="8247" spans="1:4" ht="12.75">
      <c r="A8247" s="83"/>
      <c r="B8247" s="83"/>
      <c r="C8247" s="83"/>
      <c r="D8247" s="98"/>
    </row>
    <row r="8248" spans="1:4" ht="12.75">
      <c r="A8248" s="83"/>
      <c r="B8248" s="83"/>
      <c r="C8248" s="83"/>
      <c r="D8248" s="98"/>
    </row>
    <row r="8249" spans="1:4" ht="12.75">
      <c r="A8249" s="83"/>
      <c r="B8249" s="83"/>
      <c r="C8249" s="83"/>
      <c r="D8249" s="98"/>
    </row>
    <row r="8250" spans="1:4" ht="12.75">
      <c r="A8250" s="83"/>
      <c r="B8250" s="83"/>
      <c r="C8250" s="83"/>
      <c r="D8250" s="98"/>
    </row>
    <row r="8251" spans="1:4" ht="12.75">
      <c r="A8251" s="83"/>
      <c r="B8251" s="83"/>
      <c r="C8251" s="83"/>
      <c r="D8251" s="98"/>
    </row>
    <row r="8252" spans="1:4" ht="12.75">
      <c r="A8252" s="83"/>
      <c r="B8252" s="83"/>
      <c r="C8252" s="83"/>
      <c r="D8252" s="98"/>
    </row>
    <row r="8253" spans="1:4" ht="12.75">
      <c r="A8253" s="83"/>
      <c r="B8253" s="83"/>
      <c r="C8253" s="83"/>
      <c r="D8253" s="98"/>
    </row>
    <row r="8254" spans="1:4" ht="12.75">
      <c r="A8254" s="83"/>
      <c r="B8254" s="83"/>
      <c r="C8254" s="83"/>
      <c r="D8254" s="98"/>
    </row>
    <row r="8255" spans="1:4" ht="12.75">
      <c r="A8255" s="83"/>
      <c r="B8255" s="83"/>
      <c r="C8255" s="83"/>
      <c r="D8255" s="98"/>
    </row>
    <row r="8256" spans="1:4" ht="12.75">
      <c r="A8256" s="83"/>
      <c r="B8256" s="83"/>
      <c r="C8256" s="83"/>
      <c r="D8256" s="98"/>
    </row>
    <row r="8257" spans="1:4" ht="12.75">
      <c r="A8257" s="83"/>
      <c r="B8257" s="83"/>
      <c r="C8257" s="83"/>
      <c r="D8257" s="98"/>
    </row>
    <row r="8258" spans="1:4" ht="12.75">
      <c r="A8258" s="83"/>
      <c r="B8258" s="83"/>
      <c r="C8258" s="83"/>
      <c r="D8258" s="98"/>
    </row>
    <row r="8259" spans="1:4" ht="12.75">
      <c r="A8259" s="83"/>
      <c r="B8259" s="83"/>
      <c r="C8259" s="83"/>
      <c r="D8259" s="98"/>
    </row>
    <row r="8260" spans="1:4" ht="12.75">
      <c r="A8260" s="83"/>
      <c r="B8260" s="83"/>
      <c r="C8260" s="83"/>
      <c r="D8260" s="98"/>
    </row>
    <row r="8261" spans="1:4" ht="12.75">
      <c r="A8261" s="83"/>
      <c r="B8261" s="83"/>
      <c r="C8261" s="83"/>
      <c r="D8261" s="98"/>
    </row>
    <row r="8262" spans="1:4" ht="12.75">
      <c r="A8262" s="83"/>
      <c r="B8262" s="83"/>
      <c r="C8262" s="83"/>
      <c r="D8262" s="98"/>
    </row>
    <row r="8263" spans="1:4" ht="12.75">
      <c r="A8263" s="83"/>
      <c r="B8263" s="83"/>
      <c r="C8263" s="83"/>
      <c r="D8263" s="98"/>
    </row>
    <row r="8264" spans="1:4" ht="12.75">
      <c r="A8264" s="83"/>
      <c r="B8264" s="83"/>
      <c r="C8264" s="83"/>
      <c r="D8264" s="98"/>
    </row>
    <row r="8265" spans="1:4" ht="12.75">
      <c r="A8265" s="83"/>
      <c r="B8265" s="83"/>
      <c r="C8265" s="83"/>
      <c r="D8265" s="98"/>
    </row>
    <row r="8266" spans="1:4" ht="12.75">
      <c r="A8266" s="83"/>
      <c r="B8266" s="83"/>
      <c r="C8266" s="83"/>
      <c r="D8266" s="98"/>
    </row>
    <row r="8267" spans="1:4" ht="12.75">
      <c r="A8267" s="83"/>
      <c r="B8267" s="83"/>
      <c r="C8267" s="83"/>
      <c r="D8267" s="98"/>
    </row>
    <row r="8268" spans="1:4" ht="12.75">
      <c r="A8268" s="83"/>
      <c r="B8268" s="83"/>
      <c r="C8268" s="83"/>
      <c r="D8268" s="98"/>
    </row>
    <row r="8269" spans="1:4" ht="12.75">
      <c r="A8269" s="83"/>
      <c r="B8269" s="83"/>
      <c r="C8269" s="83"/>
      <c r="D8269" s="98"/>
    </row>
    <row r="8270" spans="1:4" ht="12.75">
      <c r="A8270" s="83"/>
      <c r="B8270" s="83"/>
      <c r="C8270" s="83"/>
      <c r="D8270" s="98"/>
    </row>
    <row r="8271" spans="1:4" ht="12.75">
      <c r="A8271" s="83"/>
      <c r="B8271" s="83"/>
      <c r="C8271" s="83"/>
      <c r="D8271" s="98"/>
    </row>
    <row r="8272" spans="1:4" ht="12.75">
      <c r="A8272" s="83"/>
      <c r="B8272" s="83"/>
      <c r="C8272" s="83"/>
      <c r="D8272" s="98"/>
    </row>
    <row r="8273" spans="1:4" ht="12.75">
      <c r="A8273" s="83"/>
      <c r="B8273" s="83"/>
      <c r="C8273" s="83"/>
      <c r="D8273" s="98"/>
    </row>
    <row r="8274" spans="1:4" ht="12.75">
      <c r="A8274" s="83"/>
      <c r="B8274" s="83"/>
      <c r="C8274" s="83"/>
      <c r="D8274" s="98"/>
    </row>
    <row r="8275" spans="1:4" ht="12.75">
      <c r="A8275" s="83"/>
      <c r="B8275" s="83"/>
      <c r="C8275" s="83"/>
      <c r="D8275" s="98"/>
    </row>
    <row r="8276" spans="1:4" ht="12.75">
      <c r="A8276" s="83"/>
      <c r="B8276" s="83"/>
      <c r="C8276" s="83"/>
      <c r="D8276" s="98"/>
    </row>
    <row r="8277" spans="1:4" ht="12.75">
      <c r="A8277" s="83"/>
      <c r="B8277" s="83"/>
      <c r="C8277" s="83"/>
      <c r="D8277" s="98"/>
    </row>
    <row r="8278" spans="1:4" ht="12.75">
      <c r="A8278" s="83"/>
      <c r="B8278" s="83"/>
      <c r="C8278" s="83"/>
      <c r="D8278" s="98"/>
    </row>
    <row r="8279" spans="1:4" ht="12.75">
      <c r="A8279" s="83"/>
      <c r="B8279" s="83"/>
      <c r="C8279" s="83"/>
      <c r="D8279" s="98"/>
    </row>
    <row r="8280" spans="1:4" ht="12.75">
      <c r="A8280" s="83"/>
      <c r="B8280" s="83"/>
      <c r="C8280" s="83"/>
      <c r="D8280" s="98"/>
    </row>
    <row r="8281" spans="1:4" ht="12.75">
      <c r="A8281" s="83"/>
      <c r="B8281" s="83"/>
      <c r="C8281" s="83"/>
      <c r="D8281" s="98"/>
    </row>
    <row r="8282" spans="1:4" ht="12.75">
      <c r="A8282" s="83"/>
      <c r="B8282" s="83"/>
      <c r="C8282" s="83"/>
      <c r="D8282" s="98"/>
    </row>
    <row r="8283" spans="1:4" ht="12.75">
      <c r="A8283" s="83"/>
      <c r="B8283" s="83"/>
      <c r="C8283" s="83"/>
      <c r="D8283" s="98"/>
    </row>
    <row r="8284" spans="1:4" ht="12.75">
      <c r="A8284" s="83"/>
      <c r="B8284" s="83"/>
      <c r="C8284" s="83"/>
      <c r="D8284" s="98"/>
    </row>
    <row r="8285" spans="1:4" ht="12.75">
      <c r="A8285" s="83"/>
      <c r="B8285" s="83"/>
      <c r="C8285" s="83"/>
      <c r="D8285" s="98"/>
    </row>
    <row r="8286" spans="1:4" ht="12.75">
      <c r="A8286" s="83"/>
      <c r="B8286" s="83"/>
      <c r="C8286" s="83"/>
      <c r="D8286" s="98"/>
    </row>
    <row r="8287" spans="1:4" ht="12.75">
      <c r="A8287" s="83"/>
      <c r="B8287" s="83"/>
      <c r="C8287" s="83"/>
      <c r="D8287" s="98"/>
    </row>
    <row r="8288" spans="1:4" ht="12.75">
      <c r="A8288" s="83"/>
      <c r="B8288" s="83"/>
      <c r="C8288" s="83"/>
      <c r="D8288" s="98"/>
    </row>
    <row r="8289" spans="1:4" ht="12.75">
      <c r="A8289" s="83"/>
      <c r="B8289" s="83"/>
      <c r="C8289" s="83"/>
      <c r="D8289" s="98"/>
    </row>
    <row r="8290" spans="1:4" ht="12.75">
      <c r="A8290" s="83"/>
      <c r="B8290" s="83"/>
      <c r="C8290" s="83"/>
      <c r="D8290" s="98"/>
    </row>
    <row r="8291" spans="1:4" ht="12.75">
      <c r="A8291" s="83"/>
      <c r="B8291" s="83"/>
      <c r="C8291" s="83"/>
      <c r="D8291" s="98"/>
    </row>
    <row r="8292" spans="1:4" ht="12.75">
      <c r="A8292" s="83"/>
      <c r="B8292" s="83"/>
      <c r="C8292" s="83"/>
      <c r="D8292" s="98"/>
    </row>
    <row r="8293" spans="1:4" ht="12.75">
      <c r="A8293" s="83"/>
      <c r="B8293" s="83"/>
      <c r="C8293" s="83"/>
      <c r="D8293" s="98"/>
    </row>
    <row r="8294" spans="1:4" ht="12.75">
      <c r="A8294" s="83"/>
      <c r="B8294" s="83"/>
      <c r="C8294" s="83"/>
      <c r="D8294" s="98"/>
    </row>
    <row r="8295" spans="1:4" ht="12.75">
      <c r="A8295" s="83"/>
      <c r="B8295" s="83"/>
      <c r="C8295" s="83"/>
      <c r="D8295" s="98"/>
    </row>
    <row r="8296" spans="1:4" ht="12.75">
      <c r="A8296" s="83"/>
      <c r="B8296" s="83"/>
      <c r="C8296" s="83"/>
      <c r="D8296" s="98"/>
    </row>
    <row r="8297" spans="1:4" ht="12.75">
      <c r="A8297" s="83"/>
      <c r="B8297" s="83"/>
      <c r="C8297" s="83"/>
      <c r="D8297" s="98"/>
    </row>
    <row r="8298" spans="1:4" ht="12.75">
      <c r="A8298" s="83"/>
      <c r="B8298" s="83"/>
      <c r="C8298" s="83"/>
      <c r="D8298" s="98"/>
    </row>
    <row r="8299" spans="1:4" ht="12.75">
      <c r="A8299" s="83"/>
      <c r="B8299" s="83"/>
      <c r="C8299" s="83"/>
      <c r="D8299" s="98"/>
    </row>
    <row r="8300" spans="1:4" ht="12.75">
      <c r="A8300" s="83"/>
      <c r="B8300" s="83"/>
      <c r="C8300" s="83"/>
      <c r="D8300" s="98"/>
    </row>
    <row r="8301" spans="1:4" ht="12.75">
      <c r="A8301" s="83"/>
      <c r="B8301" s="83"/>
      <c r="C8301" s="83"/>
      <c r="D8301" s="98"/>
    </row>
    <row r="8302" spans="1:4" ht="12.75">
      <c r="A8302" s="83"/>
      <c r="B8302" s="83"/>
      <c r="C8302" s="83"/>
      <c r="D8302" s="98"/>
    </row>
    <row r="8303" spans="1:4" ht="12.75">
      <c r="A8303" s="83"/>
      <c r="B8303" s="83"/>
      <c r="C8303" s="83"/>
      <c r="D8303" s="98"/>
    </row>
    <row r="8304" spans="1:4" ht="12.75">
      <c r="A8304" s="83"/>
      <c r="B8304" s="83"/>
      <c r="C8304" s="83"/>
      <c r="D8304" s="98"/>
    </row>
    <row r="8305" spans="1:4" ht="12.75">
      <c r="A8305" s="83"/>
      <c r="B8305" s="83"/>
      <c r="C8305" s="83"/>
      <c r="D8305" s="98"/>
    </row>
    <row r="8306" spans="1:4" ht="12.75">
      <c r="A8306" s="83"/>
      <c r="B8306" s="83"/>
      <c r="C8306" s="83"/>
      <c r="D8306" s="98"/>
    </row>
    <row r="8307" spans="1:4" ht="12.75">
      <c r="A8307" s="83"/>
      <c r="B8307" s="83"/>
      <c r="C8307" s="83"/>
      <c r="D8307" s="98"/>
    </row>
    <row r="8308" spans="1:4" ht="12.75">
      <c r="A8308" s="83"/>
      <c r="B8308" s="83"/>
      <c r="C8308" s="83"/>
      <c r="D8308" s="98"/>
    </row>
    <row r="8309" spans="1:4" ht="12.75">
      <c r="A8309" s="83"/>
      <c r="B8309" s="83"/>
      <c r="C8309" s="83"/>
      <c r="D8309" s="98"/>
    </row>
    <row r="8310" spans="1:4" ht="12.75">
      <c r="A8310" s="83"/>
      <c r="B8310" s="83"/>
      <c r="C8310" s="83"/>
      <c r="D8310" s="98"/>
    </row>
    <row r="8311" spans="1:4" ht="12.75">
      <c r="A8311" s="83"/>
      <c r="B8311" s="83"/>
      <c r="C8311" s="83"/>
      <c r="D8311" s="98"/>
    </row>
    <row r="8312" spans="1:4" ht="12.75">
      <c r="A8312" s="83"/>
      <c r="B8312" s="83"/>
      <c r="C8312" s="83"/>
      <c r="D8312" s="98"/>
    </row>
    <row r="8313" spans="1:4" ht="12.75">
      <c r="A8313" s="83"/>
      <c r="B8313" s="83"/>
      <c r="C8313" s="83"/>
      <c r="D8313" s="98"/>
    </row>
    <row r="8314" spans="1:4" ht="12.75">
      <c r="A8314" s="83"/>
      <c r="B8314" s="83"/>
      <c r="C8314" s="83"/>
      <c r="D8314" s="98"/>
    </row>
    <row r="8315" spans="1:4" ht="12.75">
      <c r="A8315" s="83"/>
      <c r="B8315" s="83"/>
      <c r="C8315" s="83"/>
      <c r="D8315" s="98"/>
    </row>
    <row r="8316" spans="1:4" ht="12.75">
      <c r="A8316" s="83"/>
      <c r="B8316" s="83"/>
      <c r="C8316" s="83"/>
      <c r="D8316" s="98"/>
    </row>
    <row r="8317" spans="1:4" ht="12.75">
      <c r="A8317" s="83"/>
      <c r="B8317" s="83"/>
      <c r="C8317" s="83"/>
      <c r="D8317" s="98"/>
    </row>
    <row r="8318" spans="1:4" ht="12.75">
      <c r="A8318" s="83"/>
      <c r="B8318" s="83"/>
      <c r="C8318" s="83"/>
      <c r="D8318" s="98"/>
    </row>
    <row r="8319" spans="1:4" ht="12.75">
      <c r="A8319" s="83"/>
      <c r="B8319" s="83"/>
      <c r="C8319" s="83"/>
      <c r="D8319" s="98"/>
    </row>
    <row r="8320" spans="1:4" ht="12.75">
      <c r="A8320" s="83"/>
      <c r="B8320" s="83"/>
      <c r="C8320" s="83"/>
      <c r="D8320" s="98"/>
    </row>
    <row r="8321" spans="1:4" ht="12.75">
      <c r="A8321" s="83"/>
      <c r="B8321" s="83"/>
      <c r="C8321" s="83"/>
      <c r="D8321" s="98"/>
    </row>
    <row r="8322" spans="1:4" ht="12.75">
      <c r="A8322" s="83"/>
      <c r="B8322" s="83"/>
      <c r="C8322" s="83"/>
      <c r="D8322" s="98"/>
    </row>
    <row r="8323" spans="1:4" ht="12.75">
      <c r="A8323" s="83"/>
      <c r="B8323" s="83"/>
      <c r="C8323" s="83"/>
      <c r="D8323" s="98"/>
    </row>
    <row r="8324" spans="1:4" ht="12.75">
      <c r="A8324" s="83"/>
      <c r="B8324" s="83"/>
      <c r="C8324" s="83"/>
      <c r="D8324" s="98"/>
    </row>
    <row r="8325" spans="1:4" ht="12.75">
      <c r="A8325" s="83"/>
      <c r="B8325" s="83"/>
      <c r="C8325" s="83"/>
      <c r="D8325" s="98"/>
    </row>
    <row r="8326" spans="1:4" ht="12.75">
      <c r="A8326" s="83"/>
      <c r="B8326" s="83"/>
      <c r="C8326" s="83"/>
      <c r="D8326" s="98"/>
    </row>
    <row r="8327" spans="1:4" ht="12.75">
      <c r="A8327" s="83"/>
      <c r="B8327" s="83"/>
      <c r="C8327" s="83"/>
      <c r="D8327" s="98"/>
    </row>
    <row r="8328" spans="1:4" ht="12.75">
      <c r="A8328" s="83"/>
      <c r="B8328" s="83"/>
      <c r="C8328" s="83"/>
      <c r="D8328" s="98"/>
    </row>
    <row r="8329" spans="1:4" ht="12.75">
      <c r="A8329" s="83"/>
      <c r="B8329" s="83"/>
      <c r="C8329" s="83"/>
      <c r="D8329" s="98"/>
    </row>
    <row r="8330" spans="1:4" ht="12.75">
      <c r="A8330" s="83"/>
      <c r="B8330" s="83"/>
      <c r="C8330" s="83"/>
      <c r="D8330" s="98"/>
    </row>
    <row r="8331" spans="1:4" ht="12.75">
      <c r="A8331" s="83"/>
      <c r="B8331" s="83"/>
      <c r="C8331" s="83"/>
      <c r="D8331" s="98"/>
    </row>
    <row r="8332" spans="1:4" ht="12.75">
      <c r="A8332" s="83"/>
      <c r="B8332" s="83"/>
      <c r="C8332" s="83"/>
      <c r="D8332" s="98"/>
    </row>
    <row r="8333" spans="1:4" ht="12.75">
      <c r="A8333" s="83"/>
      <c r="B8333" s="83"/>
      <c r="C8333" s="83"/>
      <c r="D8333" s="98"/>
    </row>
    <row r="8334" spans="1:4" ht="12.75">
      <c r="A8334" s="83"/>
      <c r="B8334" s="83"/>
      <c r="C8334" s="83"/>
      <c r="D8334" s="98"/>
    </row>
    <row r="8335" spans="1:4" ht="12.75">
      <c r="A8335" s="83"/>
      <c r="B8335" s="83"/>
      <c r="C8335" s="83"/>
      <c r="D8335" s="98"/>
    </row>
    <row r="8336" spans="1:4" ht="12.75">
      <c r="A8336" s="83"/>
      <c r="B8336" s="83"/>
      <c r="C8336" s="83"/>
      <c r="D8336" s="98"/>
    </row>
    <row r="8337" spans="1:4" ht="12.75">
      <c r="A8337" s="83"/>
      <c r="B8337" s="83"/>
      <c r="C8337" s="83"/>
      <c r="D8337" s="98"/>
    </row>
    <row r="8338" spans="1:4" ht="12.75">
      <c r="A8338" s="83"/>
      <c r="B8338" s="83"/>
      <c r="C8338" s="83"/>
      <c r="D8338" s="98"/>
    </row>
    <row r="8339" spans="1:4" ht="12.75">
      <c r="A8339" s="83"/>
      <c r="B8339" s="83"/>
      <c r="C8339" s="83"/>
      <c r="D8339" s="98"/>
    </row>
    <row r="8340" spans="1:4" ht="12.75">
      <c r="A8340" s="83"/>
      <c r="B8340" s="83"/>
      <c r="C8340" s="83"/>
      <c r="D8340" s="98"/>
    </row>
    <row r="8341" spans="1:4" ht="12.75">
      <c r="A8341" s="83"/>
      <c r="B8341" s="83"/>
      <c r="C8341" s="83"/>
      <c r="D8341" s="98"/>
    </row>
    <row r="8342" spans="1:4" ht="12.75">
      <c r="A8342" s="83"/>
      <c r="B8342" s="83"/>
      <c r="C8342" s="83"/>
      <c r="D8342" s="98"/>
    </row>
    <row r="8343" spans="1:4" ht="12.75">
      <c r="A8343" s="83"/>
      <c r="B8343" s="83"/>
      <c r="C8343" s="83"/>
      <c r="D8343" s="98"/>
    </row>
    <row r="8344" spans="1:4" ht="12.75">
      <c r="A8344" s="83"/>
      <c r="B8344" s="83"/>
      <c r="C8344" s="83"/>
      <c r="D8344" s="98"/>
    </row>
    <row r="8345" spans="1:4" ht="12.75">
      <c r="A8345" s="83"/>
      <c r="B8345" s="83"/>
      <c r="C8345" s="83"/>
      <c r="D8345" s="98"/>
    </row>
    <row r="8346" spans="1:4" ht="12.75">
      <c r="A8346" s="83"/>
      <c r="B8346" s="83"/>
      <c r="C8346" s="83"/>
      <c r="D8346" s="98"/>
    </row>
    <row r="8347" spans="1:4" ht="12.75">
      <c r="A8347" s="83"/>
      <c r="B8347" s="83"/>
      <c r="C8347" s="83"/>
      <c r="D8347" s="98"/>
    </row>
    <row r="8348" spans="1:4" ht="12.75">
      <c r="A8348" s="83"/>
      <c r="B8348" s="83"/>
      <c r="C8348" s="83"/>
      <c r="D8348" s="98"/>
    </row>
    <row r="8349" spans="1:4" ht="12.75">
      <c r="A8349" s="83"/>
      <c r="B8349" s="83"/>
      <c r="C8349" s="83"/>
      <c r="D8349" s="98"/>
    </row>
    <row r="8350" spans="1:4" ht="12.75">
      <c r="A8350" s="83"/>
      <c r="B8350" s="83"/>
      <c r="C8350" s="83"/>
      <c r="D8350" s="98"/>
    </row>
    <row r="8351" spans="1:4" ht="12.75">
      <c r="A8351" s="83"/>
      <c r="B8351" s="83"/>
      <c r="C8351" s="83"/>
      <c r="D8351" s="98"/>
    </row>
    <row r="8352" spans="1:4" ht="12.75">
      <c r="A8352" s="83"/>
      <c r="B8352" s="83"/>
      <c r="C8352" s="83"/>
      <c r="D8352" s="98"/>
    </row>
    <row r="8353" spans="1:4" ht="12.75">
      <c r="A8353" s="83"/>
      <c r="B8353" s="83"/>
      <c r="C8353" s="83"/>
      <c r="D8353" s="98"/>
    </row>
    <row r="8354" spans="1:4" ht="12.75">
      <c r="A8354" s="83"/>
      <c r="B8354" s="83"/>
      <c r="C8354" s="83"/>
      <c r="D8354" s="98"/>
    </row>
    <row r="8355" spans="1:4" ht="12.75">
      <c r="A8355" s="83"/>
      <c r="B8355" s="83"/>
      <c r="C8355" s="83"/>
      <c r="D8355" s="98"/>
    </row>
    <row r="8356" spans="1:4" ht="12.75">
      <c r="A8356" s="83"/>
      <c r="B8356" s="83"/>
      <c r="C8356" s="83"/>
      <c r="D8356" s="98"/>
    </row>
    <row r="8357" spans="1:4" ht="12.75">
      <c r="A8357" s="83"/>
      <c r="B8357" s="83"/>
      <c r="C8357" s="83"/>
      <c r="D8357" s="98"/>
    </row>
    <row r="8358" spans="1:4" ht="12.75">
      <c r="A8358" s="83"/>
      <c r="B8358" s="83"/>
      <c r="C8358" s="83"/>
      <c r="D8358" s="98"/>
    </row>
    <row r="8359" spans="1:4" ht="12.75">
      <c r="A8359" s="83"/>
      <c r="B8359" s="83"/>
      <c r="C8359" s="83"/>
      <c r="D8359" s="98"/>
    </row>
    <row r="8360" spans="1:4" ht="12.75">
      <c r="A8360" s="83"/>
      <c r="B8360" s="83"/>
      <c r="C8360" s="83"/>
      <c r="D8360" s="98"/>
    </row>
    <row r="8361" spans="1:4" ht="12.75">
      <c r="A8361" s="83"/>
      <c r="B8361" s="83"/>
      <c r="C8361" s="83"/>
      <c r="D8361" s="98"/>
    </row>
    <row r="8362" spans="1:4" ht="12.75">
      <c r="A8362" s="83"/>
      <c r="B8362" s="83"/>
      <c r="C8362" s="83"/>
      <c r="D8362" s="98"/>
    </row>
    <row r="8363" spans="1:4" ht="12.75">
      <c r="A8363" s="83"/>
      <c r="B8363" s="83"/>
      <c r="C8363" s="83"/>
      <c r="D8363" s="98"/>
    </row>
    <row r="8364" spans="1:4" ht="12.75">
      <c r="A8364" s="83"/>
      <c r="B8364" s="83"/>
      <c r="C8364" s="83"/>
      <c r="D8364" s="98"/>
    </row>
    <row r="8365" spans="1:4" ht="12.75">
      <c r="A8365" s="83"/>
      <c r="B8365" s="83"/>
      <c r="C8365" s="83"/>
      <c r="D8365" s="98"/>
    </row>
    <row r="8366" spans="1:4" ht="12.75">
      <c r="A8366" s="83"/>
      <c r="B8366" s="83"/>
      <c r="C8366" s="83"/>
      <c r="D8366" s="98"/>
    </row>
    <row r="8367" spans="1:4" ht="12.75">
      <c r="A8367" s="83"/>
      <c r="B8367" s="83"/>
      <c r="C8367" s="83"/>
      <c r="D8367" s="98"/>
    </row>
    <row r="8368" spans="1:4" ht="12.75">
      <c r="A8368" s="83"/>
      <c r="B8368" s="83"/>
      <c r="C8368" s="83"/>
      <c r="D8368" s="98"/>
    </row>
    <row r="8369" spans="1:4" ht="12.75">
      <c r="A8369" s="83"/>
      <c r="B8369" s="83"/>
      <c r="C8369" s="83"/>
      <c r="D8369" s="98"/>
    </row>
    <row r="8370" spans="1:4" ht="12.75">
      <c r="A8370" s="83"/>
      <c r="B8370" s="83"/>
      <c r="C8370" s="83"/>
      <c r="D8370" s="98"/>
    </row>
    <row r="8371" spans="1:4" ht="12.75">
      <c r="A8371" s="83"/>
      <c r="B8371" s="83"/>
      <c r="C8371" s="83"/>
      <c r="D8371" s="98"/>
    </row>
    <row r="8372" spans="1:4" ht="12.75">
      <c r="A8372" s="83"/>
      <c r="B8372" s="83"/>
      <c r="C8372" s="83"/>
      <c r="D8372" s="98"/>
    </row>
    <row r="8373" spans="1:4" ht="12.75">
      <c r="A8373" s="83"/>
      <c r="B8373" s="83"/>
      <c r="C8373" s="83"/>
      <c r="D8373" s="98"/>
    </row>
    <row r="8374" spans="1:4" ht="12.75">
      <c r="A8374" s="83"/>
      <c r="B8374" s="83"/>
      <c r="C8374" s="83"/>
      <c r="D8374" s="98"/>
    </row>
    <row r="8375" spans="1:4" ht="12.75">
      <c r="A8375" s="83"/>
      <c r="B8375" s="83"/>
      <c r="C8375" s="83"/>
      <c r="D8375" s="98"/>
    </row>
    <row r="8376" spans="1:4" ht="12.75">
      <c r="A8376" s="83"/>
      <c r="B8376" s="83"/>
      <c r="C8376" s="83"/>
      <c r="D8376" s="98"/>
    </row>
    <row r="8377" spans="1:4" ht="12.75">
      <c r="A8377" s="83"/>
      <c r="B8377" s="83"/>
      <c r="C8377" s="83"/>
      <c r="D8377" s="98"/>
    </row>
    <row r="8378" spans="1:4" ht="12.75">
      <c r="A8378" s="83"/>
      <c r="B8378" s="83"/>
      <c r="C8378" s="83"/>
      <c r="D8378" s="98"/>
    </row>
    <row r="8379" spans="1:4" ht="12.75">
      <c r="A8379" s="83"/>
      <c r="B8379" s="83"/>
      <c r="C8379" s="83"/>
      <c r="D8379" s="98"/>
    </row>
    <row r="8380" spans="1:4" ht="12.75">
      <c r="A8380" s="83"/>
      <c r="B8380" s="83"/>
      <c r="C8380" s="83"/>
      <c r="D8380" s="98"/>
    </row>
    <row r="8381" spans="1:4" ht="12.75">
      <c r="A8381" s="83"/>
      <c r="B8381" s="83"/>
      <c r="C8381" s="83"/>
      <c r="D8381" s="98"/>
    </row>
    <row r="8382" spans="1:4" ht="12.75">
      <c r="A8382" s="83"/>
      <c r="B8382" s="83"/>
      <c r="C8382" s="83"/>
      <c r="D8382" s="98"/>
    </row>
    <row r="8383" spans="1:4" ht="12.75">
      <c r="A8383" s="83"/>
      <c r="B8383" s="83"/>
      <c r="C8383" s="83"/>
      <c r="D8383" s="98"/>
    </row>
    <row r="8384" spans="1:4" ht="12.75">
      <c r="A8384" s="83"/>
      <c r="B8384" s="83"/>
      <c r="C8384" s="83"/>
      <c r="D8384" s="98"/>
    </row>
    <row r="8385" spans="1:4" ht="12.75">
      <c r="A8385" s="83"/>
      <c r="B8385" s="83"/>
      <c r="C8385" s="83"/>
      <c r="D8385" s="98"/>
    </row>
    <row r="8386" spans="1:4" ht="12.75">
      <c r="A8386" s="83"/>
      <c r="B8386" s="83"/>
      <c r="C8386" s="83"/>
      <c r="D8386" s="98"/>
    </row>
    <row r="8387" spans="1:4" ht="12.75">
      <c r="A8387" s="83"/>
      <c r="B8387" s="83"/>
      <c r="C8387" s="83"/>
      <c r="D8387" s="98"/>
    </row>
    <row r="8388" spans="1:4" ht="12.75">
      <c r="A8388" s="83"/>
      <c r="B8388" s="83"/>
      <c r="C8388" s="83"/>
      <c r="D8388" s="98"/>
    </row>
    <row r="8389" spans="1:4" ht="12.75">
      <c r="A8389" s="83"/>
      <c r="B8389" s="83"/>
      <c r="C8389" s="83"/>
      <c r="D8389" s="98"/>
    </row>
    <row r="8390" spans="1:4" ht="12.75">
      <c r="A8390" s="83"/>
      <c r="B8390" s="83"/>
      <c r="C8390" s="83"/>
      <c r="D8390" s="98"/>
    </row>
    <row r="8391" spans="1:4" ht="12.75">
      <c r="A8391" s="83"/>
      <c r="B8391" s="83"/>
      <c r="C8391" s="83"/>
      <c r="D8391" s="98"/>
    </row>
    <row r="8392" spans="1:4" ht="12.75">
      <c r="A8392" s="83"/>
      <c r="B8392" s="83"/>
      <c r="C8392" s="83"/>
      <c r="D8392" s="98"/>
    </row>
    <row r="8393" spans="1:4" ht="12.75">
      <c r="A8393" s="83"/>
      <c r="B8393" s="83"/>
      <c r="C8393" s="83"/>
      <c r="D8393" s="98"/>
    </row>
    <row r="8394" spans="1:4" ht="12.75">
      <c r="A8394" s="83"/>
      <c r="B8394" s="83"/>
      <c r="C8394" s="83"/>
      <c r="D8394" s="98"/>
    </row>
    <row r="8395" spans="1:4" ht="12.75">
      <c r="A8395" s="83"/>
      <c r="B8395" s="83"/>
      <c r="C8395" s="83"/>
      <c r="D8395" s="98"/>
    </row>
    <row r="8396" spans="1:4" ht="12.75">
      <c r="A8396" s="83"/>
      <c r="B8396" s="83"/>
      <c r="C8396" s="83"/>
      <c r="D8396" s="98"/>
    </row>
    <row r="8397" spans="1:4" ht="12.75">
      <c r="A8397" s="83"/>
      <c r="B8397" s="83"/>
      <c r="C8397" s="83"/>
      <c r="D8397" s="98"/>
    </row>
    <row r="8398" spans="1:4" ht="12.75">
      <c r="A8398" s="83"/>
      <c r="B8398" s="83"/>
      <c r="C8398" s="83"/>
      <c r="D8398" s="98"/>
    </row>
    <row r="8399" spans="1:4" ht="12.75">
      <c r="A8399" s="83"/>
      <c r="B8399" s="83"/>
      <c r="C8399" s="83"/>
      <c r="D8399" s="98"/>
    </row>
    <row r="8400" spans="1:4" ht="12.75">
      <c r="A8400" s="83"/>
      <c r="B8400" s="83"/>
      <c r="C8400" s="83"/>
      <c r="D8400" s="98"/>
    </row>
    <row r="8401" spans="1:4" ht="12.75">
      <c r="A8401" s="83"/>
      <c r="B8401" s="83"/>
      <c r="C8401" s="83"/>
      <c r="D8401" s="98"/>
    </row>
    <row r="8402" spans="1:4" ht="12.75">
      <c r="A8402" s="83"/>
      <c r="B8402" s="83"/>
      <c r="C8402" s="83"/>
      <c r="D8402" s="98"/>
    </row>
    <row r="8403" spans="1:4" ht="12.75">
      <c r="A8403" s="83"/>
      <c r="B8403" s="83"/>
      <c r="C8403" s="83"/>
      <c r="D8403" s="98"/>
    </row>
    <row r="8404" spans="1:4" ht="12.75">
      <c r="A8404" s="83"/>
      <c r="B8404" s="83"/>
      <c r="C8404" s="83"/>
      <c r="D8404" s="98"/>
    </row>
    <row r="8405" spans="1:4" ht="12.75">
      <c r="A8405" s="83"/>
      <c r="B8405" s="83"/>
      <c r="C8405" s="83"/>
      <c r="D8405" s="98"/>
    </row>
    <row r="8406" spans="1:4" ht="12.75">
      <c r="A8406" s="83"/>
      <c r="B8406" s="83"/>
      <c r="C8406" s="83"/>
      <c r="D8406" s="98"/>
    </row>
    <row r="8407" spans="1:4" ht="12.75">
      <c r="A8407" s="83"/>
      <c r="B8407" s="83"/>
      <c r="C8407" s="83"/>
      <c r="D8407" s="98"/>
    </row>
    <row r="8408" spans="1:4" ht="12.75">
      <c r="A8408" s="83"/>
      <c r="B8408" s="83"/>
      <c r="C8408" s="83"/>
      <c r="D8408" s="98"/>
    </row>
    <row r="8409" spans="1:4" ht="12.75">
      <c r="A8409" s="83"/>
      <c r="B8409" s="83"/>
      <c r="C8409" s="83"/>
      <c r="D8409" s="98"/>
    </row>
    <row r="8410" spans="1:4" ht="12.75">
      <c r="A8410" s="83"/>
      <c r="B8410" s="83"/>
      <c r="C8410" s="83"/>
      <c r="D8410" s="98"/>
    </row>
    <row r="8411" spans="1:4" ht="12.75">
      <c r="A8411" s="83"/>
      <c r="B8411" s="83"/>
      <c r="C8411" s="83"/>
      <c r="D8411" s="98"/>
    </row>
    <row r="8412" spans="1:4" ht="12.75">
      <c r="A8412" s="83"/>
      <c r="B8412" s="83"/>
      <c r="C8412" s="83"/>
      <c r="D8412" s="98"/>
    </row>
    <row r="8413" spans="1:4" ht="12.75">
      <c r="A8413" s="83"/>
      <c r="B8413" s="83"/>
      <c r="C8413" s="83"/>
      <c r="D8413" s="98"/>
    </row>
    <row r="8414" spans="1:4" ht="12.75">
      <c r="A8414" s="83"/>
      <c r="B8414" s="83"/>
      <c r="C8414" s="83"/>
      <c r="D8414" s="98"/>
    </row>
    <row r="8415" spans="1:4" ht="12.75">
      <c r="A8415" s="83"/>
      <c r="B8415" s="83"/>
      <c r="C8415" s="83"/>
      <c r="D8415" s="98"/>
    </row>
    <row r="8416" spans="1:4" ht="12.75">
      <c r="A8416" s="83"/>
      <c r="B8416" s="83"/>
      <c r="C8416" s="83"/>
      <c r="D8416" s="98"/>
    </row>
    <row r="8417" spans="1:4" ht="12.75">
      <c r="A8417" s="83"/>
      <c r="B8417" s="83"/>
      <c r="C8417" s="83"/>
      <c r="D8417" s="98"/>
    </row>
    <row r="8418" spans="1:4" ht="12.75">
      <c r="A8418" s="83"/>
      <c r="B8418" s="83"/>
      <c r="C8418" s="83"/>
      <c r="D8418" s="98"/>
    </row>
    <row r="8419" spans="1:4" ht="12.75">
      <c r="A8419" s="83"/>
      <c r="B8419" s="83"/>
      <c r="C8419" s="83"/>
      <c r="D8419" s="98"/>
    </row>
    <row r="8420" spans="1:4" ht="12.75">
      <c r="A8420" s="83"/>
      <c r="B8420" s="83"/>
      <c r="C8420" s="83"/>
      <c r="D8420" s="98"/>
    </row>
    <row r="8421" spans="1:4" ht="12.75">
      <c r="A8421" s="83"/>
      <c r="B8421" s="83"/>
      <c r="C8421" s="83"/>
      <c r="D8421" s="98"/>
    </row>
    <row r="8422" spans="1:4" ht="12.75">
      <c r="A8422" s="83"/>
      <c r="B8422" s="83"/>
      <c r="C8422" s="83"/>
      <c r="D8422" s="98"/>
    </row>
    <row r="8423" spans="1:4" ht="12.75">
      <c r="A8423" s="83"/>
      <c r="B8423" s="83"/>
      <c r="C8423" s="83"/>
      <c r="D8423" s="98"/>
    </row>
    <row r="8424" spans="1:4" ht="12.75">
      <c r="A8424" s="83"/>
      <c r="B8424" s="83"/>
      <c r="C8424" s="83"/>
      <c r="D8424" s="98"/>
    </row>
    <row r="8425" spans="1:4" ht="12.75">
      <c r="A8425" s="83"/>
      <c r="B8425" s="83"/>
      <c r="C8425" s="83"/>
      <c r="D8425" s="98"/>
    </row>
    <row r="8426" spans="1:4" ht="12.75">
      <c r="A8426" s="83"/>
      <c r="B8426" s="83"/>
      <c r="C8426" s="83"/>
      <c r="D8426" s="98"/>
    </row>
    <row r="8427" spans="1:4" ht="12.75">
      <c r="A8427" s="83"/>
      <c r="B8427" s="83"/>
      <c r="C8427" s="83"/>
      <c r="D8427" s="98"/>
    </row>
    <row r="8428" spans="1:4" ht="12.75">
      <c r="A8428" s="83"/>
      <c r="B8428" s="83"/>
      <c r="C8428" s="83"/>
      <c r="D8428" s="98"/>
    </row>
    <row r="8429" spans="1:4" ht="12.75">
      <c r="A8429" s="83"/>
      <c r="B8429" s="83"/>
      <c r="C8429" s="83"/>
      <c r="D8429" s="98"/>
    </row>
    <row r="8430" spans="1:4" ht="12.75">
      <c r="A8430" s="83"/>
      <c r="B8430" s="83"/>
      <c r="C8430" s="83"/>
      <c r="D8430" s="98"/>
    </row>
    <row r="8431" spans="1:4" ht="12.75">
      <c r="A8431" s="83"/>
      <c r="B8431" s="83"/>
      <c r="C8431" s="83"/>
      <c r="D8431" s="98"/>
    </row>
    <row r="8432" spans="1:4" ht="12.75">
      <c r="A8432" s="83"/>
      <c r="B8432" s="83"/>
      <c r="C8432" s="83"/>
      <c r="D8432" s="98"/>
    </row>
    <row r="8433" spans="1:4" ht="12.75">
      <c r="A8433" s="83"/>
      <c r="B8433" s="83"/>
      <c r="C8433" s="83"/>
      <c r="D8433" s="98"/>
    </row>
    <row r="8434" spans="1:4" ht="12.75">
      <c r="A8434" s="83"/>
      <c r="B8434" s="83"/>
      <c r="C8434" s="83"/>
      <c r="D8434" s="98"/>
    </row>
    <row r="8435" spans="1:4" ht="12.75">
      <c r="A8435" s="83"/>
      <c r="B8435" s="83"/>
      <c r="C8435" s="83"/>
      <c r="D8435" s="98"/>
    </row>
    <row r="8436" spans="1:4" ht="12.75">
      <c r="A8436" s="83"/>
      <c r="B8436" s="83"/>
      <c r="C8436" s="83"/>
      <c r="D8436" s="98"/>
    </row>
    <row r="8437" spans="1:4" ht="12.75">
      <c r="A8437" s="83"/>
      <c r="B8437" s="83"/>
      <c r="C8437" s="83"/>
      <c r="D8437" s="98"/>
    </row>
    <row r="8438" spans="1:4" ht="12.75">
      <c r="A8438" s="83"/>
      <c r="B8438" s="83"/>
      <c r="C8438" s="83"/>
      <c r="D8438" s="98"/>
    </row>
    <row r="8439" spans="1:4" ht="12.75">
      <c r="A8439" s="83"/>
      <c r="B8439" s="83"/>
      <c r="C8439" s="83"/>
      <c r="D8439" s="98"/>
    </row>
    <row r="8440" spans="1:4" ht="12.75">
      <c r="A8440" s="83"/>
      <c r="B8440" s="83"/>
      <c r="C8440" s="83"/>
      <c r="D8440" s="98"/>
    </row>
    <row r="8441" spans="1:4" ht="12.75">
      <c r="A8441" s="83"/>
      <c r="B8441" s="83"/>
      <c r="C8441" s="83"/>
      <c r="D8441" s="98"/>
    </row>
    <row r="8442" spans="1:4" ht="12.75">
      <c r="A8442" s="83"/>
      <c r="B8442" s="83"/>
      <c r="C8442" s="83"/>
      <c r="D8442" s="98"/>
    </row>
    <row r="8443" spans="1:4" ht="12.75">
      <c r="A8443" s="83"/>
      <c r="B8443" s="83"/>
      <c r="C8443" s="83"/>
      <c r="D8443" s="98"/>
    </row>
    <row r="8444" spans="1:4" ht="12.75">
      <c r="A8444" s="83"/>
      <c r="B8444" s="83"/>
      <c r="C8444" s="83"/>
      <c r="D8444" s="98"/>
    </row>
    <row r="8445" spans="1:4" ht="12.75">
      <c r="A8445" s="83"/>
      <c r="B8445" s="83"/>
      <c r="C8445" s="83"/>
      <c r="D8445" s="98"/>
    </row>
    <row r="8446" spans="1:4" ht="12.75">
      <c r="A8446" s="83"/>
      <c r="B8446" s="83"/>
      <c r="C8446" s="83"/>
      <c r="D8446" s="98"/>
    </row>
    <row r="8447" spans="1:4" ht="12.75">
      <c r="A8447" s="83"/>
      <c r="B8447" s="83"/>
      <c r="C8447" s="83"/>
      <c r="D8447" s="98"/>
    </row>
    <row r="8448" spans="1:4" ht="12.75">
      <c r="A8448" s="83"/>
      <c r="B8448" s="83"/>
      <c r="C8448" s="83"/>
      <c r="D8448" s="98"/>
    </row>
    <row r="8449" spans="1:4" ht="12.75">
      <c r="A8449" s="83"/>
      <c r="B8449" s="83"/>
      <c r="C8449" s="83"/>
      <c r="D8449" s="98"/>
    </row>
    <row r="8450" spans="1:4" ht="12.75">
      <c r="A8450" s="83"/>
      <c r="B8450" s="83"/>
      <c r="C8450" s="83"/>
      <c r="D8450" s="98"/>
    </row>
    <row r="8451" spans="1:4" ht="12.75">
      <c r="A8451" s="83"/>
      <c r="B8451" s="83"/>
      <c r="C8451" s="83"/>
      <c r="D8451" s="98"/>
    </row>
    <row r="8452" spans="1:4" ht="12.75">
      <c r="A8452" s="83"/>
      <c r="B8452" s="83"/>
      <c r="C8452" s="83"/>
      <c r="D8452" s="98"/>
    </row>
    <row r="8453" spans="1:4" ht="12.75">
      <c r="A8453" s="83"/>
      <c r="B8453" s="83"/>
      <c r="C8453" s="83"/>
      <c r="D8453" s="98"/>
    </row>
    <row r="8454" spans="1:4" ht="12.75">
      <c r="A8454" s="83"/>
      <c r="B8454" s="83"/>
      <c r="C8454" s="83"/>
      <c r="D8454" s="98"/>
    </row>
    <row r="8455" spans="1:4" ht="12.75">
      <c r="A8455" s="83"/>
      <c r="B8455" s="83"/>
      <c r="C8455" s="83"/>
      <c r="D8455" s="98"/>
    </row>
    <row r="8456" spans="1:4" ht="12.75">
      <c r="A8456" s="83"/>
      <c r="B8456" s="83"/>
      <c r="C8456" s="83"/>
      <c r="D8456" s="98"/>
    </row>
    <row r="8457" spans="1:4" ht="12.75">
      <c r="A8457" s="83"/>
      <c r="B8457" s="83"/>
      <c r="C8457" s="83"/>
      <c r="D8457" s="98"/>
    </row>
    <row r="8458" spans="1:4" ht="12.75">
      <c r="A8458" s="83"/>
      <c r="B8458" s="83"/>
      <c r="C8458" s="83"/>
      <c r="D8458" s="98"/>
    </row>
    <row r="8459" spans="1:4" ht="12.75">
      <c r="A8459" s="83"/>
      <c r="B8459" s="83"/>
      <c r="C8459" s="83"/>
      <c r="D8459" s="98"/>
    </row>
    <row r="8460" spans="1:4" ht="12.75">
      <c r="A8460" s="83"/>
      <c r="B8460" s="83"/>
      <c r="C8460" s="83"/>
      <c r="D8460" s="98"/>
    </row>
    <row r="8461" spans="1:4" ht="12.75">
      <c r="A8461" s="83"/>
      <c r="B8461" s="83"/>
      <c r="C8461" s="83"/>
      <c r="D8461" s="98"/>
    </row>
    <row r="8462" spans="1:4" ht="12.75">
      <c r="A8462" s="83"/>
      <c r="B8462" s="83"/>
      <c r="C8462" s="83"/>
      <c r="D8462" s="98"/>
    </row>
    <row r="8463" spans="1:4" ht="12.75">
      <c r="A8463" s="83"/>
      <c r="B8463" s="83"/>
      <c r="C8463" s="83"/>
      <c r="D8463" s="98"/>
    </row>
    <row r="8464" spans="1:4" ht="12.75">
      <c r="A8464" s="83"/>
      <c r="B8464" s="83"/>
      <c r="C8464" s="83"/>
      <c r="D8464" s="98"/>
    </row>
    <row r="8465" spans="1:4" ht="12.75">
      <c r="A8465" s="83"/>
      <c r="B8465" s="83"/>
      <c r="C8465" s="83"/>
      <c r="D8465" s="98"/>
    </row>
    <row r="8466" spans="1:4" ht="12.75">
      <c r="A8466" s="83"/>
      <c r="B8466" s="83"/>
      <c r="C8466" s="83"/>
      <c r="D8466" s="98"/>
    </row>
    <row r="8467" spans="1:4" ht="12.75">
      <c r="A8467" s="83"/>
      <c r="B8467" s="83"/>
      <c r="C8467" s="83"/>
      <c r="D8467" s="98"/>
    </row>
    <row r="8468" spans="1:4" ht="12.75">
      <c r="A8468" s="83"/>
      <c r="B8468" s="83"/>
      <c r="C8468" s="83"/>
      <c r="D8468" s="98"/>
    </row>
    <row r="8469" spans="1:4" ht="12.75">
      <c r="A8469" s="83"/>
      <c r="B8469" s="83"/>
      <c r="C8469" s="83"/>
      <c r="D8469" s="98"/>
    </row>
    <row r="8470" spans="1:4" ht="12.75">
      <c r="A8470" s="83"/>
      <c r="B8470" s="83"/>
      <c r="C8470" s="83"/>
      <c r="D8470" s="98"/>
    </row>
    <row r="8471" spans="1:4" ht="12.75">
      <c r="A8471" s="83"/>
      <c r="B8471" s="83"/>
      <c r="C8471" s="83"/>
      <c r="D8471" s="98"/>
    </row>
    <row r="8472" spans="1:4" ht="12.75">
      <c r="A8472" s="83"/>
      <c r="B8472" s="83"/>
      <c r="C8472" s="83"/>
      <c r="D8472" s="98"/>
    </row>
    <row r="8473" spans="1:4" ht="12.75">
      <c r="A8473" s="83"/>
      <c r="B8473" s="83"/>
      <c r="C8473" s="83"/>
      <c r="D8473" s="98"/>
    </row>
    <row r="8474" spans="1:4" ht="12.75">
      <c r="A8474" s="83"/>
      <c r="B8474" s="83"/>
      <c r="C8474" s="83"/>
      <c r="D8474" s="98"/>
    </row>
    <row r="8475" spans="1:4" ht="12.75">
      <c r="A8475" s="83"/>
      <c r="B8475" s="83"/>
      <c r="C8475" s="83"/>
      <c r="D8475" s="98"/>
    </row>
    <row r="8476" spans="1:4" ht="12.75">
      <c r="A8476" s="83"/>
      <c r="B8476" s="83"/>
      <c r="C8476" s="83"/>
      <c r="D8476" s="98"/>
    </row>
    <row r="8477" spans="1:4" ht="12.75">
      <c r="A8477" s="83"/>
      <c r="B8477" s="83"/>
      <c r="C8477" s="83"/>
      <c r="D8477" s="98"/>
    </row>
    <row r="8478" spans="1:4" ht="12.75">
      <c r="A8478" s="83"/>
      <c r="B8478" s="83"/>
      <c r="C8478" s="83"/>
      <c r="D8478" s="98"/>
    </row>
    <row r="8479" spans="1:4" ht="12.75">
      <c r="A8479" s="83"/>
      <c r="B8479" s="83"/>
      <c r="C8479" s="83"/>
      <c r="D8479" s="98"/>
    </row>
    <row r="8480" spans="1:4" ht="12.75">
      <c r="A8480" s="83"/>
      <c r="B8480" s="83"/>
      <c r="C8480" s="83"/>
      <c r="D8480" s="98"/>
    </row>
    <row r="8481" spans="1:4" ht="12.75">
      <c r="A8481" s="83"/>
      <c r="B8481" s="83"/>
      <c r="C8481" s="83"/>
      <c r="D8481" s="98"/>
    </row>
    <row r="8482" spans="1:4" ht="12.75">
      <c r="A8482" s="83"/>
      <c r="B8482" s="83"/>
      <c r="C8482" s="83"/>
      <c r="D8482" s="98"/>
    </row>
    <row r="8483" spans="1:4" ht="12.75">
      <c r="A8483" s="83"/>
      <c r="B8483" s="83"/>
      <c r="C8483" s="83"/>
      <c r="D8483" s="98"/>
    </row>
    <row r="8484" spans="1:4" ht="12.75">
      <c r="A8484" s="83"/>
      <c r="B8484" s="83"/>
      <c r="C8484" s="83"/>
      <c r="D8484" s="98"/>
    </row>
    <row r="8485" spans="1:4" ht="12.75">
      <c r="A8485" s="83"/>
      <c r="B8485" s="83"/>
      <c r="C8485" s="83"/>
      <c r="D8485" s="98"/>
    </row>
    <row r="8486" spans="1:4" ht="12.75">
      <c r="A8486" s="83"/>
      <c r="B8486" s="83"/>
      <c r="C8486" s="83"/>
      <c r="D8486" s="98"/>
    </row>
    <row r="8487" spans="1:4" ht="12.75">
      <c r="A8487" s="83"/>
      <c r="B8487" s="83"/>
      <c r="C8487" s="83"/>
      <c r="D8487" s="98"/>
    </row>
    <row r="8488" spans="1:4" ht="12.75">
      <c r="A8488" s="83"/>
      <c r="B8488" s="83"/>
      <c r="C8488" s="83"/>
      <c r="D8488" s="98"/>
    </row>
    <row r="8489" spans="1:4" ht="12.75">
      <c r="A8489" s="83"/>
      <c r="B8489" s="83"/>
      <c r="C8489" s="83"/>
      <c r="D8489" s="98"/>
    </row>
    <row r="8490" spans="1:4" ht="12.75">
      <c r="A8490" s="83"/>
      <c r="B8490" s="83"/>
      <c r="C8490" s="83"/>
      <c r="D8490" s="98"/>
    </row>
    <row r="8491" spans="1:4" ht="12.75">
      <c r="A8491" s="83"/>
      <c r="B8491" s="83"/>
      <c r="C8491" s="83"/>
      <c r="D8491" s="98"/>
    </row>
    <row r="8492" spans="1:4" ht="12.75">
      <c r="A8492" s="83"/>
      <c r="B8492" s="83"/>
      <c r="C8492" s="83"/>
      <c r="D8492" s="98"/>
    </row>
    <row r="8493" spans="1:4" ht="12.75">
      <c r="A8493" s="83"/>
      <c r="B8493" s="83"/>
      <c r="C8493" s="83"/>
      <c r="D8493" s="98"/>
    </row>
    <row r="8494" spans="1:4" ht="12.75">
      <c r="A8494" s="83"/>
      <c r="B8494" s="83"/>
      <c r="C8494" s="83"/>
      <c r="D8494" s="98"/>
    </row>
    <row r="8495" spans="1:4" ht="12.75">
      <c r="A8495" s="83"/>
      <c r="B8495" s="83"/>
      <c r="C8495" s="83"/>
      <c r="D8495" s="98"/>
    </row>
    <row r="8496" spans="1:4" ht="12.75">
      <c r="A8496" s="83"/>
      <c r="B8496" s="83"/>
      <c r="C8496" s="83"/>
      <c r="D8496" s="98"/>
    </row>
    <row r="8497" spans="1:4" ht="12.75">
      <c r="A8497" s="83"/>
      <c r="B8497" s="83"/>
      <c r="C8497" s="83"/>
      <c r="D8497" s="98"/>
    </row>
    <row r="8498" spans="1:4" ht="12.75">
      <c r="A8498" s="83"/>
      <c r="B8498" s="83"/>
      <c r="C8498" s="83"/>
      <c r="D8498" s="98"/>
    </row>
    <row r="8499" spans="1:4" ht="12.75">
      <c r="A8499" s="83"/>
      <c r="B8499" s="83"/>
      <c r="C8499" s="83"/>
      <c r="D8499" s="98"/>
    </row>
    <row r="8500" spans="1:4" ht="12.75">
      <c r="A8500" s="83"/>
      <c r="B8500" s="83"/>
      <c r="C8500" s="83"/>
      <c r="D8500" s="98"/>
    </row>
    <row r="8501" spans="1:4" ht="12.75">
      <c r="A8501" s="83"/>
      <c r="B8501" s="83"/>
      <c r="C8501" s="83"/>
      <c r="D8501" s="98"/>
    </row>
    <row r="8502" spans="1:4" ht="12.75">
      <c r="A8502" s="83"/>
      <c r="B8502" s="83"/>
      <c r="C8502" s="83"/>
      <c r="D8502" s="98"/>
    </row>
    <row r="8503" spans="1:4" ht="12.75">
      <c r="A8503" s="83"/>
      <c r="B8503" s="83"/>
      <c r="C8503" s="83"/>
      <c r="D8503" s="98"/>
    </row>
    <row r="8504" spans="1:4" ht="12.75">
      <c r="A8504" s="83"/>
      <c r="B8504" s="83"/>
      <c r="C8504" s="83"/>
      <c r="D8504" s="98"/>
    </row>
    <row r="8505" spans="1:4" ht="12.75">
      <c r="A8505" s="83"/>
      <c r="B8505" s="83"/>
      <c r="C8505" s="83"/>
      <c r="D8505" s="98"/>
    </row>
    <row r="8506" spans="1:4" ht="12.75">
      <c r="A8506" s="83"/>
      <c r="B8506" s="83"/>
      <c r="C8506" s="83"/>
      <c r="D8506" s="98"/>
    </row>
    <row r="8507" spans="1:4" ht="12.75">
      <c r="A8507" s="83"/>
      <c r="B8507" s="83"/>
      <c r="C8507" s="83"/>
      <c r="D8507" s="98"/>
    </row>
    <row r="8508" spans="1:4" ht="12.75">
      <c r="A8508" s="83"/>
      <c r="B8508" s="83"/>
      <c r="C8508" s="83"/>
      <c r="D8508" s="98"/>
    </row>
    <row r="8509" spans="1:4" ht="12.75">
      <c r="A8509" s="83"/>
      <c r="B8509" s="83"/>
      <c r="C8509" s="83"/>
      <c r="D8509" s="98"/>
    </row>
    <row r="8510" spans="1:4" ht="12.75">
      <c r="A8510" s="83"/>
      <c r="B8510" s="83"/>
      <c r="C8510" s="83"/>
      <c r="D8510" s="98"/>
    </row>
    <row r="8511" spans="1:4" ht="12.75">
      <c r="A8511" s="83"/>
      <c r="B8511" s="83"/>
      <c r="C8511" s="83"/>
      <c r="D8511" s="98"/>
    </row>
    <row r="8512" spans="1:4" ht="12.75">
      <c r="A8512" s="83"/>
      <c r="B8512" s="83"/>
      <c r="C8512" s="83"/>
      <c r="D8512" s="98"/>
    </row>
    <row r="8513" spans="1:4" ht="12.75">
      <c r="A8513" s="83"/>
      <c r="B8513" s="83"/>
      <c r="C8513" s="83"/>
      <c r="D8513" s="98"/>
    </row>
    <row r="8514" spans="1:4" ht="12.75">
      <c r="A8514" s="83"/>
      <c r="B8514" s="83"/>
      <c r="C8514" s="83"/>
      <c r="D8514" s="98"/>
    </row>
    <row r="8515" spans="1:4" ht="12.75">
      <c r="A8515" s="83"/>
      <c r="B8515" s="83"/>
      <c r="C8515" s="83"/>
      <c r="D8515" s="98"/>
    </row>
    <row r="8516" spans="1:4" ht="12.75">
      <c r="A8516" s="83"/>
      <c r="B8516" s="83"/>
      <c r="C8516" s="83"/>
      <c r="D8516" s="98"/>
    </row>
    <row r="8517" spans="1:4" ht="12.75">
      <c r="A8517" s="83"/>
      <c r="B8517" s="83"/>
      <c r="C8517" s="83"/>
      <c r="D8517" s="98"/>
    </row>
    <row r="8518" spans="1:4" ht="12.75">
      <c r="A8518" s="83"/>
      <c r="B8518" s="83"/>
      <c r="C8518" s="83"/>
      <c r="D8518" s="98"/>
    </row>
    <row r="8519" spans="1:4" ht="12.75">
      <c r="A8519" s="83"/>
      <c r="B8519" s="83"/>
      <c r="C8519" s="83"/>
      <c r="D8519" s="98"/>
    </row>
    <row r="8520" spans="1:4" ht="12.75">
      <c r="A8520" s="83"/>
      <c r="B8520" s="83"/>
      <c r="C8520" s="83"/>
      <c r="D8520" s="98"/>
    </row>
    <row r="8521" spans="1:4" ht="12.75">
      <c r="A8521" s="83"/>
      <c r="B8521" s="83"/>
      <c r="C8521" s="83"/>
      <c r="D8521" s="98"/>
    </row>
    <row r="8522" spans="1:4" ht="12.75">
      <c r="A8522" s="83"/>
      <c r="B8522" s="83"/>
      <c r="C8522" s="83"/>
      <c r="D8522" s="98"/>
    </row>
    <row r="8523" spans="1:4" ht="12.75">
      <c r="A8523" s="83"/>
      <c r="B8523" s="83"/>
      <c r="C8523" s="83"/>
      <c r="D8523" s="98"/>
    </row>
    <row r="8524" spans="1:4" ht="12.75">
      <c r="A8524" s="83"/>
      <c r="B8524" s="83"/>
      <c r="C8524" s="83"/>
      <c r="D8524" s="98"/>
    </row>
    <row r="8525" spans="1:4" ht="12.75">
      <c r="A8525" s="83"/>
      <c r="B8525" s="83"/>
      <c r="C8525" s="83"/>
      <c r="D8525" s="98"/>
    </row>
    <row r="8526" spans="1:4" ht="12.75">
      <c r="A8526" s="83"/>
      <c r="B8526" s="83"/>
      <c r="C8526" s="83"/>
      <c r="D8526" s="98"/>
    </row>
    <row r="8527" spans="1:4" ht="12.75">
      <c r="A8527" s="83"/>
      <c r="B8527" s="83"/>
      <c r="C8527" s="83"/>
      <c r="D8527" s="98"/>
    </row>
    <row r="8528" spans="1:4" ht="12.75">
      <c r="A8528" s="83"/>
      <c r="B8528" s="83"/>
      <c r="C8528" s="83"/>
      <c r="D8528" s="98"/>
    </row>
    <row r="8529" spans="1:4" ht="12.75">
      <c r="A8529" s="83"/>
      <c r="B8529" s="83"/>
      <c r="C8529" s="83"/>
      <c r="D8529" s="98"/>
    </row>
    <row r="8530" spans="1:4" ht="12.75">
      <c r="A8530" s="83"/>
      <c r="B8530" s="83"/>
      <c r="C8530" s="83"/>
      <c r="D8530" s="98"/>
    </row>
    <row r="8531" spans="1:4" ht="12.75">
      <c r="A8531" s="83"/>
      <c r="B8531" s="83"/>
      <c r="C8531" s="83"/>
      <c r="D8531" s="98"/>
    </row>
    <row r="8532" spans="1:4" ht="12.75">
      <c r="A8532" s="83"/>
      <c r="B8532" s="83"/>
      <c r="C8532" s="83"/>
      <c r="D8532" s="98"/>
    </row>
    <row r="8533" spans="1:4" ht="12.75">
      <c r="A8533" s="83"/>
      <c r="B8533" s="83"/>
      <c r="C8533" s="83"/>
      <c r="D8533" s="98"/>
    </row>
    <row r="8534" spans="1:4" ht="12.75">
      <c r="A8534" s="83"/>
      <c r="B8534" s="83"/>
      <c r="C8534" s="83"/>
      <c r="D8534" s="98"/>
    </row>
    <row r="8535" spans="1:4" ht="12.75">
      <c r="A8535" s="83"/>
      <c r="B8535" s="83"/>
      <c r="C8535" s="83"/>
      <c r="D8535" s="98"/>
    </row>
    <row r="8536" spans="1:4" ht="12.75">
      <c r="A8536" s="83"/>
      <c r="B8536" s="83"/>
      <c r="C8536" s="83"/>
      <c r="D8536" s="98"/>
    </row>
    <row r="8537" spans="1:4" ht="12.75">
      <c r="A8537" s="83"/>
      <c r="B8537" s="83"/>
      <c r="C8537" s="83"/>
      <c r="D8537" s="98"/>
    </row>
    <row r="8538" spans="1:4" ht="12.75">
      <c r="A8538" s="83"/>
      <c r="B8538" s="83"/>
      <c r="C8538" s="83"/>
      <c r="D8538" s="98"/>
    </row>
    <row r="8539" spans="1:4" ht="12.75">
      <c r="A8539" s="83"/>
      <c r="B8539" s="83"/>
      <c r="C8539" s="83"/>
      <c r="D8539" s="98"/>
    </row>
    <row r="8540" spans="1:4" ht="12.75">
      <c r="A8540" s="83"/>
      <c r="B8540" s="83"/>
      <c r="C8540" s="83"/>
      <c r="D8540" s="98"/>
    </row>
    <row r="8541" spans="1:4" ht="12.75">
      <c r="A8541" s="83"/>
      <c r="B8541" s="83"/>
      <c r="C8541" s="83"/>
      <c r="D8541" s="98"/>
    </row>
    <row r="8542" spans="1:4" ht="12.75">
      <c r="A8542" s="83"/>
      <c r="B8542" s="83"/>
      <c r="C8542" s="83"/>
      <c r="D8542" s="98"/>
    </row>
    <row r="8543" spans="1:4" ht="12.75">
      <c r="A8543" s="83"/>
      <c r="B8543" s="83"/>
      <c r="C8543" s="83"/>
      <c r="D8543" s="98"/>
    </row>
    <row r="8544" spans="1:4" ht="12.75">
      <c r="A8544" s="83"/>
      <c r="B8544" s="83"/>
      <c r="C8544" s="83"/>
      <c r="D8544" s="98"/>
    </row>
    <row r="8545" spans="1:4" ht="12.75">
      <c r="A8545" s="83"/>
      <c r="B8545" s="83"/>
      <c r="C8545" s="83"/>
      <c r="D8545" s="98"/>
    </row>
    <row r="8546" spans="1:4" ht="12.75">
      <c r="A8546" s="83"/>
      <c r="B8546" s="83"/>
      <c r="C8546" s="83"/>
      <c r="D8546" s="98"/>
    </row>
    <row r="8547" spans="1:4" ht="12.75">
      <c r="A8547" s="83"/>
      <c r="B8547" s="83"/>
      <c r="C8547" s="83"/>
      <c r="D8547" s="98"/>
    </row>
    <row r="8548" spans="1:4" ht="12.75">
      <c r="A8548" s="83"/>
      <c r="B8548" s="83"/>
      <c r="C8548" s="83"/>
      <c r="D8548" s="98"/>
    </row>
    <row r="8549" spans="1:4" ht="12.75">
      <c r="A8549" s="83"/>
      <c r="B8549" s="83"/>
      <c r="C8549" s="83"/>
      <c r="D8549" s="98"/>
    </row>
    <row r="8550" spans="1:4" ht="12.75">
      <c r="A8550" s="83"/>
      <c r="B8550" s="83"/>
      <c r="C8550" s="83"/>
      <c r="D8550" s="98"/>
    </row>
    <row r="8551" spans="1:4" ht="12.75">
      <c r="A8551" s="83"/>
      <c r="B8551" s="83"/>
      <c r="C8551" s="83"/>
      <c r="D8551" s="98"/>
    </row>
    <row r="8552" spans="1:4" ht="12.75">
      <c r="A8552" s="83"/>
      <c r="B8552" s="83"/>
      <c r="C8552" s="83"/>
      <c r="D8552" s="98"/>
    </row>
    <row r="8553" spans="1:4" ht="12.75">
      <c r="A8553" s="83"/>
      <c r="B8553" s="83"/>
      <c r="C8553" s="83"/>
      <c r="D8553" s="98"/>
    </row>
    <row r="8554" spans="1:4" ht="12.75">
      <c r="A8554" s="83"/>
      <c r="B8554" s="83"/>
      <c r="C8554" s="83"/>
      <c r="D8554" s="98"/>
    </row>
    <row r="8555" spans="1:4" ht="12.75">
      <c r="A8555" s="83"/>
      <c r="B8555" s="83"/>
      <c r="C8555" s="83"/>
      <c r="D8555" s="98"/>
    </row>
    <row r="8556" spans="1:4" ht="12.75">
      <c r="A8556" s="83"/>
      <c r="B8556" s="83"/>
      <c r="C8556" s="83"/>
      <c r="D8556" s="98"/>
    </row>
    <row r="8557" spans="1:4" ht="12.75">
      <c r="A8557" s="83"/>
      <c r="B8557" s="83"/>
      <c r="C8557" s="83"/>
      <c r="D8557" s="98"/>
    </row>
    <row r="8558" spans="1:4" ht="12.75">
      <c r="A8558" s="83"/>
      <c r="B8558" s="83"/>
      <c r="C8558" s="83"/>
      <c r="D8558" s="98"/>
    </row>
    <row r="8559" spans="1:4" ht="12.75">
      <c r="A8559" s="83"/>
      <c r="B8559" s="83"/>
      <c r="C8559" s="83"/>
      <c r="D8559" s="98"/>
    </row>
    <row r="8560" spans="1:4" ht="12.75">
      <c r="A8560" s="83"/>
      <c r="B8560" s="83"/>
      <c r="C8560" s="83"/>
      <c r="D8560" s="98"/>
    </row>
    <row r="8561" spans="1:4" ht="12.75">
      <c r="A8561" s="83"/>
      <c r="B8561" s="83"/>
      <c r="C8561" s="83"/>
      <c r="D8561" s="98"/>
    </row>
    <row r="8562" spans="1:4" ht="12.75">
      <c r="A8562" s="83"/>
      <c r="B8562" s="83"/>
      <c r="C8562" s="83"/>
      <c r="D8562" s="98"/>
    </row>
    <row r="8563" spans="1:4" ht="12.75">
      <c r="A8563" s="83"/>
      <c r="B8563" s="83"/>
      <c r="C8563" s="83"/>
      <c r="D8563" s="98"/>
    </row>
    <row r="8564" spans="1:4" ht="12.75">
      <c r="A8564" s="83"/>
      <c r="B8564" s="83"/>
      <c r="C8564" s="83"/>
      <c r="D8564" s="98"/>
    </row>
    <row r="8565" spans="1:4" ht="12.75">
      <c r="A8565" s="83"/>
      <c r="B8565" s="83"/>
      <c r="C8565" s="83"/>
      <c r="D8565" s="98"/>
    </row>
    <row r="8566" spans="1:4" ht="12.75">
      <c r="A8566" s="83"/>
      <c r="B8566" s="83"/>
      <c r="C8566" s="83"/>
      <c r="D8566" s="98"/>
    </row>
    <row r="8567" spans="1:4" ht="12.75">
      <c r="A8567" s="83"/>
      <c r="B8567" s="83"/>
      <c r="C8567" s="83"/>
      <c r="D8567" s="98"/>
    </row>
    <row r="8568" spans="1:4" ht="12.75">
      <c r="A8568" s="83"/>
      <c r="B8568" s="83"/>
      <c r="C8568" s="83"/>
      <c r="D8568" s="98"/>
    </row>
    <row r="8569" spans="1:4" ht="12.75">
      <c r="A8569" s="83"/>
      <c r="B8569" s="83"/>
      <c r="C8569" s="83"/>
      <c r="D8569" s="98"/>
    </row>
    <row r="8570" spans="1:4" ht="12.75">
      <c r="A8570" s="83"/>
      <c r="B8570" s="83"/>
      <c r="C8570" s="83"/>
      <c r="D8570" s="98"/>
    </row>
    <row r="8571" spans="1:4" ht="12.75">
      <c r="A8571" s="83"/>
      <c r="B8571" s="83"/>
      <c r="C8571" s="83"/>
      <c r="D8571" s="98"/>
    </row>
    <row r="8572" spans="1:4" ht="12.75">
      <c r="A8572" s="83"/>
      <c r="B8572" s="83"/>
      <c r="C8572" s="83"/>
      <c r="D8572" s="98"/>
    </row>
    <row r="8573" spans="1:4" ht="12.75">
      <c r="A8573" s="83"/>
      <c r="B8573" s="83"/>
      <c r="C8573" s="83"/>
      <c r="D8573" s="98"/>
    </row>
    <row r="8574" spans="1:4" ht="12.75">
      <c r="A8574" s="83"/>
      <c r="B8574" s="83"/>
      <c r="C8574" s="83"/>
      <c r="D8574" s="98"/>
    </row>
    <row r="8575" spans="1:4" ht="12.75">
      <c r="A8575" s="83"/>
      <c r="B8575" s="83"/>
      <c r="C8575" s="83"/>
      <c r="D8575" s="98"/>
    </row>
    <row r="8576" spans="1:4" ht="12.75">
      <c r="A8576" s="83"/>
      <c r="B8576" s="83"/>
      <c r="C8576" s="83"/>
      <c r="D8576" s="98"/>
    </row>
    <row r="8577" spans="1:4" ht="12.75">
      <c r="A8577" s="83"/>
      <c r="B8577" s="83"/>
      <c r="C8577" s="83"/>
      <c r="D8577" s="98"/>
    </row>
    <row r="8578" spans="1:4" ht="12.75">
      <c r="A8578" s="83"/>
      <c r="B8578" s="83"/>
      <c r="C8578" s="83"/>
      <c r="D8578" s="98"/>
    </row>
    <row r="8579" spans="1:4" ht="12.75">
      <c r="A8579" s="83"/>
      <c r="B8579" s="83"/>
      <c r="C8579" s="83"/>
      <c r="D8579" s="98"/>
    </row>
    <row r="8580" spans="1:4" ht="12.75">
      <c r="A8580" s="83"/>
      <c r="B8580" s="83"/>
      <c r="C8580" s="83"/>
      <c r="D8580" s="98"/>
    </row>
    <row r="8581" spans="1:4" ht="12.75">
      <c r="A8581" s="83"/>
      <c r="B8581" s="83"/>
      <c r="C8581" s="83"/>
      <c r="D8581" s="98"/>
    </row>
    <row r="8582" spans="1:4" ht="12.75">
      <c r="A8582" s="83"/>
      <c r="B8582" s="83"/>
      <c r="C8582" s="83"/>
      <c r="D8582" s="98"/>
    </row>
    <row r="8583" spans="1:4" ht="12.75">
      <c r="A8583" s="83"/>
      <c r="B8583" s="83"/>
      <c r="C8583" s="83"/>
      <c r="D8583" s="98"/>
    </row>
    <row r="8584" spans="1:4" ht="12.75">
      <c r="A8584" s="83"/>
      <c r="B8584" s="83"/>
      <c r="C8584" s="83"/>
      <c r="D8584" s="98"/>
    </row>
    <row r="8585" spans="1:4" ht="12.75">
      <c r="A8585" s="83"/>
      <c r="B8585" s="83"/>
      <c r="C8585" s="83"/>
      <c r="D8585" s="98"/>
    </row>
    <row r="8586" spans="1:4" ht="12.75">
      <c r="A8586" s="83"/>
      <c r="B8586" s="83"/>
      <c r="C8586" s="83"/>
      <c r="D8586" s="98"/>
    </row>
    <row r="8587" spans="1:4" ht="12.75">
      <c r="A8587" s="83"/>
      <c r="B8587" s="83"/>
      <c r="C8587" s="83"/>
      <c r="D8587" s="98"/>
    </row>
    <row r="8588" spans="1:4" ht="12.75">
      <c r="A8588" s="83"/>
      <c r="B8588" s="83"/>
      <c r="C8588" s="83"/>
      <c r="D8588" s="98"/>
    </row>
    <row r="8589" spans="1:4" ht="12.75">
      <c r="A8589" s="83"/>
      <c r="B8589" s="83"/>
      <c r="C8589" s="83"/>
      <c r="D8589" s="98"/>
    </row>
    <row r="8590" spans="1:4" ht="12.75">
      <c r="A8590" s="83"/>
      <c r="B8590" s="83"/>
      <c r="C8590" s="83"/>
      <c r="D8590" s="98"/>
    </row>
    <row r="8591" spans="1:4" ht="12.75">
      <c r="A8591" s="83"/>
      <c r="B8591" s="83"/>
      <c r="C8591" s="83"/>
      <c r="D8591" s="98"/>
    </row>
    <row r="8592" spans="1:4" ht="12.75">
      <c r="A8592" s="83"/>
      <c r="B8592" s="83"/>
      <c r="C8592" s="83"/>
      <c r="D8592" s="98"/>
    </row>
    <row r="8593" spans="1:4" ht="12.75">
      <c r="A8593" s="83"/>
      <c r="B8593" s="83"/>
      <c r="C8593" s="83"/>
      <c r="D8593" s="98"/>
    </row>
    <row r="8594" spans="1:4" ht="12.75">
      <c r="A8594" s="83"/>
      <c r="B8594" s="83"/>
      <c r="C8594" s="83"/>
      <c r="D8594" s="98"/>
    </row>
    <row r="8595" spans="1:4" ht="12.75">
      <c r="A8595" s="83"/>
      <c r="B8595" s="83"/>
      <c r="C8595" s="83"/>
      <c r="D8595" s="98"/>
    </row>
    <row r="8596" spans="1:4" ht="12.75">
      <c r="A8596" s="83"/>
      <c r="B8596" s="83"/>
      <c r="C8596" s="83"/>
      <c r="D8596" s="98"/>
    </row>
    <row r="8597" spans="1:4" ht="12.75">
      <c r="A8597" s="83"/>
      <c r="B8597" s="83"/>
      <c r="C8597" s="83"/>
      <c r="D8597" s="98"/>
    </row>
    <row r="8598" spans="1:4" ht="12.75">
      <c r="A8598" s="83"/>
      <c r="B8598" s="83"/>
      <c r="C8598" s="83"/>
      <c r="D8598" s="98"/>
    </row>
    <row r="8599" spans="1:4" ht="12.75">
      <c r="A8599" s="83"/>
      <c r="B8599" s="83"/>
      <c r="C8599" s="83"/>
      <c r="D8599" s="98"/>
    </row>
    <row r="8600" spans="1:4" ht="12.75">
      <c r="A8600" s="83"/>
      <c r="B8600" s="83"/>
      <c r="C8600" s="83"/>
      <c r="D8600" s="98"/>
    </row>
    <row r="8601" spans="1:4" ht="12.75">
      <c r="A8601" s="83"/>
      <c r="B8601" s="83"/>
      <c r="C8601" s="83"/>
      <c r="D8601" s="98"/>
    </row>
    <row r="8602" spans="1:4" ht="12.75">
      <c r="A8602" s="83"/>
      <c r="B8602" s="83"/>
      <c r="C8602" s="83"/>
      <c r="D8602" s="98"/>
    </row>
    <row r="8603" spans="1:4" ht="12.75">
      <c r="A8603" s="83"/>
      <c r="B8603" s="83"/>
      <c r="C8603" s="83"/>
      <c r="D8603" s="98"/>
    </row>
    <row r="8604" spans="1:4" ht="12.75">
      <c r="A8604" s="83"/>
      <c r="B8604" s="83"/>
      <c r="C8604" s="83"/>
      <c r="D8604" s="98"/>
    </row>
    <row r="8605" spans="1:4" ht="12.75">
      <c r="A8605" s="83"/>
      <c r="B8605" s="83"/>
      <c r="C8605" s="83"/>
      <c r="D8605" s="98"/>
    </row>
    <row r="8606" spans="1:4" ht="12.75">
      <c r="A8606" s="83"/>
      <c r="B8606" s="83"/>
      <c r="C8606" s="83"/>
      <c r="D8606" s="98"/>
    </row>
    <row r="8607" spans="1:4" ht="12.75">
      <c r="A8607" s="83"/>
      <c r="B8607" s="83"/>
      <c r="C8607" s="83"/>
      <c r="D8607" s="98"/>
    </row>
    <row r="8608" spans="1:4" ht="12.75">
      <c r="A8608" s="83"/>
      <c r="B8608" s="83"/>
      <c r="C8608" s="83"/>
      <c r="D8608" s="98"/>
    </row>
    <row r="8609" spans="1:4" ht="12.75">
      <c r="A8609" s="83"/>
      <c r="B8609" s="83"/>
      <c r="C8609" s="83"/>
      <c r="D8609" s="98"/>
    </row>
    <row r="8610" spans="1:4" ht="12.75">
      <c r="A8610" s="83"/>
      <c r="B8610" s="83"/>
      <c r="C8610" s="83"/>
      <c r="D8610" s="98"/>
    </row>
    <row r="8611" spans="1:4" ht="12.75">
      <c r="A8611" s="83"/>
      <c r="B8611" s="83"/>
      <c r="C8611" s="83"/>
      <c r="D8611" s="98"/>
    </row>
    <row r="8612" spans="1:4" ht="12.75">
      <c r="A8612" s="83"/>
      <c r="B8612" s="83"/>
      <c r="C8612" s="83"/>
      <c r="D8612" s="98"/>
    </row>
    <row r="8613" spans="1:4" ht="12.75">
      <c r="A8613" s="83"/>
      <c r="B8613" s="83"/>
      <c r="C8613" s="83"/>
      <c r="D8613" s="98"/>
    </row>
    <row r="8614" spans="1:4" ht="12.75">
      <c r="A8614" s="83"/>
      <c r="B8614" s="83"/>
      <c r="C8614" s="83"/>
      <c r="D8614" s="98"/>
    </row>
    <row r="8615" spans="1:4" ht="12.75">
      <c r="A8615" s="83"/>
      <c r="B8615" s="83"/>
      <c r="C8615" s="83"/>
      <c r="D8615" s="98"/>
    </row>
    <row r="8616" spans="1:4" ht="12.75">
      <c r="A8616" s="83"/>
      <c r="B8616" s="83"/>
      <c r="C8616" s="83"/>
      <c r="D8616" s="98"/>
    </row>
    <row r="8617" spans="1:4" ht="12.75">
      <c r="A8617" s="83"/>
      <c r="B8617" s="83"/>
      <c r="C8617" s="83"/>
      <c r="D8617" s="98"/>
    </row>
    <row r="8618" spans="1:4" ht="12.75">
      <c r="A8618" s="83"/>
      <c r="B8618" s="83"/>
      <c r="C8618" s="83"/>
      <c r="D8618" s="98"/>
    </row>
    <row r="8619" spans="1:4" ht="12.75">
      <c r="A8619" s="83"/>
      <c r="B8619" s="83"/>
      <c r="C8619" s="83"/>
      <c r="D8619" s="98"/>
    </row>
    <row r="8620" spans="1:4" ht="12.75">
      <c r="A8620" s="83"/>
      <c r="B8620" s="83"/>
      <c r="C8620" s="83"/>
      <c r="D8620" s="98"/>
    </row>
    <row r="8621" spans="1:4" ht="12.75">
      <c r="A8621" s="83"/>
      <c r="B8621" s="83"/>
      <c r="C8621" s="83"/>
      <c r="D8621" s="98"/>
    </row>
    <row r="8622" spans="1:4" ht="12.75">
      <c r="A8622" s="83"/>
      <c r="B8622" s="83"/>
      <c r="C8622" s="83"/>
      <c r="D8622" s="98"/>
    </row>
    <row r="8623" spans="1:4" ht="12.75">
      <c r="A8623" s="83"/>
      <c r="B8623" s="83"/>
      <c r="C8623" s="83"/>
      <c r="D8623" s="98"/>
    </row>
    <row r="8624" spans="1:4" ht="12.75">
      <c r="A8624" s="83"/>
      <c r="B8624" s="83"/>
      <c r="C8624" s="83"/>
      <c r="D8624" s="98"/>
    </row>
    <row r="8625" spans="1:4" ht="12.75">
      <c r="A8625" s="83"/>
      <c r="B8625" s="83"/>
      <c r="C8625" s="83"/>
      <c r="D8625" s="98"/>
    </row>
    <row r="8626" spans="1:4" ht="12.75">
      <c r="A8626" s="83"/>
      <c r="B8626" s="83"/>
      <c r="C8626" s="83"/>
      <c r="D8626" s="98"/>
    </row>
    <row r="8627" spans="1:4" ht="12.75">
      <c r="A8627" s="83"/>
      <c r="B8627" s="83"/>
      <c r="C8627" s="83"/>
      <c r="D8627" s="98"/>
    </row>
    <row r="8628" spans="1:4" ht="12.75">
      <c r="A8628" s="83"/>
      <c r="B8628" s="83"/>
      <c r="C8628" s="83"/>
      <c r="D8628" s="98"/>
    </row>
    <row r="8629" spans="1:4" ht="12.75">
      <c r="A8629" s="83"/>
      <c r="B8629" s="83"/>
      <c r="C8629" s="83"/>
      <c r="D8629" s="98"/>
    </row>
    <row r="8630" spans="1:4" ht="12.75">
      <c r="A8630" s="83"/>
      <c r="B8630" s="83"/>
      <c r="C8630" s="83"/>
      <c r="D8630" s="98"/>
    </row>
    <row r="8631" spans="1:4" ht="12.75">
      <c r="A8631" s="83"/>
      <c r="B8631" s="83"/>
      <c r="C8631" s="83"/>
      <c r="D8631" s="98"/>
    </row>
    <row r="8632" spans="1:4" ht="12.75">
      <c r="A8632" s="83"/>
      <c r="B8632" s="83"/>
      <c r="C8632" s="83"/>
      <c r="D8632" s="98"/>
    </row>
    <row r="8633" spans="1:4" ht="12.75">
      <c r="A8633" s="83"/>
      <c r="B8633" s="83"/>
      <c r="C8633" s="83"/>
      <c r="D8633" s="98"/>
    </row>
    <row r="8634" spans="1:4" ht="12.75">
      <c r="A8634" s="83"/>
      <c r="B8634" s="83"/>
      <c r="C8634" s="83"/>
      <c r="D8634" s="98"/>
    </row>
    <row r="8635" spans="1:4" ht="12.75">
      <c r="A8635" s="83"/>
      <c r="B8635" s="83"/>
      <c r="C8635" s="83"/>
      <c r="D8635" s="98"/>
    </row>
    <row r="8636" spans="1:4" ht="12.75">
      <c r="A8636" s="83"/>
      <c r="B8636" s="83"/>
      <c r="C8636" s="83"/>
      <c r="D8636" s="98"/>
    </row>
    <row r="8637" spans="1:4" ht="12.75">
      <c r="A8637" s="83"/>
      <c r="B8637" s="83"/>
      <c r="C8637" s="83"/>
      <c r="D8637" s="98"/>
    </row>
    <row r="8638" spans="1:4" ht="12.75">
      <c r="A8638" s="83"/>
      <c r="B8638" s="83"/>
      <c r="C8638" s="83"/>
      <c r="D8638" s="98"/>
    </row>
    <row r="8639" spans="1:4" ht="12.75">
      <c r="A8639" s="83"/>
      <c r="B8639" s="83"/>
      <c r="C8639" s="83"/>
      <c r="D8639" s="98"/>
    </row>
    <row r="8640" spans="1:4" ht="12.75">
      <c r="A8640" s="83"/>
      <c r="B8640" s="83"/>
      <c r="C8640" s="83"/>
      <c r="D8640" s="98"/>
    </row>
    <row r="8641" spans="1:4" ht="12.75">
      <c r="A8641" s="83"/>
      <c r="B8641" s="83"/>
      <c r="C8641" s="83"/>
      <c r="D8641" s="98"/>
    </row>
    <row r="8642" spans="1:4" ht="12.75">
      <c r="A8642" s="83"/>
      <c r="B8642" s="83"/>
      <c r="C8642" s="83"/>
      <c r="D8642" s="98"/>
    </row>
    <row r="8643" spans="1:4" ht="12.75">
      <c r="A8643" s="83"/>
      <c r="B8643" s="83"/>
      <c r="C8643" s="83"/>
      <c r="D8643" s="98"/>
    </row>
    <row r="8644" spans="1:4" ht="12.75">
      <c r="A8644" s="83"/>
      <c r="B8644" s="83"/>
      <c r="C8644" s="83"/>
      <c r="D8644" s="98"/>
    </row>
    <row r="8645" spans="1:4" ht="12.75">
      <c r="A8645" s="83"/>
      <c r="B8645" s="83"/>
      <c r="C8645" s="83"/>
      <c r="D8645" s="98"/>
    </row>
    <row r="8646" spans="1:4" ht="12.75">
      <c r="A8646" s="83"/>
      <c r="B8646" s="83"/>
      <c r="C8646" s="83"/>
      <c r="D8646" s="98"/>
    </row>
    <row r="8647" spans="1:4" ht="12.75">
      <c r="A8647" s="83"/>
      <c r="B8647" s="83"/>
      <c r="C8647" s="83"/>
      <c r="D8647" s="98"/>
    </row>
    <row r="8648" spans="1:4" ht="12.75">
      <c r="A8648" s="83"/>
      <c r="B8648" s="83"/>
      <c r="C8648" s="83"/>
      <c r="D8648" s="98"/>
    </row>
    <row r="8649" spans="1:4" ht="12.75">
      <c r="A8649" s="83"/>
      <c r="B8649" s="83"/>
      <c r="C8649" s="83"/>
      <c r="D8649" s="98"/>
    </row>
    <row r="8650" spans="1:4" ht="12.75">
      <c r="A8650" s="83"/>
      <c r="B8650" s="83"/>
      <c r="C8650" s="83"/>
      <c r="D8650" s="98"/>
    </row>
    <row r="8651" spans="1:4" ht="12.75">
      <c r="A8651" s="83"/>
      <c r="B8651" s="83"/>
      <c r="C8651" s="83"/>
      <c r="D8651" s="98"/>
    </row>
    <row r="8652" spans="1:4" ht="12.75">
      <c r="A8652" s="83"/>
      <c r="B8652" s="83"/>
      <c r="C8652" s="83"/>
      <c r="D8652" s="98"/>
    </row>
    <row r="8653" spans="1:4" ht="12.75">
      <c r="A8653" s="83"/>
      <c r="B8653" s="83"/>
      <c r="C8653" s="83"/>
      <c r="D8653" s="98"/>
    </row>
    <row r="8654" spans="1:4" ht="12.75">
      <c r="A8654" s="83"/>
      <c r="B8654" s="83"/>
      <c r="C8654" s="83"/>
      <c r="D8654" s="98"/>
    </row>
    <row r="8655" spans="1:4" ht="12.75">
      <c r="A8655" s="83"/>
      <c r="B8655" s="83"/>
      <c r="C8655" s="83"/>
      <c r="D8655" s="98"/>
    </row>
    <row r="8656" spans="1:4" ht="12.75">
      <c r="A8656" s="83"/>
      <c r="B8656" s="83"/>
      <c r="C8656" s="83"/>
      <c r="D8656" s="98"/>
    </row>
    <row r="8657" spans="1:4" ht="12.75">
      <c r="A8657" s="83"/>
      <c r="B8657" s="83"/>
      <c r="C8657" s="83"/>
      <c r="D8657" s="98"/>
    </row>
    <row r="8658" spans="1:4" ht="12.75">
      <c r="A8658" s="83"/>
      <c r="B8658" s="83"/>
      <c r="C8658" s="83"/>
      <c r="D8658" s="98"/>
    </row>
    <row r="8659" spans="1:4" ht="12.75">
      <c r="A8659" s="83"/>
      <c r="B8659" s="83"/>
      <c r="C8659" s="83"/>
      <c r="D8659" s="98"/>
    </row>
    <row r="8660" spans="1:4" ht="12.75">
      <c r="A8660" s="83"/>
      <c r="B8660" s="83"/>
      <c r="C8660" s="83"/>
      <c r="D8660" s="98"/>
    </row>
    <row r="8661" spans="1:4" ht="12.75">
      <c r="A8661" s="83"/>
      <c r="B8661" s="83"/>
      <c r="C8661" s="83"/>
      <c r="D8661" s="98"/>
    </row>
    <row r="8662" spans="1:4" ht="12.75">
      <c r="A8662" s="83"/>
      <c r="B8662" s="83"/>
      <c r="C8662" s="83"/>
      <c r="D8662" s="98"/>
    </row>
    <row r="8663" spans="1:4" ht="12.75">
      <c r="A8663" s="83"/>
      <c r="B8663" s="83"/>
      <c r="C8663" s="83"/>
      <c r="D8663" s="98"/>
    </row>
    <row r="8664" spans="1:4" ht="12.75">
      <c r="A8664" s="83"/>
      <c r="B8664" s="83"/>
      <c r="C8664" s="83"/>
      <c r="D8664" s="98"/>
    </row>
    <row r="8665" spans="1:4" ht="12.75">
      <c r="A8665" s="83"/>
      <c r="B8665" s="83"/>
      <c r="C8665" s="83"/>
      <c r="D8665" s="98"/>
    </row>
    <row r="8666" spans="1:4" ht="12.75">
      <c r="A8666" s="83"/>
      <c r="B8666" s="83"/>
      <c r="C8666" s="83"/>
      <c r="D8666" s="98"/>
    </row>
    <row r="8667" spans="1:4" ht="12.75">
      <c r="A8667" s="83"/>
      <c r="B8667" s="83"/>
      <c r="C8667" s="83"/>
      <c r="D8667" s="98"/>
    </row>
    <row r="8668" spans="1:4" ht="12.75">
      <c r="A8668" s="83"/>
      <c r="B8668" s="83"/>
      <c r="C8668" s="83"/>
      <c r="D8668" s="98"/>
    </row>
    <row r="8669" spans="1:4" ht="12.75">
      <c r="A8669" s="83"/>
      <c r="B8669" s="83"/>
      <c r="C8669" s="83"/>
      <c r="D8669" s="98"/>
    </row>
    <row r="8670" spans="1:4" ht="12.75">
      <c r="A8670" s="83"/>
      <c r="B8670" s="83"/>
      <c r="C8670" s="83"/>
      <c r="D8670" s="98"/>
    </row>
    <row r="8671" spans="1:4" ht="12.75">
      <c r="A8671" s="83"/>
      <c r="B8671" s="83"/>
      <c r="C8671" s="83"/>
      <c r="D8671" s="98"/>
    </row>
    <row r="8672" spans="1:4" ht="12.75">
      <c r="A8672" s="83"/>
      <c r="B8672" s="83"/>
      <c r="C8672" s="83"/>
      <c r="D8672" s="98"/>
    </row>
    <row r="8673" spans="1:4" ht="12.75">
      <c r="A8673" s="83"/>
      <c r="B8673" s="83"/>
      <c r="C8673" s="83"/>
      <c r="D8673" s="98"/>
    </row>
    <row r="8674" spans="1:4" ht="12.75">
      <c r="A8674" s="83"/>
      <c r="B8674" s="83"/>
      <c r="C8674" s="83"/>
      <c r="D8674" s="98"/>
    </row>
    <row r="8675" spans="1:4" ht="12.75">
      <c r="A8675" s="83"/>
      <c r="B8675" s="83"/>
      <c r="C8675" s="83"/>
      <c r="D8675" s="98"/>
    </row>
    <row r="8676" spans="1:4" ht="12.75">
      <c r="A8676" s="83"/>
      <c r="B8676" s="83"/>
      <c r="C8676" s="83"/>
      <c r="D8676" s="98"/>
    </row>
    <row r="8677" spans="1:4" ht="12.75">
      <c r="A8677" s="83"/>
      <c r="B8677" s="83"/>
      <c r="C8677" s="83"/>
      <c r="D8677" s="98"/>
    </row>
    <row r="8678" spans="1:4" ht="12.75">
      <c r="A8678" s="83"/>
      <c r="B8678" s="83"/>
      <c r="C8678" s="83"/>
      <c r="D8678" s="98"/>
    </row>
    <row r="8679" spans="1:4" ht="12.75">
      <c r="A8679" s="83"/>
      <c r="B8679" s="83"/>
      <c r="C8679" s="83"/>
      <c r="D8679" s="98"/>
    </row>
    <row r="8680" spans="1:4" ht="12.75">
      <c r="A8680" s="83"/>
      <c r="B8680" s="83"/>
      <c r="C8680" s="83"/>
      <c r="D8680" s="98"/>
    </row>
    <row r="8681" spans="1:4" ht="12.75">
      <c r="A8681" s="83"/>
      <c r="B8681" s="83"/>
      <c r="C8681" s="83"/>
      <c r="D8681" s="98"/>
    </row>
    <row r="8682" spans="1:4" ht="12.75">
      <c r="A8682" s="83"/>
      <c r="B8682" s="83"/>
      <c r="C8682" s="83"/>
      <c r="D8682" s="98"/>
    </row>
    <row r="8683" spans="1:4" ht="12.75">
      <c r="A8683" s="83"/>
      <c r="B8683" s="83"/>
      <c r="C8683" s="83"/>
      <c r="D8683" s="98"/>
    </row>
    <row r="8684" spans="1:4" ht="12.75">
      <c r="A8684" s="83"/>
      <c r="B8684" s="83"/>
      <c r="C8684" s="83"/>
      <c r="D8684" s="98"/>
    </row>
    <row r="8685" spans="1:4" ht="12.75">
      <c r="A8685" s="83"/>
      <c r="B8685" s="83"/>
      <c r="C8685" s="83"/>
      <c r="D8685" s="98"/>
    </row>
    <row r="8686" spans="1:4" ht="12.75">
      <c r="A8686" s="83"/>
      <c r="B8686" s="83"/>
      <c r="C8686" s="83"/>
      <c r="D8686" s="98"/>
    </row>
    <row r="8687" spans="1:4" ht="12.75">
      <c r="A8687" s="83"/>
      <c r="B8687" s="83"/>
      <c r="C8687" s="83"/>
      <c r="D8687" s="98"/>
    </row>
    <row r="8688" spans="1:4" ht="12.75">
      <c r="A8688" s="83"/>
      <c r="B8688" s="83"/>
      <c r="C8688" s="83"/>
      <c r="D8688" s="98"/>
    </row>
    <row r="8689" spans="1:4" ht="12.75">
      <c r="A8689" s="83"/>
      <c r="B8689" s="83"/>
      <c r="C8689" s="83"/>
      <c r="D8689" s="98"/>
    </row>
    <row r="8690" spans="1:4" ht="12.75">
      <c r="A8690" s="83"/>
      <c r="B8690" s="83"/>
      <c r="C8690" s="83"/>
      <c r="D8690" s="98"/>
    </row>
    <row r="8691" spans="1:4" ht="12.75">
      <c r="A8691" s="83"/>
      <c r="B8691" s="83"/>
      <c r="C8691" s="83"/>
      <c r="D8691" s="98"/>
    </row>
    <row r="8692" spans="1:4" ht="12.75">
      <c r="A8692" s="83"/>
      <c r="B8692" s="83"/>
      <c r="C8692" s="83"/>
      <c r="D8692" s="98"/>
    </row>
    <row r="8693" spans="1:4" ht="12.75">
      <c r="A8693" s="83"/>
      <c r="B8693" s="83"/>
      <c r="C8693" s="83"/>
      <c r="D8693" s="98"/>
    </row>
    <row r="8694" spans="1:4" ht="12.75">
      <c r="A8694" s="83"/>
      <c r="B8694" s="83"/>
      <c r="C8694" s="83"/>
      <c r="D8694" s="98"/>
    </row>
    <row r="8695" spans="1:4" ht="12.75">
      <c r="A8695" s="83"/>
      <c r="B8695" s="83"/>
      <c r="C8695" s="83"/>
      <c r="D8695" s="98"/>
    </row>
    <row r="8696" spans="1:4" ht="12.75">
      <c r="A8696" s="83"/>
      <c r="B8696" s="83"/>
      <c r="C8696" s="83"/>
      <c r="D8696" s="98"/>
    </row>
    <row r="8697" spans="1:4" ht="12.75">
      <c r="A8697" s="83"/>
      <c r="B8697" s="83"/>
      <c r="C8697" s="83"/>
      <c r="D8697" s="98"/>
    </row>
    <row r="8698" spans="1:4" ht="12.75">
      <c r="A8698" s="83"/>
      <c r="B8698" s="83"/>
      <c r="C8698" s="83"/>
      <c r="D8698" s="98"/>
    </row>
    <row r="8699" spans="1:4" ht="12.75">
      <c r="A8699" s="83"/>
      <c r="B8699" s="83"/>
      <c r="C8699" s="83"/>
      <c r="D8699" s="98"/>
    </row>
    <row r="8700" spans="1:4" ht="12.75">
      <c r="A8700" s="83"/>
      <c r="B8700" s="83"/>
      <c r="C8700" s="83"/>
      <c r="D8700" s="98"/>
    </row>
    <row r="8701" spans="1:4" ht="12.75">
      <c r="A8701" s="83"/>
      <c r="B8701" s="83"/>
      <c r="C8701" s="83"/>
      <c r="D8701" s="98"/>
    </row>
    <row r="8702" spans="1:4" ht="12.75">
      <c r="A8702" s="83"/>
      <c r="B8702" s="83"/>
      <c r="C8702" s="83"/>
      <c r="D8702" s="98"/>
    </row>
    <row r="8703" spans="1:4" ht="12.75">
      <c r="A8703" s="83"/>
      <c r="B8703" s="83"/>
      <c r="C8703" s="83"/>
      <c r="D8703" s="98"/>
    </row>
    <row r="8704" spans="1:4" ht="12.75">
      <c r="A8704" s="83"/>
      <c r="B8704" s="83"/>
      <c r="C8704" s="83"/>
      <c r="D8704" s="98"/>
    </row>
    <row r="8705" spans="1:4" ht="12.75">
      <c r="A8705" s="83"/>
      <c r="B8705" s="83"/>
      <c r="C8705" s="83"/>
      <c r="D8705" s="98"/>
    </row>
    <row r="8706" spans="1:4" ht="12.75">
      <c r="A8706" s="83"/>
      <c r="B8706" s="83"/>
      <c r="C8706" s="83"/>
      <c r="D8706" s="98"/>
    </row>
    <row r="8707" spans="1:4" ht="12.75">
      <c r="A8707" s="83"/>
      <c r="B8707" s="83"/>
      <c r="C8707" s="83"/>
      <c r="D8707" s="98"/>
    </row>
    <row r="8708" spans="1:4" ht="12.75">
      <c r="A8708" s="83"/>
      <c r="B8708" s="83"/>
      <c r="C8708" s="83"/>
      <c r="D8708" s="98"/>
    </row>
    <row r="8709" spans="1:4" ht="12.75">
      <c r="A8709" s="83"/>
      <c r="B8709" s="83"/>
      <c r="C8709" s="83"/>
      <c r="D8709" s="98"/>
    </row>
    <row r="8710" spans="1:4" ht="12.75">
      <c r="A8710" s="83"/>
      <c r="B8710" s="83"/>
      <c r="C8710" s="83"/>
      <c r="D8710" s="98"/>
    </row>
    <row r="8711" spans="1:4" ht="12.75">
      <c r="A8711" s="83"/>
      <c r="B8711" s="83"/>
      <c r="C8711" s="83"/>
      <c r="D8711" s="98"/>
    </row>
    <row r="8712" spans="1:4" ht="12.75">
      <c r="A8712" s="83"/>
      <c r="B8712" s="83"/>
      <c r="C8712" s="83"/>
      <c r="D8712" s="98"/>
    </row>
    <row r="8713" spans="1:4" ht="12.75">
      <c r="A8713" s="83"/>
      <c r="B8713" s="83"/>
      <c r="C8713" s="83"/>
      <c r="D8713" s="98"/>
    </row>
    <row r="8714" spans="1:4" ht="12.75">
      <c r="A8714" s="83"/>
      <c r="B8714" s="83"/>
      <c r="C8714" s="83"/>
      <c r="D8714" s="98"/>
    </row>
    <row r="8715" spans="1:4" ht="12.75">
      <c r="A8715" s="83"/>
      <c r="B8715" s="83"/>
      <c r="C8715" s="83"/>
      <c r="D8715" s="98"/>
    </row>
    <row r="8716" spans="1:4" ht="12.75">
      <c r="A8716" s="83"/>
      <c r="B8716" s="83"/>
      <c r="C8716" s="83"/>
      <c r="D8716" s="98"/>
    </row>
    <row r="8717" spans="1:4" ht="12.75">
      <c r="A8717" s="83"/>
      <c r="B8717" s="83"/>
      <c r="C8717" s="83"/>
      <c r="D8717" s="98"/>
    </row>
    <row r="8718" spans="1:4" ht="12.75">
      <c r="A8718" s="83"/>
      <c r="B8718" s="83"/>
      <c r="C8718" s="83"/>
      <c r="D8718" s="98"/>
    </row>
    <row r="8719" spans="1:4" ht="12.75">
      <c r="A8719" s="83"/>
      <c r="B8719" s="83"/>
      <c r="C8719" s="83"/>
      <c r="D8719" s="98"/>
    </row>
    <row r="8720" spans="1:4" ht="12.75">
      <c r="A8720" s="83"/>
      <c r="B8720" s="83"/>
      <c r="C8720" s="83"/>
      <c r="D8720" s="98"/>
    </row>
    <row r="8721" spans="1:4" ht="12.75">
      <c r="A8721" s="83"/>
      <c r="B8721" s="83"/>
      <c r="C8721" s="83"/>
      <c r="D8721" s="98"/>
    </row>
    <row r="8722" spans="1:4" ht="12.75">
      <c r="A8722" s="83"/>
      <c r="B8722" s="83"/>
      <c r="C8722" s="83"/>
      <c r="D8722" s="98"/>
    </row>
    <row r="8723" spans="1:4" ht="12.75">
      <c r="A8723" s="83"/>
      <c r="B8723" s="83"/>
      <c r="C8723" s="83"/>
      <c r="D8723" s="98"/>
    </row>
    <row r="8724" spans="1:4" ht="12.75">
      <c r="A8724" s="83"/>
      <c r="B8724" s="83"/>
      <c r="C8724" s="83"/>
      <c r="D8724" s="98"/>
    </row>
    <row r="8725" spans="1:4" ht="12.75">
      <c r="A8725" s="83"/>
      <c r="B8725" s="83"/>
      <c r="C8725" s="83"/>
      <c r="D8725" s="98"/>
    </row>
    <row r="8726" spans="1:4" ht="12.75">
      <c r="A8726" s="83"/>
      <c r="B8726" s="83"/>
      <c r="C8726" s="83"/>
      <c r="D8726" s="98"/>
    </row>
    <row r="8727" spans="1:4" ht="12.75">
      <c r="A8727" s="83"/>
      <c r="B8727" s="83"/>
      <c r="C8727" s="83"/>
      <c r="D8727" s="98"/>
    </row>
    <row r="8728" spans="1:4" ht="12.75">
      <c r="A8728" s="83"/>
      <c r="B8728" s="83"/>
      <c r="C8728" s="83"/>
      <c r="D8728" s="98"/>
    </row>
    <row r="8729" spans="1:4" ht="12.75">
      <c r="A8729" s="83"/>
      <c r="B8729" s="83"/>
      <c r="C8729" s="83"/>
      <c r="D8729" s="98"/>
    </row>
    <row r="8730" spans="1:4" ht="12.75">
      <c r="A8730" s="83"/>
      <c r="B8730" s="83"/>
      <c r="C8730" s="83"/>
      <c r="D8730" s="98"/>
    </row>
    <row r="8731" spans="1:4" ht="12.75">
      <c r="A8731" s="83"/>
      <c r="B8731" s="83"/>
      <c r="C8731" s="83"/>
      <c r="D8731" s="98"/>
    </row>
    <row r="8732" spans="1:4" ht="12.75">
      <c r="A8732" s="83"/>
      <c r="B8732" s="83"/>
      <c r="C8732" s="83"/>
      <c r="D8732" s="98"/>
    </row>
    <row r="8733" spans="1:4" ht="12.75">
      <c r="A8733" s="83"/>
      <c r="B8733" s="83"/>
      <c r="C8733" s="83"/>
      <c r="D8733" s="98"/>
    </row>
    <row r="8734" spans="1:4" ht="12.75">
      <c r="A8734" s="83"/>
      <c r="B8734" s="83"/>
      <c r="C8734" s="83"/>
      <c r="D8734" s="98"/>
    </row>
    <row r="8735" spans="1:4" ht="12.75">
      <c r="A8735" s="83"/>
      <c r="B8735" s="83"/>
      <c r="C8735" s="83"/>
      <c r="D8735" s="98"/>
    </row>
    <row r="8736" spans="1:4" ht="12.75">
      <c r="A8736" s="83"/>
      <c r="B8736" s="83"/>
      <c r="C8736" s="83"/>
      <c r="D8736" s="98"/>
    </row>
    <row r="8737" spans="1:4" ht="12.75">
      <c r="A8737" s="83"/>
      <c r="B8737" s="83"/>
      <c r="C8737" s="83"/>
      <c r="D8737" s="98"/>
    </row>
    <row r="8738" spans="1:4" ht="12.75">
      <c r="A8738" s="83"/>
      <c r="B8738" s="83"/>
      <c r="C8738" s="83"/>
      <c r="D8738" s="98"/>
    </row>
    <row r="8739" spans="1:4" ht="12.75">
      <c r="A8739" s="83"/>
      <c r="B8739" s="83"/>
      <c r="C8739" s="83"/>
      <c r="D8739" s="98"/>
    </row>
    <row r="8740" spans="1:4" ht="12.75">
      <c r="A8740" s="83"/>
      <c r="B8740" s="83"/>
      <c r="C8740" s="83"/>
      <c r="D8740" s="98"/>
    </row>
    <row r="8741" spans="1:4" ht="12.75">
      <c r="A8741" s="83"/>
      <c r="B8741" s="83"/>
      <c r="C8741" s="83"/>
      <c r="D8741" s="98"/>
    </row>
    <row r="8742" spans="1:4" ht="12.75">
      <c r="A8742" s="83"/>
      <c r="B8742" s="83"/>
      <c r="C8742" s="83"/>
      <c r="D8742" s="98"/>
    </row>
    <row r="8743" spans="1:4" ht="12.75">
      <c r="A8743" s="83"/>
      <c r="B8743" s="83"/>
      <c r="C8743" s="83"/>
      <c r="D8743" s="98"/>
    </row>
    <row r="8744" spans="1:4" ht="12.75">
      <c r="A8744" s="83"/>
      <c r="B8744" s="83"/>
      <c r="C8744" s="83"/>
      <c r="D8744" s="98"/>
    </row>
    <row r="8745" spans="1:4" ht="12.75">
      <c r="A8745" s="83"/>
      <c r="B8745" s="83"/>
      <c r="C8745" s="83"/>
      <c r="D8745" s="98"/>
    </row>
    <row r="8746" spans="1:4" ht="12.75">
      <c r="A8746" s="83"/>
      <c r="B8746" s="83"/>
      <c r="C8746" s="83"/>
      <c r="D8746" s="98"/>
    </row>
    <row r="8747" spans="1:4" ht="12.75">
      <c r="A8747" s="83"/>
      <c r="B8747" s="83"/>
      <c r="C8747" s="83"/>
      <c r="D8747" s="98"/>
    </row>
    <row r="8748" spans="1:4" ht="12.75">
      <c r="A8748" s="83"/>
      <c r="B8748" s="83"/>
      <c r="C8748" s="83"/>
      <c r="D8748" s="98"/>
    </row>
    <row r="8749" spans="1:4" ht="12.75">
      <c r="A8749" s="83"/>
      <c r="B8749" s="83"/>
      <c r="C8749" s="83"/>
      <c r="D8749" s="98"/>
    </row>
    <row r="8750" spans="1:4" ht="12.75">
      <c r="A8750" s="83"/>
      <c r="B8750" s="83"/>
      <c r="C8750" s="83"/>
      <c r="D8750" s="98"/>
    </row>
    <row r="8751" spans="1:4" ht="12.75">
      <c r="A8751" s="83"/>
      <c r="B8751" s="83"/>
      <c r="C8751" s="83"/>
      <c r="D8751" s="98"/>
    </row>
    <row r="8752" spans="1:4" ht="12.75">
      <c r="A8752" s="83"/>
      <c r="B8752" s="83"/>
      <c r="C8752" s="83"/>
      <c r="D8752" s="98"/>
    </row>
    <row r="8753" spans="1:4" ht="12.75">
      <c r="A8753" s="83"/>
      <c r="B8753" s="83"/>
      <c r="C8753" s="83"/>
      <c r="D8753" s="98"/>
    </row>
    <row r="8754" spans="1:4" ht="12.75">
      <c r="A8754" s="83"/>
      <c r="B8754" s="83"/>
      <c r="C8754" s="83"/>
      <c r="D8754" s="98"/>
    </row>
    <row r="8755" spans="1:4" ht="12.75">
      <c r="A8755" s="83"/>
      <c r="B8755" s="83"/>
      <c r="C8755" s="83"/>
      <c r="D8755" s="98"/>
    </row>
    <row r="8756" spans="1:4" ht="12.75">
      <c r="A8756" s="83"/>
      <c r="B8756" s="83"/>
      <c r="C8756" s="83"/>
      <c r="D8756" s="98"/>
    </row>
    <row r="8757" spans="1:4" ht="12.75">
      <c r="A8757" s="83"/>
      <c r="B8757" s="83"/>
      <c r="C8757" s="83"/>
      <c r="D8757" s="98"/>
    </row>
    <row r="8758" spans="1:4" ht="12.75">
      <c r="A8758" s="83"/>
      <c r="B8758" s="83"/>
      <c r="C8758" s="83"/>
      <c r="D8758" s="98"/>
    </row>
    <row r="8759" spans="1:4" ht="12.75">
      <c r="A8759" s="83"/>
      <c r="B8759" s="83"/>
      <c r="C8759" s="83"/>
      <c r="D8759" s="98"/>
    </row>
    <row r="8760" spans="1:4" ht="12.75">
      <c r="A8760" s="83"/>
      <c r="B8760" s="83"/>
      <c r="C8760" s="83"/>
      <c r="D8760" s="98"/>
    </row>
    <row r="8761" spans="1:4" ht="12.75">
      <c r="A8761" s="83"/>
      <c r="B8761" s="83"/>
      <c r="C8761" s="83"/>
      <c r="D8761" s="98"/>
    </row>
    <row r="8762" spans="1:4" ht="12.75">
      <c r="A8762" s="83"/>
      <c r="B8762" s="83"/>
      <c r="C8762" s="83"/>
      <c r="D8762" s="98"/>
    </row>
    <row r="8763" spans="1:4" ht="12.75">
      <c r="A8763" s="83"/>
      <c r="B8763" s="83"/>
      <c r="C8763" s="83"/>
      <c r="D8763" s="98"/>
    </row>
    <row r="8764" spans="1:4" ht="12.75">
      <c r="A8764" s="83"/>
      <c r="B8764" s="83"/>
      <c r="C8764" s="83"/>
      <c r="D8764" s="98"/>
    </row>
    <row r="8765" spans="1:4" ht="12.75">
      <c r="A8765" s="83"/>
      <c r="B8765" s="83"/>
      <c r="C8765" s="83"/>
      <c r="D8765" s="98"/>
    </row>
    <row r="8766" spans="1:4" ht="12.75">
      <c r="A8766" s="83"/>
      <c r="B8766" s="83"/>
      <c r="C8766" s="83"/>
      <c r="D8766" s="98"/>
    </row>
    <row r="8767" spans="1:4" ht="12.75">
      <c r="A8767" s="83"/>
      <c r="B8767" s="83"/>
      <c r="C8767" s="83"/>
      <c r="D8767" s="98"/>
    </row>
    <row r="8768" spans="1:4" ht="12.75">
      <c r="A8768" s="83"/>
      <c r="B8768" s="83"/>
      <c r="C8768" s="83"/>
      <c r="D8768" s="98"/>
    </row>
    <row r="8769" spans="1:4" ht="12.75">
      <c r="A8769" s="83"/>
      <c r="B8769" s="83"/>
      <c r="C8769" s="83"/>
      <c r="D8769" s="98"/>
    </row>
    <row r="8770" spans="1:4" ht="12.75">
      <c r="A8770" s="83"/>
      <c r="B8770" s="83"/>
      <c r="C8770" s="83"/>
      <c r="D8770" s="98"/>
    </row>
    <row r="8771" spans="1:4" ht="12.75">
      <c r="A8771" s="83"/>
      <c r="B8771" s="83"/>
      <c r="C8771" s="83"/>
      <c r="D8771" s="98"/>
    </row>
    <row r="8772" spans="1:4" ht="12.75">
      <c r="A8772" s="83"/>
      <c r="B8772" s="83"/>
      <c r="C8772" s="83"/>
      <c r="D8772" s="98"/>
    </row>
    <row r="8773" spans="1:4" ht="12.75">
      <c r="A8773" s="83"/>
      <c r="B8773" s="83"/>
      <c r="C8773" s="83"/>
      <c r="D8773" s="98"/>
    </row>
    <row r="8774" spans="1:4" ht="12.75">
      <c r="A8774" s="83"/>
      <c r="B8774" s="83"/>
      <c r="C8774" s="83"/>
      <c r="D8774" s="98"/>
    </row>
    <row r="8775" spans="1:4" ht="12.75">
      <c r="A8775" s="83"/>
      <c r="B8775" s="83"/>
      <c r="C8775" s="83"/>
      <c r="D8775" s="98"/>
    </row>
    <row r="8776" spans="1:4" ht="12.75">
      <c r="A8776" s="83"/>
      <c r="B8776" s="83"/>
      <c r="C8776" s="83"/>
      <c r="D8776" s="98"/>
    </row>
    <row r="8777" spans="1:4" ht="12.75">
      <c r="A8777" s="83"/>
      <c r="B8777" s="83"/>
      <c r="C8777" s="83"/>
      <c r="D8777" s="98"/>
    </row>
    <row r="8778" spans="1:4" ht="12.75">
      <c r="A8778" s="83"/>
      <c r="B8778" s="83"/>
      <c r="C8778" s="83"/>
      <c r="D8778" s="98"/>
    </row>
    <row r="8779" spans="1:4" ht="12.75">
      <c r="A8779" s="83"/>
      <c r="B8779" s="83"/>
      <c r="C8779" s="83"/>
      <c r="D8779" s="98"/>
    </row>
    <row r="8780" spans="1:4" ht="12.75">
      <c r="A8780" s="83"/>
      <c r="B8780" s="83"/>
      <c r="C8780" s="83"/>
      <c r="D8780" s="98"/>
    </row>
    <row r="8781" spans="1:4" ht="12.75">
      <c r="A8781" s="83"/>
      <c r="B8781" s="83"/>
      <c r="C8781" s="83"/>
      <c r="D8781" s="98"/>
    </row>
    <row r="8782" spans="1:4" ht="12.75">
      <c r="A8782" s="83"/>
      <c r="B8782" s="83"/>
      <c r="C8782" s="83"/>
      <c r="D8782" s="98"/>
    </row>
    <row r="8783" spans="1:4" ht="12.75">
      <c r="A8783" s="83"/>
      <c r="B8783" s="83"/>
      <c r="C8783" s="83"/>
      <c r="D8783" s="98"/>
    </row>
    <row r="8784" spans="1:4" ht="12.75">
      <c r="A8784" s="83"/>
      <c r="B8784" s="83"/>
      <c r="C8784" s="83"/>
      <c r="D8784" s="98"/>
    </row>
    <row r="8785" spans="1:4" ht="12.75">
      <c r="A8785" s="83"/>
      <c r="B8785" s="83"/>
      <c r="C8785" s="83"/>
      <c r="D8785" s="98"/>
    </row>
    <row r="8786" spans="1:4" ht="12.75">
      <c r="A8786" s="83"/>
      <c r="B8786" s="83"/>
      <c r="C8786" s="83"/>
      <c r="D8786" s="98"/>
    </row>
    <row r="8787" spans="1:4" ht="12.75">
      <c r="A8787" s="83"/>
      <c r="B8787" s="83"/>
      <c r="C8787" s="83"/>
      <c r="D8787" s="98"/>
    </row>
    <row r="8788" spans="1:4" ht="12.75">
      <c r="A8788" s="83"/>
      <c r="B8788" s="83"/>
      <c r="C8788" s="83"/>
      <c r="D8788" s="98"/>
    </row>
    <row r="8789" spans="1:4" ht="12.75">
      <c r="A8789" s="83"/>
      <c r="B8789" s="83"/>
      <c r="C8789" s="83"/>
      <c r="D8789" s="98"/>
    </row>
    <row r="8790" spans="1:4" ht="12.75">
      <c r="A8790" s="83"/>
      <c r="B8790" s="83"/>
      <c r="C8790" s="83"/>
      <c r="D8790" s="98"/>
    </row>
    <row r="8791" spans="1:4" ht="12.75">
      <c r="A8791" s="83"/>
      <c r="B8791" s="83"/>
      <c r="C8791" s="83"/>
      <c r="D8791" s="98"/>
    </row>
    <row r="8792" spans="1:4" ht="12.75">
      <c r="A8792" s="83"/>
      <c r="B8792" s="83"/>
      <c r="C8792" s="83"/>
      <c r="D8792" s="98"/>
    </row>
    <row r="8793" spans="1:4" ht="12.75">
      <c r="A8793" s="83"/>
      <c r="B8793" s="83"/>
      <c r="C8793" s="83"/>
      <c r="D8793" s="98"/>
    </row>
    <row r="8794" spans="1:4" ht="12.75">
      <c r="A8794" s="83"/>
      <c r="B8794" s="83"/>
      <c r="C8794" s="83"/>
      <c r="D8794" s="98"/>
    </row>
    <row r="8795" spans="1:4" ht="12.75">
      <c r="A8795" s="83"/>
      <c r="B8795" s="83"/>
      <c r="C8795" s="83"/>
      <c r="D8795" s="98"/>
    </row>
    <row r="8796" spans="1:4" ht="12.75">
      <c r="A8796" s="83"/>
      <c r="B8796" s="83"/>
      <c r="C8796" s="83"/>
      <c r="D8796" s="98"/>
    </row>
    <row r="8797" spans="1:4" ht="12.75">
      <c r="A8797" s="83"/>
      <c r="B8797" s="83"/>
      <c r="C8797" s="83"/>
      <c r="D8797" s="98"/>
    </row>
    <row r="8798" spans="1:4" ht="12.75">
      <c r="A8798" s="83"/>
      <c r="B8798" s="83"/>
      <c r="C8798" s="83"/>
      <c r="D8798" s="98"/>
    </row>
    <row r="8799" spans="1:4" ht="12.75">
      <c r="A8799" s="83"/>
      <c r="B8799" s="83"/>
      <c r="C8799" s="83"/>
      <c r="D8799" s="98"/>
    </row>
    <row r="8800" spans="1:4" ht="12.75">
      <c r="A8800" s="83"/>
      <c r="B8800" s="83"/>
      <c r="C8800" s="83"/>
      <c r="D8800" s="98"/>
    </row>
    <row r="8801" spans="1:4" ht="12.75">
      <c r="A8801" s="83"/>
      <c r="B8801" s="83"/>
      <c r="C8801" s="83"/>
      <c r="D8801" s="98"/>
    </row>
    <row r="8802" spans="1:4" ht="12.75">
      <c r="A8802" s="83"/>
      <c r="B8802" s="83"/>
      <c r="C8802" s="83"/>
      <c r="D8802" s="98"/>
    </row>
    <row r="8803" spans="1:4" ht="12.75">
      <c r="A8803" s="83"/>
      <c r="B8803" s="83"/>
      <c r="C8803" s="83"/>
      <c r="D8803" s="98"/>
    </row>
    <row r="8804" spans="1:4" ht="12.75">
      <c r="A8804" s="83"/>
      <c r="B8804" s="83"/>
      <c r="C8804" s="83"/>
      <c r="D8804" s="98"/>
    </row>
    <row r="8805" spans="1:4" ht="12.75">
      <c r="A8805" s="83"/>
      <c r="B8805" s="83"/>
      <c r="C8805" s="83"/>
      <c r="D8805" s="98"/>
    </row>
    <row r="8806" spans="1:4" ht="12.75">
      <c r="A8806" s="83"/>
      <c r="B8806" s="83"/>
      <c r="C8806" s="83"/>
      <c r="D8806" s="98"/>
    </row>
    <row r="8807" spans="1:4" ht="12.75">
      <c r="A8807" s="83"/>
      <c r="B8807" s="83"/>
      <c r="C8807" s="83"/>
      <c r="D8807" s="98"/>
    </row>
    <row r="8808" spans="1:4" ht="12.75">
      <c r="A8808" s="83"/>
      <c r="B8808" s="83"/>
      <c r="C8808" s="83"/>
      <c r="D8808" s="98"/>
    </row>
    <row r="8809" spans="1:4" ht="12.75">
      <c r="A8809" s="83"/>
      <c r="B8809" s="83"/>
      <c r="C8809" s="83"/>
      <c r="D8809" s="98"/>
    </row>
    <row r="8810" spans="1:4" ht="12.75">
      <c r="A8810" s="83"/>
      <c r="B8810" s="83"/>
      <c r="C8810" s="83"/>
      <c r="D8810" s="98"/>
    </row>
    <row r="8811" spans="1:4" ht="12.75">
      <c r="A8811" s="83"/>
      <c r="B8811" s="83"/>
      <c r="C8811" s="83"/>
      <c r="D8811" s="98"/>
    </row>
    <row r="8812" spans="1:4" ht="12.75">
      <c r="A8812" s="83"/>
      <c r="B8812" s="83"/>
      <c r="C8812" s="83"/>
      <c r="D8812" s="98"/>
    </row>
    <row r="8813" spans="1:4" ht="12.75">
      <c r="A8813" s="83"/>
      <c r="B8813" s="83"/>
      <c r="C8813" s="83"/>
      <c r="D8813" s="98"/>
    </row>
    <row r="8814" spans="1:4" ht="12.75">
      <c r="A8814" s="83"/>
      <c r="B8814" s="83"/>
      <c r="C8814" s="83"/>
      <c r="D8814" s="98"/>
    </row>
    <row r="8815" spans="1:4" ht="12.75">
      <c r="A8815" s="83"/>
      <c r="B8815" s="83"/>
      <c r="C8815" s="83"/>
      <c r="D8815" s="98"/>
    </row>
    <row r="8816" spans="1:4" ht="12.75">
      <c r="A8816" s="83"/>
      <c r="B8816" s="83"/>
      <c r="C8816" s="83"/>
      <c r="D8816" s="98"/>
    </row>
    <row r="8817" spans="1:4" ht="12.75">
      <c r="A8817" s="83"/>
      <c r="B8817" s="83"/>
      <c r="C8817" s="83"/>
      <c r="D8817" s="98"/>
    </row>
    <row r="8818" spans="1:4" ht="12.75">
      <c r="A8818" s="83"/>
      <c r="B8818" s="83"/>
      <c r="C8818" s="83"/>
      <c r="D8818" s="98"/>
    </row>
    <row r="8819" spans="1:4" ht="12.75">
      <c r="A8819" s="83"/>
      <c r="B8819" s="83"/>
      <c r="C8819" s="83"/>
      <c r="D8819" s="98"/>
    </row>
    <row r="8820" spans="1:4" ht="12.75">
      <c r="A8820" s="83"/>
      <c r="B8820" s="83"/>
      <c r="C8820" s="83"/>
      <c r="D8820" s="98"/>
    </row>
    <row r="8821" spans="1:4" ht="12.75">
      <c r="A8821" s="83"/>
      <c r="B8821" s="83"/>
      <c r="C8821" s="83"/>
      <c r="D8821" s="98"/>
    </row>
    <row r="8822" spans="1:4" ht="12.75">
      <c r="A8822" s="83"/>
      <c r="B8822" s="83"/>
      <c r="C8822" s="83"/>
      <c r="D8822" s="98"/>
    </row>
    <row r="8823" spans="1:4" ht="12.75">
      <c r="A8823" s="83"/>
      <c r="B8823" s="83"/>
      <c r="C8823" s="83"/>
      <c r="D8823" s="98"/>
    </row>
    <row r="8824" spans="1:4" ht="12.75">
      <c r="A8824" s="83"/>
      <c r="B8824" s="83"/>
      <c r="C8824" s="83"/>
      <c r="D8824" s="98"/>
    </row>
    <row r="8825" spans="1:4" ht="12.75">
      <c r="A8825" s="83"/>
      <c r="B8825" s="83"/>
      <c r="C8825" s="83"/>
      <c r="D8825" s="98"/>
    </row>
    <row r="8826" spans="1:4" ht="12.75">
      <c r="A8826" s="83"/>
      <c r="B8826" s="83"/>
      <c r="C8826" s="83"/>
      <c r="D8826" s="98"/>
    </row>
    <row r="8827" spans="1:4" ht="12.75">
      <c r="A8827" s="83"/>
      <c r="B8827" s="83"/>
      <c r="C8827" s="83"/>
      <c r="D8827" s="98"/>
    </row>
    <row r="8828" spans="1:4" ht="12.75">
      <c r="A8828" s="83"/>
      <c r="B8828" s="83"/>
      <c r="C8828" s="83"/>
      <c r="D8828" s="98"/>
    </row>
    <row r="8829" spans="1:4" ht="12.75">
      <c r="A8829" s="83"/>
      <c r="B8829" s="83"/>
      <c r="C8829" s="83"/>
      <c r="D8829" s="98"/>
    </row>
    <row r="8830" spans="1:4" ht="12.75">
      <c r="A8830" s="83"/>
      <c r="B8830" s="83"/>
      <c r="C8830" s="83"/>
      <c r="D8830" s="98"/>
    </row>
    <row r="8831" spans="1:4" ht="12.75">
      <c r="A8831" s="83"/>
      <c r="B8831" s="83"/>
      <c r="C8831" s="83"/>
      <c r="D8831" s="98"/>
    </row>
    <row r="8832" spans="1:4" ht="12.75">
      <c r="A8832" s="83"/>
      <c r="B8832" s="83"/>
      <c r="C8832" s="83"/>
      <c r="D8832" s="98"/>
    </row>
    <row r="8833" spans="1:4" ht="12.75">
      <c r="A8833" s="83"/>
      <c r="B8833" s="83"/>
      <c r="C8833" s="83"/>
      <c r="D8833" s="98"/>
    </row>
    <row r="8834" spans="1:4" ht="12.75">
      <c r="A8834" s="83"/>
      <c r="B8834" s="83"/>
      <c r="C8834" s="83"/>
      <c r="D8834" s="98"/>
    </row>
    <row r="8835" spans="1:4" ht="12.75">
      <c r="A8835" s="83"/>
      <c r="B8835" s="83"/>
      <c r="C8835" s="83"/>
      <c r="D8835" s="98"/>
    </row>
    <row r="8836" spans="1:4" ht="12.75">
      <c r="A8836" s="83"/>
      <c r="B8836" s="83"/>
      <c r="C8836" s="83"/>
      <c r="D8836" s="98"/>
    </row>
    <row r="8837" spans="1:4" ht="12.75">
      <c r="A8837" s="83"/>
      <c r="B8837" s="83"/>
      <c r="C8837" s="83"/>
      <c r="D8837" s="98"/>
    </row>
    <row r="8838" spans="1:4" ht="12.75">
      <c r="A8838" s="83"/>
      <c r="B8838" s="83"/>
      <c r="C8838" s="83"/>
      <c r="D8838" s="98"/>
    </row>
    <row r="8839" spans="1:4" ht="12.75">
      <c r="A8839" s="83"/>
      <c r="B8839" s="83"/>
      <c r="C8839" s="83"/>
      <c r="D8839" s="98"/>
    </row>
    <row r="8840" spans="1:4" ht="12.75">
      <c r="A8840" s="83"/>
      <c r="B8840" s="83"/>
      <c r="C8840" s="83"/>
      <c r="D8840" s="98"/>
    </row>
    <row r="8841" spans="1:4" ht="12.75">
      <c r="A8841" s="83"/>
      <c r="B8841" s="83"/>
      <c r="C8841" s="83"/>
      <c r="D8841" s="98"/>
    </row>
    <row r="8842" spans="1:4" ht="12.75">
      <c r="A8842" s="83"/>
      <c r="B8842" s="83"/>
      <c r="C8842" s="83"/>
      <c r="D8842" s="98"/>
    </row>
    <row r="8843" spans="1:4" ht="12.75">
      <c r="A8843" s="83"/>
      <c r="B8843" s="83"/>
      <c r="C8843" s="83"/>
      <c r="D8843" s="98"/>
    </row>
    <row r="8844" spans="1:4" ht="12.75">
      <c r="A8844" s="83"/>
      <c r="B8844" s="83"/>
      <c r="C8844" s="83"/>
      <c r="D8844" s="98"/>
    </row>
    <row r="8845" spans="1:4" ht="12.75">
      <c r="A8845" s="83"/>
      <c r="B8845" s="83"/>
      <c r="C8845" s="83"/>
      <c r="D8845" s="98"/>
    </row>
    <row r="8846" spans="1:4" ht="12.75">
      <c r="A8846" s="83"/>
      <c r="B8846" s="83"/>
      <c r="C8846" s="83"/>
      <c r="D8846" s="98"/>
    </row>
    <row r="8847" spans="1:4" ht="12.75">
      <c r="A8847" s="83"/>
      <c r="B8847" s="83"/>
      <c r="C8847" s="83"/>
      <c r="D8847" s="98"/>
    </row>
    <row r="8848" spans="1:4" ht="12.75">
      <c r="A8848" s="83"/>
      <c r="B8848" s="83"/>
      <c r="C8848" s="83"/>
      <c r="D8848" s="98"/>
    </row>
    <row r="8849" spans="1:4" ht="12.75">
      <c r="A8849" s="83"/>
      <c r="B8849" s="83"/>
      <c r="C8849" s="83"/>
      <c r="D8849" s="98"/>
    </row>
    <row r="8850" spans="1:4" ht="12.75">
      <c r="A8850" s="83"/>
      <c r="B8850" s="83"/>
      <c r="C8850" s="83"/>
      <c r="D8850" s="98"/>
    </row>
    <row r="8851" spans="1:4" ht="12.75">
      <c r="A8851" s="83"/>
      <c r="B8851" s="83"/>
      <c r="C8851" s="83"/>
      <c r="D8851" s="98"/>
    </row>
    <row r="8852" spans="1:4" ht="12.75">
      <c r="A8852" s="83"/>
      <c r="B8852" s="83"/>
      <c r="C8852" s="83"/>
      <c r="D8852" s="98"/>
    </row>
    <row r="8853" spans="1:4" ht="12.75">
      <c r="A8853" s="83"/>
      <c r="B8853" s="83"/>
      <c r="C8853" s="83"/>
      <c r="D8853" s="98"/>
    </row>
    <row r="8854" spans="1:4" ht="12.75">
      <c r="A8854" s="83"/>
      <c r="B8854" s="83"/>
      <c r="C8854" s="83"/>
      <c r="D8854" s="98"/>
    </row>
    <row r="8855" spans="1:4" ht="12.75">
      <c r="A8855" s="83"/>
      <c r="B8855" s="83"/>
      <c r="C8855" s="83"/>
      <c r="D8855" s="98"/>
    </row>
    <row r="8856" spans="1:4" ht="12.75">
      <c r="A8856" s="83"/>
      <c r="B8856" s="83"/>
      <c r="C8856" s="83"/>
      <c r="D8856" s="98"/>
    </row>
    <row r="8857" spans="1:4" ht="12.75">
      <c r="A8857" s="83"/>
      <c r="B8857" s="83"/>
      <c r="C8857" s="83"/>
      <c r="D8857" s="98"/>
    </row>
    <row r="8858" spans="1:4" ht="12.75">
      <c r="A8858" s="83"/>
      <c r="B8858" s="83"/>
      <c r="C8858" s="83"/>
      <c r="D8858" s="98"/>
    </row>
    <row r="8859" spans="1:4" ht="12.75">
      <c r="A8859" s="83"/>
      <c r="B8859" s="83"/>
      <c r="C8859" s="83"/>
      <c r="D8859" s="98"/>
    </row>
    <row r="8860" spans="1:4" ht="12.75">
      <c r="A8860" s="83"/>
      <c r="B8860" s="83"/>
      <c r="C8860" s="83"/>
      <c r="D8860" s="98"/>
    </row>
    <row r="8861" spans="1:4" ht="12.75">
      <c r="A8861" s="83"/>
      <c r="B8861" s="83"/>
      <c r="C8861" s="83"/>
      <c r="D8861" s="98"/>
    </row>
    <row r="8862" spans="1:4" ht="12.75">
      <c r="A8862" s="83"/>
      <c r="B8862" s="83"/>
      <c r="C8862" s="83"/>
      <c r="D8862" s="98"/>
    </row>
    <row r="8863" spans="1:4" ht="12.75">
      <c r="A8863" s="83"/>
      <c r="B8863" s="83"/>
      <c r="C8863" s="83"/>
      <c r="D8863" s="98"/>
    </row>
    <row r="8864" spans="1:4" ht="12.75">
      <c r="A8864" s="83"/>
      <c r="B8864" s="83"/>
      <c r="C8864" s="83"/>
      <c r="D8864" s="98"/>
    </row>
    <row r="8865" spans="1:4" ht="12.75">
      <c r="A8865" s="83"/>
      <c r="B8865" s="83"/>
      <c r="C8865" s="83"/>
      <c r="D8865" s="98"/>
    </row>
    <row r="8866" spans="1:4" ht="12.75">
      <c r="A8866" s="83"/>
      <c r="B8866" s="83"/>
      <c r="C8866" s="83"/>
      <c r="D8866" s="98"/>
    </row>
    <row r="8867" spans="1:4" ht="12.75">
      <c r="A8867" s="83"/>
      <c r="B8867" s="83"/>
      <c r="C8867" s="83"/>
      <c r="D8867" s="98"/>
    </row>
    <row r="8868" spans="1:4" ht="12.75">
      <c r="A8868" s="83"/>
      <c r="B8868" s="83"/>
      <c r="C8868" s="83"/>
      <c r="D8868" s="98"/>
    </row>
    <row r="8869" spans="1:4" ht="12.75">
      <c r="A8869" s="83"/>
      <c r="B8869" s="83"/>
      <c r="C8869" s="83"/>
      <c r="D8869" s="98"/>
    </row>
    <row r="8870" spans="1:4" ht="12.75">
      <c r="A8870" s="83"/>
      <c r="B8870" s="83"/>
      <c r="C8870" s="83"/>
      <c r="D8870" s="98"/>
    </row>
    <row r="8871" spans="1:4" ht="12.75">
      <c r="A8871" s="83"/>
      <c r="B8871" s="83"/>
      <c r="C8871" s="83"/>
      <c r="D8871" s="98"/>
    </row>
    <row r="8872" spans="1:4" ht="12.75">
      <c r="A8872" s="83"/>
      <c r="B8872" s="83"/>
      <c r="C8872" s="83"/>
      <c r="D8872" s="98"/>
    </row>
    <row r="8873" spans="1:4" ht="12.75">
      <c r="A8873" s="83"/>
      <c r="B8873" s="83"/>
      <c r="C8873" s="83"/>
      <c r="D8873" s="98"/>
    </row>
    <row r="8874" spans="1:4" ht="12.75">
      <c r="A8874" s="83"/>
      <c r="B8874" s="83"/>
      <c r="C8874" s="83"/>
      <c r="D8874" s="98"/>
    </row>
    <row r="8875" spans="1:4" ht="12.75">
      <c r="A8875" s="83"/>
      <c r="B8875" s="83"/>
      <c r="C8875" s="83"/>
      <c r="D8875" s="98"/>
    </row>
    <row r="8876" spans="1:4" ht="12.75">
      <c r="A8876" s="83"/>
      <c r="B8876" s="83"/>
      <c r="C8876" s="83"/>
      <c r="D8876" s="98"/>
    </row>
    <row r="8877" spans="1:4" ht="12.75">
      <c r="A8877" s="83"/>
      <c r="B8877" s="83"/>
      <c r="C8877" s="83"/>
      <c r="D8877" s="98"/>
    </row>
    <row r="8878" spans="1:4" ht="12.75">
      <c r="A8878" s="83"/>
      <c r="B8878" s="83"/>
      <c r="C8878" s="83"/>
      <c r="D8878" s="98"/>
    </row>
    <row r="8879" spans="1:4" ht="12.75">
      <c r="A8879" s="83"/>
      <c r="B8879" s="83"/>
      <c r="C8879" s="83"/>
      <c r="D8879" s="98"/>
    </row>
    <row r="8880" spans="1:4" ht="12.75">
      <c r="A8880" s="83"/>
      <c r="B8880" s="83"/>
      <c r="C8880" s="83"/>
      <c r="D8880" s="98"/>
    </row>
    <row r="8881" spans="1:4" ht="12.75">
      <c r="A8881" s="83"/>
      <c r="B8881" s="83"/>
      <c r="C8881" s="83"/>
      <c r="D8881" s="98"/>
    </row>
    <row r="8882" spans="1:4" ht="12.75">
      <c r="A8882" s="83"/>
      <c r="B8882" s="83"/>
      <c r="C8882" s="83"/>
      <c r="D8882" s="98"/>
    </row>
    <row r="8883" spans="1:4" ht="12.75">
      <c r="A8883" s="83"/>
      <c r="B8883" s="83"/>
      <c r="C8883" s="83"/>
      <c r="D8883" s="98"/>
    </row>
    <row r="8884" spans="1:4" ht="12.75">
      <c r="A8884" s="83"/>
      <c r="B8884" s="83"/>
      <c r="C8884" s="83"/>
      <c r="D8884" s="98"/>
    </row>
    <row r="8885" spans="1:4" ht="12.75">
      <c r="A8885" s="83"/>
      <c r="B8885" s="83"/>
      <c r="C8885" s="83"/>
      <c r="D8885" s="98"/>
    </row>
    <row r="8886" spans="1:4" ht="12.75">
      <c r="A8886" s="83"/>
      <c r="B8886" s="83"/>
      <c r="C8886" s="83"/>
      <c r="D8886" s="98"/>
    </row>
    <row r="8887" spans="1:4" ht="12.75">
      <c r="A8887" s="83"/>
      <c r="B8887" s="83"/>
      <c r="C8887" s="83"/>
      <c r="D8887" s="98"/>
    </row>
    <row r="8888" spans="1:4" ht="12.75">
      <c r="A8888" s="83"/>
      <c r="B8888" s="83"/>
      <c r="C8888" s="83"/>
      <c r="D8888" s="98"/>
    </row>
    <row r="8889" spans="1:4" ht="12.75">
      <c r="A8889" s="83"/>
      <c r="B8889" s="83"/>
      <c r="C8889" s="83"/>
      <c r="D8889" s="98"/>
    </row>
    <row r="8890" spans="1:4" ht="12.75">
      <c r="A8890" s="83"/>
      <c r="B8890" s="83"/>
      <c r="C8890" s="83"/>
      <c r="D8890" s="98"/>
    </row>
    <row r="8891" spans="1:4" ht="12.75">
      <c r="A8891" s="83"/>
      <c r="B8891" s="83"/>
      <c r="C8891" s="83"/>
      <c r="D8891" s="98"/>
    </row>
    <row r="8892" spans="1:4" ht="12.75">
      <c r="A8892" s="83"/>
      <c r="B8892" s="83"/>
      <c r="C8892" s="83"/>
      <c r="D8892" s="98"/>
    </row>
    <row r="8893" spans="1:4" ht="12.75">
      <c r="A8893" s="83"/>
      <c r="B8893" s="83"/>
      <c r="C8893" s="83"/>
      <c r="D8893" s="98"/>
    </row>
    <row r="8894" spans="1:4" ht="12.75">
      <c r="A8894" s="83"/>
      <c r="B8894" s="83"/>
      <c r="C8894" s="83"/>
      <c r="D8894" s="98"/>
    </row>
    <row r="8895" spans="1:4" ht="12.75">
      <c r="A8895" s="83"/>
      <c r="B8895" s="83"/>
      <c r="C8895" s="83"/>
      <c r="D8895" s="98"/>
    </row>
    <row r="8896" spans="1:4" ht="12.75">
      <c r="A8896" s="83"/>
      <c r="B8896" s="83"/>
      <c r="C8896" s="83"/>
      <c r="D8896" s="98"/>
    </row>
    <row r="8897" spans="1:4" ht="12.75">
      <c r="A8897" s="83"/>
      <c r="B8897" s="83"/>
      <c r="C8897" s="83"/>
      <c r="D8897" s="98"/>
    </row>
    <row r="8898" spans="1:4" ht="12.75">
      <c r="A8898" s="83"/>
      <c r="B8898" s="83"/>
      <c r="C8898" s="83"/>
      <c r="D8898" s="98"/>
    </row>
    <row r="8899" spans="1:4" ht="12.75">
      <c r="A8899" s="83"/>
      <c r="B8899" s="83"/>
      <c r="C8899" s="83"/>
      <c r="D8899" s="98"/>
    </row>
    <row r="8900" spans="1:4" ht="12.75">
      <c r="A8900" s="83"/>
      <c r="B8900" s="83"/>
      <c r="C8900" s="83"/>
      <c r="D8900" s="98"/>
    </row>
    <row r="8901" spans="1:4" ht="12.75">
      <c r="A8901" s="83"/>
      <c r="B8901" s="83"/>
      <c r="C8901" s="83"/>
      <c r="D8901" s="98"/>
    </row>
    <row r="8902" spans="1:4" ht="12.75">
      <c r="A8902" s="83"/>
      <c r="B8902" s="83"/>
      <c r="C8902" s="83"/>
      <c r="D8902" s="98"/>
    </row>
    <row r="8903" spans="1:4" ht="12.75">
      <c r="A8903" s="83"/>
      <c r="B8903" s="83"/>
      <c r="C8903" s="83"/>
      <c r="D8903" s="98"/>
    </row>
    <row r="8904" spans="1:4" ht="12.75">
      <c r="A8904" s="83"/>
      <c r="B8904" s="83"/>
      <c r="C8904" s="83"/>
      <c r="D8904" s="98"/>
    </row>
    <row r="8905" spans="1:4" ht="12.75">
      <c r="A8905" s="83"/>
      <c r="B8905" s="83"/>
      <c r="C8905" s="83"/>
      <c r="D8905" s="98"/>
    </row>
    <row r="8906" spans="1:4" ht="12.75">
      <c r="A8906" s="83"/>
      <c r="B8906" s="83"/>
      <c r="C8906" s="83"/>
      <c r="D8906" s="98"/>
    </row>
    <row r="8907" spans="1:4" ht="12.75">
      <c r="A8907" s="83"/>
      <c r="B8907" s="83"/>
      <c r="C8907" s="83"/>
      <c r="D8907" s="98"/>
    </row>
    <row r="8908" spans="1:4" ht="12.75">
      <c r="A8908" s="83"/>
      <c r="B8908" s="83"/>
      <c r="C8908" s="83"/>
      <c r="D8908" s="98"/>
    </row>
    <row r="8909" spans="1:4" ht="12.75">
      <c r="A8909" s="83"/>
      <c r="B8909" s="83"/>
      <c r="C8909" s="83"/>
      <c r="D8909" s="98"/>
    </row>
    <row r="8910" spans="1:4" ht="12.75">
      <c r="A8910" s="83"/>
      <c r="B8910" s="83"/>
      <c r="C8910" s="83"/>
      <c r="D8910" s="98"/>
    </row>
    <row r="8911" spans="1:4" ht="12.75">
      <c r="A8911" s="83"/>
      <c r="B8911" s="83"/>
      <c r="C8911" s="83"/>
      <c r="D8911" s="98"/>
    </row>
    <row r="8912" spans="1:4" ht="12.75">
      <c r="A8912" s="83"/>
      <c r="B8912" s="83"/>
      <c r="C8912" s="83"/>
      <c r="D8912" s="98"/>
    </row>
    <row r="8913" spans="1:4" ht="12.75">
      <c r="A8913" s="83"/>
      <c r="B8913" s="83"/>
      <c r="C8913" s="83"/>
      <c r="D8913" s="98"/>
    </row>
    <row r="8914" spans="1:4" ht="12.75">
      <c r="A8914" s="83"/>
      <c r="B8914" s="83"/>
      <c r="C8914" s="83"/>
      <c r="D8914" s="98"/>
    </row>
    <row r="8915" spans="1:4" ht="12.75">
      <c r="A8915" s="83"/>
      <c r="B8915" s="83"/>
      <c r="C8915" s="83"/>
      <c r="D8915" s="98"/>
    </row>
    <row r="8916" spans="1:4" ht="12.75">
      <c r="A8916" s="83"/>
      <c r="B8916" s="83"/>
      <c r="C8916" s="83"/>
      <c r="D8916" s="98"/>
    </row>
    <row r="8917" spans="1:4" ht="12.75">
      <c r="A8917" s="83"/>
      <c r="B8917" s="83"/>
      <c r="C8917" s="83"/>
      <c r="D8917" s="98"/>
    </row>
    <row r="8918" spans="1:4" ht="12.75">
      <c r="A8918" s="83"/>
      <c r="B8918" s="83"/>
      <c r="C8918" s="83"/>
      <c r="D8918" s="98"/>
    </row>
    <row r="8919" spans="1:4" ht="12.75">
      <c r="A8919" s="83"/>
      <c r="B8919" s="83"/>
      <c r="C8919" s="83"/>
      <c r="D8919" s="98"/>
    </row>
    <row r="8920" spans="1:4" ht="12.75">
      <c r="A8920" s="83"/>
      <c r="B8920" s="83"/>
      <c r="C8920" s="83"/>
      <c r="D8920" s="98"/>
    </row>
    <row r="8921" spans="1:4" ht="12.75">
      <c r="A8921" s="83"/>
      <c r="B8921" s="83"/>
      <c r="C8921" s="83"/>
      <c r="D8921" s="98"/>
    </row>
    <row r="8922" spans="1:4" ht="12.75">
      <c r="A8922" s="83"/>
      <c r="B8922" s="83"/>
      <c r="C8922" s="83"/>
      <c r="D8922" s="98"/>
    </row>
    <row r="8923" spans="1:4" ht="12.75">
      <c r="A8923" s="83"/>
      <c r="B8923" s="83"/>
      <c r="C8923" s="83"/>
      <c r="D8923" s="98"/>
    </row>
    <row r="8924" spans="1:4" ht="12.75">
      <c r="A8924" s="83"/>
      <c r="B8924" s="83"/>
      <c r="C8924" s="83"/>
      <c r="D8924" s="98"/>
    </row>
    <row r="8925" spans="1:4" ht="12.75">
      <c r="A8925" s="83"/>
      <c r="B8925" s="83"/>
      <c r="C8925" s="83"/>
      <c r="D8925" s="98"/>
    </row>
    <row r="8926" spans="1:4" ht="12.75">
      <c r="A8926" s="83"/>
      <c r="B8926" s="83"/>
      <c r="C8926" s="83"/>
      <c r="D8926" s="98"/>
    </row>
    <row r="8927" spans="1:4" ht="12.75">
      <c r="A8927" s="83"/>
      <c r="B8927" s="83"/>
      <c r="C8927" s="83"/>
      <c r="D8927" s="98"/>
    </row>
    <row r="8928" spans="1:4" ht="12.75">
      <c r="A8928" s="83"/>
      <c r="B8928" s="83"/>
      <c r="C8928" s="83"/>
      <c r="D8928" s="98"/>
    </row>
    <row r="8929" spans="1:4" ht="12.75">
      <c r="A8929" s="83"/>
      <c r="B8929" s="83"/>
      <c r="C8929" s="83"/>
      <c r="D8929" s="98"/>
    </row>
    <row r="8930" spans="1:4" ht="12.75">
      <c r="A8930" s="83"/>
      <c r="B8930" s="83"/>
      <c r="C8930" s="83"/>
      <c r="D8930" s="98"/>
    </row>
    <row r="8931" spans="1:4" ht="12.75">
      <c r="A8931" s="83"/>
      <c r="B8931" s="83"/>
      <c r="C8931" s="83"/>
      <c r="D8931" s="98"/>
    </row>
    <row r="8932" spans="1:4" ht="12.75">
      <c r="A8932" s="83"/>
      <c r="B8932" s="83"/>
      <c r="C8932" s="83"/>
      <c r="D8932" s="98"/>
    </row>
    <row r="8933" spans="1:4" ht="12.75">
      <c r="A8933" s="83"/>
      <c r="B8933" s="83"/>
      <c r="C8933" s="83"/>
      <c r="D8933" s="98"/>
    </row>
    <row r="8934" spans="1:4" ht="12.75">
      <c r="A8934" s="83"/>
      <c r="B8934" s="83"/>
      <c r="C8934" s="83"/>
      <c r="D8934" s="98"/>
    </row>
    <row r="8935" spans="1:4" ht="12.75">
      <c r="A8935" s="83"/>
      <c r="B8935" s="83"/>
      <c r="C8935" s="83"/>
      <c r="D8935" s="98"/>
    </row>
    <row r="8936" spans="1:4" ht="12.75">
      <c r="A8936" s="83"/>
      <c r="B8936" s="83"/>
      <c r="C8936" s="83"/>
      <c r="D8936" s="98"/>
    </row>
    <row r="8937" spans="1:4" ht="12.75">
      <c r="A8937" s="83"/>
      <c r="B8937" s="83"/>
      <c r="C8937" s="83"/>
      <c r="D8937" s="98"/>
    </row>
    <row r="8938" spans="1:4" ht="12.75">
      <c r="A8938" s="83"/>
      <c r="B8938" s="83"/>
      <c r="C8938" s="83"/>
      <c r="D8938" s="98"/>
    </row>
    <row r="8939" spans="1:4" ht="12.75">
      <c r="A8939" s="83"/>
      <c r="B8939" s="83"/>
      <c r="C8939" s="83"/>
      <c r="D8939" s="98"/>
    </row>
    <row r="8940" spans="1:4" ht="12.75">
      <c r="A8940" s="83"/>
      <c r="B8940" s="83"/>
      <c r="C8940" s="83"/>
      <c r="D8940" s="98"/>
    </row>
    <row r="8941" spans="1:4" ht="12.75">
      <c r="A8941" s="83"/>
      <c r="B8941" s="83"/>
      <c r="C8941" s="83"/>
      <c r="D8941" s="98"/>
    </row>
    <row r="8942" spans="1:4" ht="12.75">
      <c r="A8942" s="83"/>
      <c r="B8942" s="83"/>
      <c r="C8942" s="83"/>
      <c r="D8942" s="98"/>
    </row>
    <row r="8943" spans="1:4" ht="12.75">
      <c r="A8943" s="83"/>
      <c r="B8943" s="83"/>
      <c r="C8943" s="83"/>
      <c r="D8943" s="98"/>
    </row>
    <row r="8944" spans="1:4" ht="12.75">
      <c r="A8944" s="83"/>
      <c r="B8944" s="83"/>
      <c r="C8944" s="83"/>
      <c r="D8944" s="98"/>
    </row>
    <row r="8945" spans="1:4" ht="12.75">
      <c r="A8945" s="83"/>
      <c r="B8945" s="83"/>
      <c r="C8945" s="83"/>
      <c r="D8945" s="98"/>
    </row>
    <row r="8946" spans="1:4" ht="12.75">
      <c r="A8946" s="83"/>
      <c r="B8946" s="83"/>
      <c r="C8946" s="83"/>
      <c r="D8946" s="98"/>
    </row>
    <row r="8947" spans="1:4" ht="12.75">
      <c r="A8947" s="83"/>
      <c r="B8947" s="83"/>
      <c r="C8947" s="83"/>
      <c r="D8947" s="98"/>
    </row>
    <row r="8948" spans="1:4" ht="12.75">
      <c r="A8948" s="83"/>
      <c r="B8948" s="83"/>
      <c r="C8948" s="83"/>
      <c r="D8948" s="98"/>
    </row>
    <row r="8949" spans="1:4" ht="12.75">
      <c r="A8949" s="83"/>
      <c r="B8949" s="83"/>
      <c r="C8949" s="83"/>
      <c r="D8949" s="98"/>
    </row>
    <row r="8950" spans="1:4" ht="12.75">
      <c r="A8950" s="83"/>
      <c r="B8950" s="83"/>
      <c r="C8950" s="83"/>
      <c r="D8950" s="98"/>
    </row>
    <row r="8951" spans="1:4" ht="12.75">
      <c r="A8951" s="83"/>
      <c r="B8951" s="83"/>
      <c r="C8951" s="83"/>
      <c r="D8951" s="98"/>
    </row>
    <row r="8952" spans="1:4" ht="12.75">
      <c r="A8952" s="83"/>
      <c r="B8952" s="83"/>
      <c r="C8952" s="83"/>
      <c r="D8952" s="98"/>
    </row>
    <row r="8953" spans="1:4" ht="12.75">
      <c r="A8953" s="83"/>
      <c r="B8953" s="83"/>
      <c r="C8953" s="83"/>
      <c r="D8953" s="98"/>
    </row>
    <row r="8954" spans="1:4" ht="12.75">
      <c r="A8954" s="83"/>
      <c r="B8954" s="83"/>
      <c r="C8954" s="83"/>
      <c r="D8954" s="98"/>
    </row>
    <row r="8955" spans="1:4" ht="12.75">
      <c r="A8955" s="83"/>
      <c r="B8955" s="83"/>
      <c r="C8955" s="83"/>
      <c r="D8955" s="98"/>
    </row>
    <row r="8956" spans="1:4" ht="12.75">
      <c r="A8956" s="83"/>
      <c r="B8956" s="83"/>
      <c r="C8956" s="83"/>
      <c r="D8956" s="98"/>
    </row>
    <row r="8957" spans="1:4" ht="12.75">
      <c r="A8957" s="83"/>
      <c r="B8957" s="83"/>
      <c r="C8957" s="83"/>
      <c r="D8957" s="98"/>
    </row>
    <row r="8958" spans="1:4" ht="12.75">
      <c r="A8958" s="83"/>
      <c r="B8958" s="83"/>
      <c r="C8958" s="83"/>
      <c r="D8958" s="98"/>
    </row>
    <row r="8959" spans="1:4" ht="12.75">
      <c r="A8959" s="83"/>
      <c r="B8959" s="83"/>
      <c r="C8959" s="83"/>
      <c r="D8959" s="98"/>
    </row>
    <row r="8960" spans="1:4" ht="12.75">
      <c r="A8960" s="83"/>
      <c r="B8960" s="83"/>
      <c r="C8960" s="83"/>
      <c r="D8960" s="98"/>
    </row>
    <row r="8961" spans="1:4" ht="12.75">
      <c r="A8961" s="83"/>
      <c r="B8961" s="83"/>
      <c r="C8961" s="83"/>
      <c r="D8961" s="98"/>
    </row>
    <row r="8962" spans="1:4" ht="12.75">
      <c r="A8962" s="83"/>
      <c r="B8962" s="83"/>
      <c r="C8962" s="83"/>
      <c r="D8962" s="98"/>
    </row>
    <row r="8963" spans="1:4" ht="12.75">
      <c r="A8963" s="83"/>
      <c r="B8963" s="83"/>
      <c r="C8963" s="83"/>
      <c r="D8963" s="98"/>
    </row>
    <row r="8964" spans="1:4" ht="12.75">
      <c r="A8964" s="83"/>
      <c r="B8964" s="83"/>
      <c r="C8964" s="83"/>
      <c r="D8964" s="98"/>
    </row>
    <row r="8965" spans="1:4" ht="12.75">
      <c r="A8965" s="83"/>
      <c r="B8965" s="83"/>
      <c r="C8965" s="83"/>
      <c r="D8965" s="98"/>
    </row>
    <row r="8966" spans="1:4" ht="12.75">
      <c r="A8966" s="83"/>
      <c r="B8966" s="83"/>
      <c r="C8966" s="83"/>
      <c r="D8966" s="98"/>
    </row>
    <row r="8967" spans="1:4" ht="12.75">
      <c r="A8967" s="83"/>
      <c r="B8967" s="83"/>
      <c r="C8967" s="83"/>
      <c r="D8967" s="98"/>
    </row>
    <row r="8968" spans="1:4" ht="12.75">
      <c r="A8968" s="83"/>
      <c r="B8968" s="83"/>
      <c r="C8968" s="83"/>
      <c r="D8968" s="98"/>
    </row>
    <row r="8969" spans="1:4" ht="12.75">
      <c r="A8969" s="83"/>
      <c r="B8969" s="83"/>
      <c r="C8969" s="83"/>
      <c r="D8969" s="98"/>
    </row>
    <row r="8970" spans="1:4" ht="12.75">
      <c r="A8970" s="83"/>
      <c r="B8970" s="83"/>
      <c r="C8970" s="83"/>
      <c r="D8970" s="98"/>
    </row>
    <row r="8971" spans="1:4" ht="12.75">
      <c r="A8971" s="83"/>
      <c r="B8971" s="83"/>
      <c r="C8971" s="83"/>
      <c r="D8971" s="98"/>
    </row>
    <row r="8972" spans="1:4" ht="12.75">
      <c r="A8972" s="83"/>
      <c r="B8972" s="83"/>
      <c r="C8972" s="83"/>
      <c r="D8972" s="98"/>
    </row>
    <row r="8973" spans="1:4" ht="12.75">
      <c r="A8973" s="83"/>
      <c r="B8973" s="83"/>
      <c r="C8973" s="83"/>
      <c r="D8973" s="98"/>
    </row>
    <row r="8974" spans="1:4" ht="12.75">
      <c r="A8974" s="83"/>
      <c r="B8974" s="83"/>
      <c r="C8974" s="83"/>
      <c r="D8974" s="98"/>
    </row>
    <row r="8975" spans="1:4" ht="12.75">
      <c r="A8975" s="83"/>
      <c r="B8975" s="83"/>
      <c r="C8975" s="83"/>
      <c r="D8975" s="98"/>
    </row>
    <row r="8976" spans="1:4" ht="12.75">
      <c r="A8976" s="83"/>
      <c r="B8976" s="83"/>
      <c r="C8976" s="83"/>
      <c r="D8976" s="98"/>
    </row>
    <row r="8977" spans="1:4" ht="12.75">
      <c r="A8977" s="83"/>
      <c r="B8977" s="83"/>
      <c r="C8977" s="83"/>
      <c r="D8977" s="98"/>
    </row>
    <row r="8978" spans="1:4" ht="12.75">
      <c r="A8978" s="83"/>
      <c r="B8978" s="83"/>
      <c r="C8978" s="83"/>
      <c r="D8978" s="98"/>
    </row>
    <row r="8979" spans="1:4" ht="12.75">
      <c r="A8979" s="83"/>
      <c r="B8979" s="83"/>
      <c r="C8979" s="83"/>
      <c r="D8979" s="98"/>
    </row>
    <row r="8980" spans="1:4" ht="12.75">
      <c r="A8980" s="83"/>
      <c r="B8980" s="83"/>
      <c r="C8980" s="83"/>
      <c r="D8980" s="98"/>
    </row>
    <row r="8981" spans="1:4" ht="12.75">
      <c r="A8981" s="83"/>
      <c r="B8981" s="83"/>
      <c r="C8981" s="83"/>
      <c r="D8981" s="98"/>
    </row>
    <row r="8982" spans="1:4" ht="12.75">
      <c r="A8982" s="83"/>
      <c r="B8982" s="83"/>
      <c r="C8982" s="83"/>
      <c r="D8982" s="98"/>
    </row>
    <row r="8983" spans="1:4" ht="12.75">
      <c r="A8983" s="83"/>
      <c r="B8983" s="83"/>
      <c r="C8983" s="83"/>
      <c r="D8983" s="98"/>
    </row>
    <row r="8984" spans="1:4" ht="12.75">
      <c r="A8984" s="83"/>
      <c r="B8984" s="83"/>
      <c r="C8984" s="83"/>
      <c r="D8984" s="98"/>
    </row>
    <row r="8985" spans="1:4" ht="12.75">
      <c r="A8985" s="83"/>
      <c r="B8985" s="83"/>
      <c r="C8985" s="83"/>
      <c r="D8985" s="98"/>
    </row>
    <row r="8986" spans="1:4" ht="12.75">
      <c r="A8986" s="83"/>
      <c r="B8986" s="83"/>
      <c r="C8986" s="83"/>
      <c r="D8986" s="98"/>
    </row>
    <row r="8987" spans="1:4" ht="12.75">
      <c r="A8987" s="83"/>
      <c r="B8987" s="83"/>
      <c r="C8987" s="83"/>
      <c r="D8987" s="98"/>
    </row>
    <row r="8988" spans="1:4" ht="12.75">
      <c r="A8988" s="83"/>
      <c r="B8988" s="83"/>
      <c r="C8988" s="83"/>
      <c r="D8988" s="98"/>
    </row>
    <row r="8989" spans="1:4" ht="12.75">
      <c r="A8989" s="83"/>
      <c r="B8989" s="83"/>
      <c r="C8989" s="83"/>
      <c r="D8989" s="98"/>
    </row>
    <row r="8990" spans="1:4" ht="12.75">
      <c r="A8990" s="83"/>
      <c r="B8990" s="83"/>
      <c r="C8990" s="83"/>
      <c r="D8990" s="98"/>
    </row>
    <row r="8991" spans="1:4" ht="12.75">
      <c r="A8991" s="83"/>
      <c r="B8991" s="83"/>
      <c r="C8991" s="83"/>
      <c r="D8991" s="98"/>
    </row>
    <row r="8992" spans="1:4" ht="12.75">
      <c r="A8992" s="83"/>
      <c r="B8992" s="83"/>
      <c r="C8992" s="83"/>
      <c r="D8992" s="98"/>
    </row>
    <row r="8993" spans="1:4" ht="12.75">
      <c r="A8993" s="83"/>
      <c r="B8993" s="83"/>
      <c r="C8993" s="83"/>
      <c r="D8993" s="98"/>
    </row>
    <row r="8994" spans="1:4" ht="12.75">
      <c r="A8994" s="83"/>
      <c r="B8994" s="83"/>
      <c r="C8994" s="83"/>
      <c r="D8994" s="98"/>
    </row>
    <row r="8995" spans="1:4" ht="12.75">
      <c r="A8995" s="83"/>
      <c r="B8995" s="83"/>
      <c r="C8995" s="83"/>
      <c r="D8995" s="98"/>
    </row>
    <row r="8996" spans="1:4" ht="12.75">
      <c r="A8996" s="83"/>
      <c r="B8996" s="83"/>
      <c r="C8996" s="83"/>
      <c r="D8996" s="98"/>
    </row>
    <row r="8997" spans="1:4" ht="12.75">
      <c r="A8997" s="83"/>
      <c r="B8997" s="83"/>
      <c r="C8997" s="83"/>
      <c r="D8997" s="98"/>
    </row>
    <row r="8998" spans="1:4" ht="12.75">
      <c r="A8998" s="83"/>
      <c r="B8998" s="83"/>
      <c r="C8998" s="83"/>
      <c r="D8998" s="98"/>
    </row>
    <row r="8999" spans="1:4" ht="12.75">
      <c r="A8999" s="83"/>
      <c r="B8999" s="83"/>
      <c r="C8999" s="83"/>
      <c r="D8999" s="98"/>
    </row>
    <row r="9000" spans="1:4" ht="12.75">
      <c r="A9000" s="83"/>
      <c r="B9000" s="83"/>
      <c r="C9000" s="83"/>
      <c r="D9000" s="98"/>
    </row>
    <row r="9001" spans="1:4" ht="12.75">
      <c r="A9001" s="83"/>
      <c r="B9001" s="83"/>
      <c r="C9001" s="83"/>
      <c r="D9001" s="98"/>
    </row>
    <row r="9002" spans="1:4" ht="12.75">
      <c r="A9002" s="83"/>
      <c r="B9002" s="83"/>
      <c r="C9002" s="83"/>
      <c r="D9002" s="98"/>
    </row>
    <row r="9003" spans="1:4" ht="12.75">
      <c r="A9003" s="83"/>
      <c r="B9003" s="83"/>
      <c r="C9003" s="83"/>
      <c r="D9003" s="98"/>
    </row>
    <row r="9004" spans="1:4" ht="12.75">
      <c r="A9004" s="83"/>
      <c r="B9004" s="83"/>
      <c r="C9004" s="83"/>
      <c r="D9004" s="98"/>
    </row>
    <row r="9005" spans="1:4" ht="12.75">
      <c r="A9005" s="83"/>
      <c r="B9005" s="83"/>
      <c r="C9005" s="83"/>
      <c r="D9005" s="98"/>
    </row>
    <row r="9006" spans="1:4" ht="12.75">
      <c r="A9006" s="83"/>
      <c r="B9006" s="83"/>
      <c r="C9006" s="83"/>
      <c r="D9006" s="98"/>
    </row>
    <row r="9007" spans="1:4" ht="12.75">
      <c r="A9007" s="83"/>
      <c r="B9007" s="83"/>
      <c r="C9007" s="83"/>
      <c r="D9007" s="98"/>
    </row>
    <row r="9008" spans="1:4" ht="12.75">
      <c r="A9008" s="83"/>
      <c r="B9008" s="83"/>
      <c r="C9008" s="83"/>
      <c r="D9008" s="98"/>
    </row>
    <row r="9009" spans="1:4" ht="12.75">
      <c r="A9009" s="83"/>
      <c r="B9009" s="83"/>
      <c r="C9009" s="83"/>
      <c r="D9009" s="98"/>
    </row>
    <row r="9010" spans="1:4" ht="12.75">
      <c r="A9010" s="83"/>
      <c r="B9010" s="83"/>
      <c r="C9010" s="83"/>
      <c r="D9010" s="98"/>
    </row>
    <row r="9011" spans="1:4" ht="12.75">
      <c r="A9011" s="83"/>
      <c r="B9011" s="83"/>
      <c r="C9011" s="83"/>
      <c r="D9011" s="98"/>
    </row>
    <row r="9012" spans="1:4" ht="12.75">
      <c r="A9012" s="83"/>
      <c r="B9012" s="83"/>
      <c r="C9012" s="83"/>
      <c r="D9012" s="98"/>
    </row>
    <row r="9013" spans="1:4" ht="12.75">
      <c r="A9013" s="83"/>
      <c r="B9013" s="83"/>
      <c r="C9013" s="83"/>
      <c r="D9013" s="98"/>
    </row>
    <row r="9014" spans="1:4" ht="12.75">
      <c r="A9014" s="83"/>
      <c r="B9014" s="83"/>
      <c r="C9014" s="83"/>
      <c r="D9014" s="98"/>
    </row>
    <row r="9015" spans="1:4" ht="12.75">
      <c r="A9015" s="83"/>
      <c r="B9015" s="83"/>
      <c r="C9015" s="83"/>
      <c r="D9015" s="98"/>
    </row>
    <row r="9016" spans="1:4" ht="12.75">
      <c r="A9016" s="83"/>
      <c r="B9016" s="83"/>
      <c r="C9016" s="83"/>
      <c r="D9016" s="98"/>
    </row>
    <row r="9017" spans="1:4" ht="12.75">
      <c r="A9017" s="83"/>
      <c r="B9017" s="83"/>
      <c r="C9017" s="83"/>
      <c r="D9017" s="98"/>
    </row>
    <row r="9018" spans="1:4" ht="12.75">
      <c r="A9018" s="83"/>
      <c r="B9018" s="83"/>
      <c r="C9018" s="83"/>
      <c r="D9018" s="98"/>
    </row>
    <row r="9019" spans="1:4" ht="12.75">
      <c r="A9019" s="83"/>
      <c r="B9019" s="83"/>
      <c r="C9019" s="83"/>
      <c r="D9019" s="98"/>
    </row>
    <row r="9020" spans="1:4" ht="12.75">
      <c r="A9020" s="83"/>
      <c r="B9020" s="83"/>
      <c r="C9020" s="83"/>
      <c r="D9020" s="98"/>
    </row>
    <row r="9021" spans="1:4" ht="12.75">
      <c r="A9021" s="83"/>
      <c r="B9021" s="83"/>
      <c r="C9021" s="83"/>
      <c r="D9021" s="98"/>
    </row>
    <row r="9022" spans="1:4" ht="12.75">
      <c r="A9022" s="83"/>
      <c r="B9022" s="83"/>
      <c r="C9022" s="83"/>
      <c r="D9022" s="98"/>
    </row>
    <row r="9023" spans="1:4" ht="12.75">
      <c r="A9023" s="83"/>
      <c r="B9023" s="83"/>
      <c r="C9023" s="83"/>
      <c r="D9023" s="98"/>
    </row>
    <row r="9024" spans="1:4" ht="12.75">
      <c r="A9024" s="83"/>
      <c r="B9024" s="83"/>
      <c r="C9024" s="83"/>
      <c r="D9024" s="98"/>
    </row>
    <row r="9025" spans="1:4" ht="12.75">
      <c r="A9025" s="83"/>
      <c r="B9025" s="83"/>
      <c r="C9025" s="83"/>
      <c r="D9025" s="98"/>
    </row>
    <row r="9026" spans="1:4" ht="12.75">
      <c r="A9026" s="83"/>
      <c r="B9026" s="83"/>
      <c r="C9026" s="83"/>
      <c r="D9026" s="98"/>
    </row>
    <row r="9027" spans="1:4" ht="12.75">
      <c r="A9027" s="83"/>
      <c r="B9027" s="83"/>
      <c r="C9027" s="83"/>
      <c r="D9027" s="98"/>
    </row>
    <row r="9028" spans="1:4" ht="12.75">
      <c r="A9028" s="83"/>
      <c r="B9028" s="83"/>
      <c r="C9028" s="83"/>
      <c r="D9028" s="98"/>
    </row>
    <row r="9029" spans="1:4" ht="12.75">
      <c r="A9029" s="83"/>
      <c r="B9029" s="83"/>
      <c r="C9029" s="83"/>
      <c r="D9029" s="98"/>
    </row>
    <row r="9030" spans="1:4" ht="12.75">
      <c r="A9030" s="83"/>
      <c r="B9030" s="83"/>
      <c r="C9030" s="83"/>
      <c r="D9030" s="98"/>
    </row>
    <row r="9031" spans="1:4" ht="12.75">
      <c r="A9031" s="83"/>
      <c r="B9031" s="83"/>
      <c r="C9031" s="83"/>
      <c r="D9031" s="98"/>
    </row>
    <row r="9032" spans="1:4" ht="12.75">
      <c r="A9032" s="83"/>
      <c r="B9032" s="83"/>
      <c r="C9032" s="83"/>
      <c r="D9032" s="98"/>
    </row>
    <row r="9033" spans="1:4" ht="12.75">
      <c r="A9033" s="83"/>
      <c r="B9033" s="83"/>
      <c r="C9033" s="83"/>
      <c r="D9033" s="98"/>
    </row>
    <row r="9034" spans="1:4" ht="12.75">
      <c r="A9034" s="83"/>
      <c r="B9034" s="83"/>
      <c r="C9034" s="83"/>
      <c r="D9034" s="98"/>
    </row>
    <row r="9035" spans="1:4" ht="12.75">
      <c r="A9035" s="83"/>
      <c r="B9035" s="83"/>
      <c r="C9035" s="83"/>
      <c r="D9035" s="98"/>
    </row>
    <row r="9036" spans="1:4" ht="12.75">
      <c r="A9036" s="83"/>
      <c r="B9036" s="83"/>
      <c r="C9036" s="83"/>
      <c r="D9036" s="98"/>
    </row>
    <row r="9037" spans="1:4" ht="12.75">
      <c r="A9037" s="83"/>
      <c r="B9037" s="83"/>
      <c r="C9037" s="83"/>
      <c r="D9037" s="98"/>
    </row>
    <row r="9038" spans="1:4" ht="12.75">
      <c r="A9038" s="83"/>
      <c r="B9038" s="83"/>
      <c r="C9038" s="83"/>
      <c r="D9038" s="98"/>
    </row>
    <row r="9039" spans="1:4" ht="12.75">
      <c r="A9039" s="83"/>
      <c r="B9039" s="83"/>
      <c r="C9039" s="83"/>
      <c r="D9039" s="98"/>
    </row>
    <row r="9040" spans="1:4" ht="12.75">
      <c r="A9040" s="83"/>
      <c r="B9040" s="83"/>
      <c r="C9040" s="83"/>
      <c r="D9040" s="98"/>
    </row>
    <row r="9041" spans="1:4" ht="12.75">
      <c r="A9041" s="83"/>
      <c r="B9041" s="83"/>
      <c r="C9041" s="83"/>
      <c r="D9041" s="98"/>
    </row>
    <row r="9042" spans="1:4" ht="12.75">
      <c r="A9042" s="83"/>
      <c r="B9042" s="83"/>
      <c r="C9042" s="83"/>
      <c r="D9042" s="98"/>
    </row>
    <row r="9043" spans="1:4" ht="12.75">
      <c r="A9043" s="83"/>
      <c r="B9043" s="83"/>
      <c r="C9043" s="83"/>
      <c r="D9043" s="98"/>
    </row>
    <row r="9044" spans="1:4" ht="12.75">
      <c r="A9044" s="83"/>
      <c r="B9044" s="83"/>
      <c r="C9044" s="83"/>
      <c r="D9044" s="98"/>
    </row>
    <row r="9045" spans="1:4" ht="12.75">
      <c r="A9045" s="83"/>
      <c r="B9045" s="83"/>
      <c r="C9045" s="83"/>
      <c r="D9045" s="98"/>
    </row>
    <row r="9046" spans="1:4" ht="12.75">
      <c r="A9046" s="83"/>
      <c r="B9046" s="83"/>
      <c r="C9046" s="83"/>
      <c r="D9046" s="98"/>
    </row>
    <row r="9047" spans="1:4" ht="12.75">
      <c r="A9047" s="83"/>
      <c r="B9047" s="83"/>
      <c r="C9047" s="83"/>
      <c r="D9047" s="98"/>
    </row>
    <row r="9048" spans="1:4" ht="12.75">
      <c r="A9048" s="83"/>
      <c r="B9048" s="83"/>
      <c r="C9048" s="83"/>
      <c r="D9048" s="98"/>
    </row>
    <row r="9049" spans="1:4" ht="12.75">
      <c r="A9049" s="83"/>
      <c r="B9049" s="83"/>
      <c r="C9049" s="83"/>
      <c r="D9049" s="98"/>
    </row>
    <row r="9050" spans="1:4" ht="12.75">
      <c r="A9050" s="83"/>
      <c r="B9050" s="83"/>
      <c r="C9050" s="83"/>
      <c r="D9050" s="98"/>
    </row>
    <row r="9051" spans="1:4" ht="12.75">
      <c r="A9051" s="83"/>
      <c r="B9051" s="83"/>
      <c r="C9051" s="83"/>
      <c r="D9051" s="98"/>
    </row>
    <row r="9052" spans="1:4" ht="12.75">
      <c r="A9052" s="83"/>
      <c r="B9052" s="83"/>
      <c r="C9052" s="83"/>
      <c r="D9052" s="98"/>
    </row>
    <row r="9053" spans="1:4" ht="12.75">
      <c r="A9053" s="83"/>
      <c r="B9053" s="83"/>
      <c r="C9053" s="83"/>
      <c r="D9053" s="98"/>
    </row>
    <row r="9054" spans="1:4" ht="12.75">
      <c r="A9054" s="83"/>
      <c r="B9054" s="83"/>
      <c r="C9054" s="83"/>
      <c r="D9054" s="98"/>
    </row>
    <row r="9055" spans="1:4" ht="12.75">
      <c r="A9055" s="83"/>
      <c r="B9055" s="83"/>
      <c r="C9055" s="83"/>
      <c r="D9055" s="98"/>
    </row>
    <row r="9056" spans="1:4" ht="12.75">
      <c r="A9056" s="83"/>
      <c r="B9056" s="83"/>
      <c r="C9056" s="83"/>
      <c r="D9056" s="98"/>
    </row>
    <row r="9057" spans="1:4" ht="12.75">
      <c r="A9057" s="83"/>
      <c r="B9057" s="83"/>
      <c r="C9057" s="83"/>
      <c r="D9057" s="98"/>
    </row>
    <row r="9058" spans="1:4" ht="12.75">
      <c r="A9058" s="83"/>
      <c r="B9058" s="83"/>
      <c r="C9058" s="83"/>
      <c r="D9058" s="98"/>
    </row>
    <row r="9059" spans="1:4" ht="12.75">
      <c r="A9059" s="83"/>
      <c r="B9059" s="83"/>
      <c r="C9059" s="83"/>
      <c r="D9059" s="98"/>
    </row>
    <row r="9060" spans="1:4" ht="12.75">
      <c r="A9060" s="83"/>
      <c r="B9060" s="83"/>
      <c r="C9060" s="83"/>
      <c r="D9060" s="98"/>
    </row>
    <row r="9061" spans="1:4" ht="12.75">
      <c r="A9061" s="83"/>
      <c r="B9061" s="83"/>
      <c r="C9061" s="83"/>
      <c r="D9061" s="98"/>
    </row>
    <row r="9062" spans="1:4" ht="12.75">
      <c r="A9062" s="83"/>
      <c r="B9062" s="83"/>
      <c r="C9062" s="83"/>
      <c r="D9062" s="98"/>
    </row>
    <row r="9063" spans="1:4" ht="12.75">
      <c r="A9063" s="83"/>
      <c r="B9063" s="83"/>
      <c r="C9063" s="83"/>
      <c r="D9063" s="98"/>
    </row>
    <row r="9064" spans="1:4" ht="12.75">
      <c r="A9064" s="83"/>
      <c r="B9064" s="83"/>
      <c r="C9064" s="83"/>
      <c r="D9064" s="98"/>
    </row>
    <row r="9065" spans="1:4" ht="12.75">
      <c r="A9065" s="83"/>
      <c r="B9065" s="83"/>
      <c r="C9065" s="83"/>
      <c r="D9065" s="98"/>
    </row>
    <row r="9066" spans="1:4" ht="12.75">
      <c r="A9066" s="83"/>
      <c r="B9066" s="83"/>
      <c r="C9066" s="83"/>
      <c r="D9066" s="98"/>
    </row>
    <row r="9067" spans="1:4" ht="12.75">
      <c r="A9067" s="83"/>
      <c r="B9067" s="83"/>
      <c r="C9067" s="83"/>
      <c r="D9067" s="98"/>
    </row>
    <row r="9068" spans="1:4" ht="12.75">
      <c r="A9068" s="83"/>
      <c r="B9068" s="83"/>
      <c r="C9068" s="83"/>
      <c r="D9068" s="98"/>
    </row>
    <row r="9069" spans="1:4" ht="12.75">
      <c r="A9069" s="83"/>
      <c r="B9069" s="83"/>
      <c r="C9069" s="83"/>
      <c r="D9069" s="98"/>
    </row>
    <row r="9070" spans="1:4" ht="12.75">
      <c r="A9070" s="83"/>
      <c r="B9070" s="83"/>
      <c r="C9070" s="83"/>
      <c r="D9070" s="98"/>
    </row>
    <row r="9071" spans="1:4" ht="12.75">
      <c r="A9071" s="83"/>
      <c r="B9071" s="83"/>
      <c r="C9071" s="83"/>
      <c r="D9071" s="98"/>
    </row>
    <row r="9072" spans="1:4" ht="12.75">
      <c r="A9072" s="83"/>
      <c r="B9072" s="83"/>
      <c r="C9072" s="83"/>
      <c r="D9072" s="98"/>
    </row>
    <row r="9073" spans="1:4" ht="12.75">
      <c r="A9073" s="83"/>
      <c r="B9073" s="83"/>
      <c r="C9073" s="83"/>
      <c r="D9073" s="98"/>
    </row>
    <row r="9074" spans="1:4" ht="12.75">
      <c r="A9074" s="83"/>
      <c r="B9074" s="83"/>
      <c r="C9074" s="83"/>
      <c r="D9074" s="98"/>
    </row>
    <row r="9075" spans="1:4" ht="12.75">
      <c r="A9075" s="83"/>
      <c r="B9075" s="83"/>
      <c r="C9075" s="83"/>
      <c r="D9075" s="98"/>
    </row>
    <row r="9076" spans="1:4" ht="12.75">
      <c r="A9076" s="83"/>
      <c r="B9076" s="83"/>
      <c r="C9076" s="83"/>
      <c r="D9076" s="98"/>
    </row>
    <row r="9077" spans="1:4" ht="12.75">
      <c r="A9077" s="83"/>
      <c r="B9077" s="83"/>
      <c r="C9077" s="83"/>
      <c r="D9077" s="98"/>
    </row>
    <row r="9078" spans="1:4" ht="12.75">
      <c r="A9078" s="83"/>
      <c r="B9078" s="83"/>
      <c r="C9078" s="83"/>
      <c r="D9078" s="98"/>
    </row>
    <row r="9079" spans="1:4" ht="12.75">
      <c r="A9079" s="83"/>
      <c r="B9079" s="83"/>
      <c r="C9079" s="83"/>
      <c r="D9079" s="98"/>
    </row>
    <row r="9080" spans="1:4" ht="12.75">
      <c r="A9080" s="83"/>
      <c r="B9080" s="83"/>
      <c r="C9080" s="83"/>
      <c r="D9080" s="98"/>
    </row>
    <row r="9081" spans="1:4" ht="12.75">
      <c r="A9081" s="83"/>
      <c r="B9081" s="83"/>
      <c r="C9081" s="83"/>
      <c r="D9081" s="98"/>
    </row>
    <row r="9082" spans="1:4" ht="12.75">
      <c r="A9082" s="83"/>
      <c r="B9082" s="83"/>
      <c r="C9082" s="83"/>
      <c r="D9082" s="98"/>
    </row>
    <row r="9083" spans="1:4" ht="12.75">
      <c r="A9083" s="83"/>
      <c r="B9083" s="83"/>
      <c r="C9083" s="83"/>
      <c r="D9083" s="98"/>
    </row>
    <row r="9084" spans="1:4" ht="12.75">
      <c r="A9084" s="83"/>
      <c r="B9084" s="83"/>
      <c r="C9084" s="83"/>
      <c r="D9084" s="98"/>
    </row>
    <row r="9085" spans="1:4" ht="12.75">
      <c r="A9085" s="83"/>
      <c r="B9085" s="83"/>
      <c r="C9085" s="83"/>
      <c r="D9085" s="98"/>
    </row>
    <row r="9086" spans="1:4" ht="12.75">
      <c r="A9086" s="83"/>
      <c r="B9086" s="83"/>
      <c r="C9086" s="83"/>
      <c r="D9086" s="98"/>
    </row>
    <row r="9087" spans="1:4" ht="12.75">
      <c r="A9087" s="83"/>
      <c r="B9087" s="83"/>
      <c r="C9087" s="83"/>
      <c r="D9087" s="98"/>
    </row>
    <row r="9088" spans="1:4" ht="12.75">
      <c r="A9088" s="83"/>
      <c r="B9088" s="83"/>
      <c r="C9088" s="83"/>
      <c r="D9088" s="98"/>
    </row>
    <row r="9089" spans="1:4" ht="12.75">
      <c r="A9089" s="83"/>
      <c r="B9089" s="83"/>
      <c r="C9089" s="83"/>
      <c r="D9089" s="98"/>
    </row>
    <row r="9090" spans="1:4" ht="12.75">
      <c r="A9090" s="83"/>
      <c r="B9090" s="83"/>
      <c r="C9090" s="83"/>
      <c r="D9090" s="98"/>
    </row>
    <row r="9091" spans="1:4" ht="12.75">
      <c r="A9091" s="83"/>
      <c r="B9091" s="83"/>
      <c r="C9091" s="83"/>
      <c r="D9091" s="98"/>
    </row>
    <row r="9092" spans="1:4" ht="12.75">
      <c r="A9092" s="83"/>
      <c r="B9092" s="83"/>
      <c r="C9092" s="83"/>
      <c r="D9092" s="98"/>
    </row>
    <row r="9093" spans="1:4" ht="12.75">
      <c r="A9093" s="83"/>
      <c r="B9093" s="83"/>
      <c r="C9093" s="83"/>
      <c r="D9093" s="98"/>
    </row>
    <row r="9094" spans="1:4" ht="12.75">
      <c r="A9094" s="83"/>
      <c r="B9094" s="83"/>
      <c r="C9094" s="83"/>
      <c r="D9094" s="98"/>
    </row>
    <row r="9095" spans="1:4" ht="12.75">
      <c r="A9095" s="83"/>
      <c r="B9095" s="83"/>
      <c r="C9095" s="83"/>
      <c r="D9095" s="98"/>
    </row>
    <row r="9096" spans="1:4" ht="12.75">
      <c r="A9096" s="83"/>
      <c r="B9096" s="83"/>
      <c r="C9096" s="83"/>
      <c r="D9096" s="98"/>
    </row>
    <row r="9097" spans="1:4" ht="12.75">
      <c r="A9097" s="83"/>
      <c r="B9097" s="83"/>
      <c r="C9097" s="83"/>
      <c r="D9097" s="98"/>
    </row>
    <row r="9098" spans="1:4" ht="12.75">
      <c r="A9098" s="83"/>
      <c r="B9098" s="83"/>
      <c r="C9098" s="83"/>
      <c r="D9098" s="98"/>
    </row>
    <row r="9099" spans="1:4" ht="12.75">
      <c r="A9099" s="83"/>
      <c r="B9099" s="83"/>
      <c r="C9099" s="83"/>
      <c r="D9099" s="98"/>
    </row>
    <row r="9100" spans="1:4" ht="12.75">
      <c r="A9100" s="83"/>
      <c r="B9100" s="83"/>
      <c r="C9100" s="83"/>
      <c r="D9100" s="98"/>
    </row>
    <row r="9101" spans="1:4" ht="12.75">
      <c r="A9101" s="83"/>
      <c r="B9101" s="83"/>
      <c r="C9101" s="83"/>
      <c r="D9101" s="98"/>
    </row>
    <row r="9102" spans="1:4" ht="12.75">
      <c r="A9102" s="83"/>
      <c r="B9102" s="83"/>
      <c r="C9102" s="83"/>
      <c r="D9102" s="98"/>
    </row>
    <row r="9103" spans="1:4" ht="12.75">
      <c r="A9103" s="83"/>
      <c r="B9103" s="83"/>
      <c r="C9103" s="83"/>
      <c r="D9103" s="98"/>
    </row>
    <row r="9104" spans="1:4" ht="12.75">
      <c r="A9104" s="83"/>
      <c r="B9104" s="83"/>
      <c r="C9104" s="83"/>
      <c r="D9104" s="98"/>
    </row>
    <row r="9105" spans="1:4" ht="12.75">
      <c r="A9105" s="83"/>
      <c r="B9105" s="83"/>
      <c r="C9105" s="83"/>
      <c r="D9105" s="98"/>
    </row>
    <row r="9106" spans="1:4" ht="12.75">
      <c r="A9106" s="83"/>
      <c r="B9106" s="83"/>
      <c r="C9106" s="83"/>
      <c r="D9106" s="98"/>
    </row>
    <row r="9107" spans="1:4" ht="12.75">
      <c r="A9107" s="83"/>
      <c r="B9107" s="83"/>
      <c r="C9107" s="83"/>
      <c r="D9107" s="98"/>
    </row>
    <row r="9108" spans="1:4" ht="12.75">
      <c r="A9108" s="83"/>
      <c r="B9108" s="83"/>
      <c r="C9108" s="83"/>
      <c r="D9108" s="98"/>
    </row>
    <row r="9109" spans="1:4" ht="12.75">
      <c r="A9109" s="83"/>
      <c r="B9109" s="83"/>
      <c r="C9109" s="83"/>
      <c r="D9109" s="98"/>
    </row>
    <row r="9110" spans="1:4" ht="12.75">
      <c r="A9110" s="83"/>
      <c r="B9110" s="83"/>
      <c r="C9110" s="83"/>
      <c r="D9110" s="98"/>
    </row>
    <row r="9111" spans="1:4" ht="12.75">
      <c r="A9111" s="83"/>
      <c r="B9111" s="83"/>
      <c r="C9111" s="83"/>
      <c r="D9111" s="98"/>
    </row>
    <row r="9112" spans="1:4" ht="12.75">
      <c r="A9112" s="83"/>
      <c r="B9112" s="83"/>
      <c r="C9112" s="83"/>
      <c r="D9112" s="98"/>
    </row>
    <row r="9113" spans="1:4" ht="12.75">
      <c r="A9113" s="83"/>
      <c r="B9113" s="83"/>
      <c r="C9113" s="83"/>
      <c r="D9113" s="98"/>
    </row>
    <row r="9114" spans="1:4" ht="12.75">
      <c r="A9114" s="83"/>
      <c r="B9114" s="83"/>
      <c r="C9114" s="83"/>
      <c r="D9114" s="98"/>
    </row>
    <row r="9115" spans="1:4" ht="12.75">
      <c r="A9115" s="83"/>
      <c r="B9115" s="83"/>
      <c r="C9115" s="83"/>
      <c r="D9115" s="98"/>
    </row>
    <row r="9116" spans="1:4" ht="12.75">
      <c r="A9116" s="83"/>
      <c r="B9116" s="83"/>
      <c r="C9116" s="83"/>
      <c r="D9116" s="98"/>
    </row>
    <row r="9117" spans="1:4" ht="12.75">
      <c r="A9117" s="83"/>
      <c r="B9117" s="83"/>
      <c r="C9117" s="83"/>
      <c r="D9117" s="98"/>
    </row>
    <row r="9118" spans="1:4" ht="12.75">
      <c r="A9118" s="83"/>
      <c r="B9118" s="83"/>
      <c r="C9118" s="83"/>
      <c r="D9118" s="98"/>
    </row>
    <row r="9119" spans="1:4" ht="12.75">
      <c r="A9119" s="83"/>
      <c r="B9119" s="83"/>
      <c r="C9119" s="83"/>
      <c r="D9119" s="98"/>
    </row>
    <row r="9120" spans="1:4" ht="12.75">
      <c r="A9120" s="83"/>
      <c r="B9120" s="83"/>
      <c r="C9120" s="83"/>
      <c r="D9120" s="98"/>
    </row>
    <row r="9121" spans="1:4" ht="12.75">
      <c r="A9121" s="83"/>
      <c r="B9121" s="83"/>
      <c r="C9121" s="83"/>
      <c r="D9121" s="98"/>
    </row>
    <row r="9122" spans="1:4" ht="12.75">
      <c r="A9122" s="83"/>
      <c r="B9122" s="83"/>
      <c r="C9122" s="83"/>
      <c r="D9122" s="98"/>
    </row>
    <row r="9123" spans="1:4" ht="12.75">
      <c r="A9123" s="83"/>
      <c r="B9123" s="83"/>
      <c r="C9123" s="83"/>
      <c r="D9123" s="98"/>
    </row>
    <row r="9124" spans="1:4" ht="12.75">
      <c r="A9124" s="83"/>
      <c r="B9124" s="83"/>
      <c r="C9124" s="83"/>
      <c r="D9124" s="98"/>
    </row>
    <row r="9125" spans="1:4" ht="12.75">
      <c r="A9125" s="83"/>
      <c r="B9125" s="83"/>
      <c r="C9125" s="83"/>
      <c r="D9125" s="98"/>
    </row>
    <row r="9126" spans="1:4" ht="12.75">
      <c r="A9126" s="83"/>
      <c r="B9126" s="83"/>
      <c r="C9126" s="83"/>
      <c r="D9126" s="98"/>
    </row>
    <row r="9127" spans="1:4" ht="12.75">
      <c r="A9127" s="83"/>
      <c r="B9127" s="83"/>
      <c r="C9127" s="83"/>
      <c r="D9127" s="98"/>
    </row>
    <row r="9128" spans="1:4" ht="12.75">
      <c r="A9128" s="83"/>
      <c r="B9128" s="83"/>
      <c r="C9128" s="83"/>
      <c r="D9128" s="98"/>
    </row>
    <row r="9129" spans="1:4" ht="12.75">
      <c r="A9129" s="83"/>
      <c r="B9129" s="83"/>
      <c r="C9129" s="83"/>
      <c r="D9129" s="98"/>
    </row>
    <row r="9130" spans="1:4" ht="12.75">
      <c r="A9130" s="83"/>
      <c r="B9130" s="83"/>
      <c r="C9130" s="83"/>
      <c r="D9130" s="98"/>
    </row>
    <row r="9131" spans="1:4" ht="12.75">
      <c r="A9131" s="83"/>
      <c r="B9131" s="83"/>
      <c r="C9131" s="83"/>
      <c r="D9131" s="98"/>
    </row>
    <row r="9132" spans="1:4" ht="12.75">
      <c r="A9132" s="83"/>
      <c r="B9132" s="83"/>
      <c r="C9132" s="83"/>
      <c r="D9132" s="98"/>
    </row>
    <row r="9133" spans="1:4" ht="12.75">
      <c r="A9133" s="83"/>
      <c r="B9133" s="83"/>
      <c r="C9133" s="83"/>
      <c r="D9133" s="98"/>
    </row>
    <row r="9134" spans="1:4" ht="12.75">
      <c r="A9134" s="83"/>
      <c r="B9134" s="83"/>
      <c r="C9134" s="83"/>
      <c r="D9134" s="98"/>
    </row>
    <row r="9135" spans="1:4" ht="12.75">
      <c r="A9135" s="83"/>
      <c r="B9135" s="83"/>
      <c r="C9135" s="83"/>
      <c r="D9135" s="98"/>
    </row>
    <row r="9136" spans="1:4" ht="12.75">
      <c r="A9136" s="83"/>
      <c r="B9136" s="83"/>
      <c r="C9136" s="83"/>
      <c r="D9136" s="98"/>
    </row>
    <row r="9137" spans="1:4" ht="12.75">
      <c r="A9137" s="83"/>
      <c r="B9137" s="83"/>
      <c r="C9137" s="83"/>
      <c r="D9137" s="98"/>
    </row>
    <row r="9138" spans="1:4" ht="12.75">
      <c r="A9138" s="83"/>
      <c r="B9138" s="83"/>
      <c r="C9138" s="83"/>
      <c r="D9138" s="98"/>
    </row>
    <row r="9139" spans="1:4" ht="12.75">
      <c r="A9139" s="83"/>
      <c r="B9139" s="83"/>
      <c r="C9139" s="83"/>
      <c r="D9139" s="98"/>
    </row>
    <row r="9140" spans="1:4" ht="12.75">
      <c r="A9140" s="83"/>
      <c r="B9140" s="83"/>
      <c r="C9140" s="83"/>
      <c r="D9140" s="98"/>
    </row>
    <row r="9141" spans="1:4" ht="12.75">
      <c r="A9141" s="83"/>
      <c r="B9141" s="83"/>
      <c r="C9141" s="83"/>
      <c r="D9141" s="98"/>
    </row>
    <row r="9142" spans="1:4" ht="12.75">
      <c r="A9142" s="83"/>
      <c r="B9142" s="83"/>
      <c r="C9142" s="83"/>
      <c r="D9142" s="98"/>
    </row>
    <row r="9143" spans="1:4" ht="12.75">
      <c r="A9143" s="83"/>
      <c r="B9143" s="83"/>
      <c r="C9143" s="83"/>
      <c r="D9143" s="98"/>
    </row>
    <row r="9144" spans="1:4" ht="12.75">
      <c r="A9144" s="83"/>
      <c r="B9144" s="83"/>
      <c r="C9144" s="83"/>
      <c r="D9144" s="98"/>
    </row>
    <row r="9145" spans="1:4" ht="12.75">
      <c r="A9145" s="83"/>
      <c r="B9145" s="83"/>
      <c r="C9145" s="83"/>
      <c r="D9145" s="98"/>
    </row>
    <row r="9146" spans="1:4" ht="12.75">
      <c r="A9146" s="83"/>
      <c r="B9146" s="83"/>
      <c r="C9146" s="83"/>
      <c r="D9146" s="98"/>
    </row>
    <row r="9147" spans="1:4" ht="12.75">
      <c r="A9147" s="83"/>
      <c r="B9147" s="83"/>
      <c r="C9147" s="83"/>
      <c r="D9147" s="98"/>
    </row>
    <row r="9148" spans="1:4" ht="12.75">
      <c r="A9148" s="83"/>
      <c r="B9148" s="83"/>
      <c r="C9148" s="83"/>
      <c r="D9148" s="98"/>
    </row>
    <row r="9149" spans="1:4" ht="12.75">
      <c r="A9149" s="83"/>
      <c r="B9149" s="83"/>
      <c r="C9149" s="83"/>
      <c r="D9149" s="98"/>
    </row>
    <row r="9150" spans="1:4" ht="12.75">
      <c r="A9150" s="83"/>
      <c r="B9150" s="83"/>
      <c r="C9150" s="83"/>
      <c r="D9150" s="98"/>
    </row>
    <row r="9151" spans="1:4" ht="12.75">
      <c r="A9151" s="83"/>
      <c r="B9151" s="83"/>
      <c r="C9151" s="83"/>
      <c r="D9151" s="98"/>
    </row>
    <row r="9152" spans="1:4" ht="12.75">
      <c r="A9152" s="83"/>
      <c r="B9152" s="83"/>
      <c r="C9152" s="83"/>
      <c r="D9152" s="98"/>
    </row>
    <row r="9153" spans="1:4" ht="12.75">
      <c r="A9153" s="83"/>
      <c r="B9153" s="83"/>
      <c r="C9153" s="83"/>
      <c r="D9153" s="98"/>
    </row>
    <row r="9154" spans="1:4" ht="12.75">
      <c r="A9154" s="83"/>
      <c r="B9154" s="83"/>
      <c r="C9154" s="83"/>
      <c r="D9154" s="98"/>
    </row>
    <row r="9155" spans="1:4" ht="12.75">
      <c r="A9155" s="83"/>
      <c r="B9155" s="83"/>
      <c r="C9155" s="83"/>
      <c r="D9155" s="98"/>
    </row>
    <row r="9156" spans="1:4" ht="12.75">
      <c r="A9156" s="83"/>
      <c r="B9156" s="83"/>
      <c r="C9156" s="83"/>
      <c r="D9156" s="98"/>
    </row>
    <row r="9157" spans="1:4" ht="12.75">
      <c r="A9157" s="83"/>
      <c r="B9157" s="83"/>
      <c r="C9157" s="83"/>
      <c r="D9157" s="98"/>
    </row>
    <row r="9158" spans="1:4" ht="12.75">
      <c r="A9158" s="83"/>
      <c r="B9158" s="83"/>
      <c r="C9158" s="83"/>
      <c r="D9158" s="98"/>
    </row>
    <row r="9159" spans="1:4" ht="12.75">
      <c r="A9159" s="83"/>
      <c r="B9159" s="83"/>
      <c r="C9159" s="83"/>
      <c r="D9159" s="98"/>
    </row>
    <row r="9160" spans="1:4" ht="12.75">
      <c r="A9160" s="83"/>
      <c r="B9160" s="83"/>
      <c r="C9160" s="83"/>
      <c r="D9160" s="98"/>
    </row>
    <row r="9161" spans="1:4" ht="12.75">
      <c r="A9161" s="83"/>
      <c r="B9161" s="83"/>
      <c r="C9161" s="83"/>
      <c r="D9161" s="98"/>
    </row>
    <row r="9162" spans="1:4" ht="12.75">
      <c r="A9162" s="83"/>
      <c r="B9162" s="83"/>
      <c r="C9162" s="83"/>
      <c r="D9162" s="98"/>
    </row>
    <row r="9163" spans="1:4" ht="12.75">
      <c r="A9163" s="83"/>
      <c r="B9163" s="83"/>
      <c r="C9163" s="83"/>
      <c r="D9163" s="98"/>
    </row>
    <row r="9164" spans="1:4" ht="12.75">
      <c r="A9164" s="83"/>
      <c r="B9164" s="83"/>
      <c r="C9164" s="83"/>
      <c r="D9164" s="98"/>
    </row>
    <row r="9165" spans="1:4" ht="12.75">
      <c r="A9165" s="83"/>
      <c r="B9165" s="83"/>
      <c r="C9165" s="83"/>
      <c r="D9165" s="98"/>
    </row>
    <row r="9166" spans="1:4" ht="12.75">
      <c r="A9166" s="83"/>
      <c r="B9166" s="83"/>
      <c r="C9166" s="83"/>
      <c r="D9166" s="98"/>
    </row>
    <row r="9167" spans="1:4" ht="12.75">
      <c r="A9167" s="83"/>
      <c r="B9167" s="83"/>
      <c r="C9167" s="83"/>
      <c r="D9167" s="98"/>
    </row>
    <row r="9168" spans="1:4" ht="12.75">
      <c r="A9168" s="83"/>
      <c r="B9168" s="83"/>
      <c r="C9168" s="83"/>
      <c r="D9168" s="98"/>
    </row>
    <row r="9169" spans="1:4" ht="12.75">
      <c r="A9169" s="83"/>
      <c r="B9169" s="83"/>
      <c r="C9169" s="83"/>
      <c r="D9169" s="98"/>
    </row>
    <row r="9170" spans="1:4" ht="12.75">
      <c r="A9170" s="83"/>
      <c r="B9170" s="83"/>
      <c r="C9170" s="83"/>
      <c r="D9170" s="98"/>
    </row>
    <row r="9171" spans="1:4" ht="12.75">
      <c r="A9171" s="83"/>
      <c r="B9171" s="83"/>
      <c r="C9171" s="83"/>
      <c r="D9171" s="98"/>
    </row>
    <row r="9172" spans="1:4" ht="12.75">
      <c r="A9172" s="83"/>
      <c r="B9172" s="83"/>
      <c r="C9172" s="83"/>
      <c r="D9172" s="98"/>
    </row>
    <row r="9173" spans="1:4" ht="12.75">
      <c r="A9173" s="83"/>
      <c r="B9173" s="83"/>
      <c r="C9173" s="83"/>
      <c r="D9173" s="98"/>
    </row>
    <row r="9174" spans="1:4" ht="12.75">
      <c r="A9174" s="83"/>
      <c r="B9174" s="83"/>
      <c r="C9174" s="83"/>
      <c r="D9174" s="98"/>
    </row>
    <row r="9175" spans="1:4" ht="12.75">
      <c r="A9175" s="83"/>
      <c r="B9175" s="83"/>
      <c r="C9175" s="83"/>
      <c r="D9175" s="98"/>
    </row>
    <row r="9176" spans="1:4" ht="12.75">
      <c r="A9176" s="83"/>
      <c r="B9176" s="83"/>
      <c r="C9176" s="83"/>
      <c r="D9176" s="98"/>
    </row>
    <row r="9177" spans="1:4" ht="12.75">
      <c r="A9177" s="83"/>
      <c r="B9177" s="83"/>
      <c r="C9177" s="83"/>
      <c r="D9177" s="98"/>
    </row>
    <row r="9178" spans="1:4" ht="12.75">
      <c r="A9178" s="83"/>
      <c r="B9178" s="83"/>
      <c r="C9178" s="83"/>
      <c r="D9178" s="98"/>
    </row>
    <row r="9179" spans="1:4" ht="12.75">
      <c r="A9179" s="83"/>
      <c r="B9179" s="83"/>
      <c r="C9179" s="83"/>
      <c r="D9179" s="98"/>
    </row>
    <row r="9180" spans="1:4" ht="12.75">
      <c r="A9180" s="83"/>
      <c r="B9180" s="83"/>
      <c r="C9180" s="83"/>
      <c r="D9180" s="98"/>
    </row>
    <row r="9181" spans="1:4" ht="12.75">
      <c r="A9181" s="83"/>
      <c r="B9181" s="83"/>
      <c r="C9181" s="83"/>
      <c r="D9181" s="98"/>
    </row>
    <row r="9182" spans="1:4" ht="12.75">
      <c r="A9182" s="83"/>
      <c r="B9182" s="83"/>
      <c r="C9182" s="83"/>
      <c r="D9182" s="98"/>
    </row>
    <row r="9183" spans="1:4" ht="12.75">
      <c r="A9183" s="83"/>
      <c r="B9183" s="83"/>
      <c r="C9183" s="83"/>
      <c r="D9183" s="98"/>
    </row>
    <row r="9184" spans="1:4" ht="12.75">
      <c r="A9184" s="83"/>
      <c r="B9184" s="83"/>
      <c r="C9184" s="83"/>
      <c r="D9184" s="98"/>
    </row>
    <row r="9185" spans="1:4" ht="12.75">
      <c r="A9185" s="83"/>
      <c r="B9185" s="83"/>
      <c r="C9185" s="83"/>
      <c r="D9185" s="98"/>
    </row>
    <row r="9186" spans="1:4" ht="12.75">
      <c r="A9186" s="83"/>
      <c r="B9186" s="83"/>
      <c r="C9186" s="83"/>
      <c r="D9186" s="98"/>
    </row>
    <row r="9187" spans="1:4" ht="12.75">
      <c r="A9187" s="83"/>
      <c r="B9187" s="83"/>
      <c r="C9187" s="83"/>
      <c r="D9187" s="98"/>
    </row>
    <row r="9188" spans="1:4" ht="12.75">
      <c r="A9188" s="83"/>
      <c r="B9188" s="83"/>
      <c r="C9188" s="83"/>
      <c r="D9188" s="98"/>
    </row>
    <row r="9189" spans="1:4" ht="12.75">
      <c r="A9189" s="83"/>
      <c r="B9189" s="83"/>
      <c r="C9189" s="83"/>
      <c r="D9189" s="98"/>
    </row>
    <row r="9190" spans="1:4" ht="12.75">
      <c r="A9190" s="83"/>
      <c r="B9190" s="83"/>
      <c r="C9190" s="83"/>
      <c r="D9190" s="98"/>
    </row>
    <row r="9191" spans="1:4" ht="12.75">
      <c r="A9191" s="83"/>
      <c r="B9191" s="83"/>
      <c r="C9191" s="83"/>
      <c r="D9191" s="98"/>
    </row>
    <row r="9192" spans="1:4" ht="12.75">
      <c r="A9192" s="83"/>
      <c r="B9192" s="83"/>
      <c r="C9192" s="83"/>
      <c r="D9192" s="98"/>
    </row>
    <row r="9193" spans="1:4" ht="12.75">
      <c r="A9193" s="83"/>
      <c r="B9193" s="83"/>
      <c r="C9193" s="83"/>
      <c r="D9193" s="98"/>
    </row>
    <row r="9194" spans="1:4" ht="12.75">
      <c r="A9194" s="83"/>
      <c r="B9194" s="83"/>
      <c r="C9194" s="83"/>
      <c r="D9194" s="98"/>
    </row>
    <row r="9195" spans="1:4" ht="12.75">
      <c r="A9195" s="83"/>
      <c r="B9195" s="83"/>
      <c r="C9195" s="83"/>
      <c r="D9195" s="98"/>
    </row>
    <row r="9196" spans="1:4" ht="12.75">
      <c r="A9196" s="83"/>
      <c r="B9196" s="83"/>
      <c r="C9196" s="83"/>
      <c r="D9196" s="98"/>
    </row>
    <row r="9197" spans="1:4" ht="12.75">
      <c r="A9197" s="83"/>
      <c r="B9197" s="83"/>
      <c r="C9197" s="83"/>
      <c r="D9197" s="98"/>
    </row>
    <row r="9198" spans="1:4" ht="12.75">
      <c r="A9198" s="83"/>
      <c r="B9198" s="83"/>
      <c r="C9198" s="83"/>
      <c r="D9198" s="98"/>
    </row>
    <row r="9199" spans="1:4" ht="12.75">
      <c r="A9199" s="83"/>
      <c r="B9199" s="83"/>
      <c r="C9199" s="83"/>
      <c r="D9199" s="98"/>
    </row>
    <row r="9200" spans="1:4" ht="12.75">
      <c r="A9200" s="83"/>
      <c r="B9200" s="83"/>
      <c r="C9200" s="83"/>
      <c r="D9200" s="98"/>
    </row>
    <row r="9201" spans="1:4" ht="12.75">
      <c r="A9201" s="83"/>
      <c r="B9201" s="83"/>
      <c r="C9201" s="83"/>
      <c r="D9201" s="98"/>
    </row>
    <row r="9202" spans="1:4" ht="12.75">
      <c r="A9202" s="83"/>
      <c r="B9202" s="83"/>
      <c r="C9202" s="83"/>
      <c r="D9202" s="98"/>
    </row>
    <row r="9203" spans="1:4" ht="12.75">
      <c r="A9203" s="83"/>
      <c r="B9203" s="83"/>
      <c r="C9203" s="83"/>
      <c r="D9203" s="98"/>
    </row>
    <row r="9204" spans="1:4" ht="12.75">
      <c r="A9204" s="83"/>
      <c r="B9204" s="83"/>
      <c r="C9204" s="83"/>
      <c r="D9204" s="98"/>
    </row>
    <row r="9205" spans="1:4" ht="12.75">
      <c r="A9205" s="83"/>
      <c r="B9205" s="83"/>
      <c r="C9205" s="83"/>
      <c r="D9205" s="98"/>
    </row>
    <row r="9206" spans="1:4" ht="12.75">
      <c r="A9206" s="83"/>
      <c r="B9206" s="83"/>
      <c r="C9206" s="83"/>
      <c r="D9206" s="98"/>
    </row>
    <row r="9207" spans="1:4" ht="12.75">
      <c r="A9207" s="83"/>
      <c r="B9207" s="83"/>
      <c r="C9207" s="83"/>
      <c r="D9207" s="98"/>
    </row>
    <row r="9208" spans="1:4" ht="12.75">
      <c r="A9208" s="83"/>
      <c r="B9208" s="83"/>
      <c r="C9208" s="83"/>
      <c r="D9208" s="98"/>
    </row>
    <row r="9209" spans="1:4" ht="12.75">
      <c r="A9209" s="83"/>
      <c r="B9209" s="83"/>
      <c r="C9209" s="83"/>
      <c r="D9209" s="98"/>
    </row>
    <row r="9210" spans="1:4" ht="12.75">
      <c r="A9210" s="83"/>
      <c r="B9210" s="83"/>
      <c r="C9210" s="83"/>
      <c r="D9210" s="98"/>
    </row>
    <row r="9211" spans="1:4" ht="12.75">
      <c r="A9211" s="83"/>
      <c r="B9211" s="83"/>
      <c r="C9211" s="83"/>
      <c r="D9211" s="98"/>
    </row>
    <row r="9212" spans="1:4" ht="12.75">
      <c r="A9212" s="83"/>
      <c r="B9212" s="83"/>
      <c r="C9212" s="83"/>
      <c r="D9212" s="98"/>
    </row>
    <row r="9213" spans="1:4" ht="12.75">
      <c r="A9213" s="83"/>
      <c r="B9213" s="83"/>
      <c r="C9213" s="83"/>
      <c r="D9213" s="98"/>
    </row>
    <row r="9214" spans="1:4" ht="12.75">
      <c r="A9214" s="83"/>
      <c r="B9214" s="83"/>
      <c r="C9214" s="83"/>
      <c r="D9214" s="98"/>
    </row>
    <row r="9215" spans="1:4" ht="12.75">
      <c r="A9215" s="83"/>
      <c r="B9215" s="83"/>
      <c r="C9215" s="83"/>
      <c r="D9215" s="98"/>
    </row>
    <row r="9216" spans="1:4" ht="12.75">
      <c r="A9216" s="83"/>
      <c r="B9216" s="83"/>
      <c r="C9216" s="83"/>
      <c r="D9216" s="98"/>
    </row>
    <row r="9217" spans="1:4" ht="12.75">
      <c r="A9217" s="83"/>
      <c r="B9217" s="83"/>
      <c r="C9217" s="83"/>
      <c r="D9217" s="98"/>
    </row>
    <row r="9218" spans="1:4" ht="12.75">
      <c r="A9218" s="83"/>
      <c r="B9218" s="83"/>
      <c r="C9218" s="83"/>
      <c r="D9218" s="98"/>
    </row>
    <row r="9219" spans="1:4" ht="12.75">
      <c r="A9219" s="83"/>
      <c r="B9219" s="83"/>
      <c r="C9219" s="83"/>
      <c r="D9219" s="98"/>
    </row>
    <row r="9220" spans="1:4" ht="12.75">
      <c r="A9220" s="83"/>
      <c r="B9220" s="83"/>
      <c r="C9220" s="83"/>
      <c r="D9220" s="98"/>
    </row>
    <row r="9221" spans="1:4" ht="12.75">
      <c r="A9221" s="83"/>
      <c r="B9221" s="83"/>
      <c r="C9221" s="83"/>
      <c r="D9221" s="98"/>
    </row>
    <row r="9222" spans="1:4" ht="12.75">
      <c r="A9222" s="83"/>
      <c r="B9222" s="83"/>
      <c r="C9222" s="83"/>
      <c r="D9222" s="98"/>
    </row>
    <row r="9223" spans="1:4" ht="12.75">
      <c r="A9223" s="83"/>
      <c r="B9223" s="83"/>
      <c r="C9223" s="83"/>
      <c r="D9223" s="98"/>
    </row>
    <row r="9224" spans="1:4" ht="12.75">
      <c r="A9224" s="83"/>
      <c r="B9224" s="83"/>
      <c r="C9224" s="83"/>
      <c r="D9224" s="98"/>
    </row>
    <row r="9225" spans="1:4" ht="12.75">
      <c r="A9225" s="83"/>
      <c r="B9225" s="83"/>
      <c r="C9225" s="83"/>
      <c r="D9225" s="98"/>
    </row>
    <row r="9226" spans="1:4" ht="12.75">
      <c r="A9226" s="83"/>
      <c r="B9226" s="83"/>
      <c r="C9226" s="83"/>
      <c r="D9226" s="98"/>
    </row>
    <row r="9227" spans="1:4" ht="12.75">
      <c r="A9227" s="83"/>
      <c r="B9227" s="83"/>
      <c r="C9227" s="83"/>
      <c r="D9227" s="98"/>
    </row>
    <row r="9228" spans="1:4" ht="12.75">
      <c r="A9228" s="83"/>
      <c r="B9228" s="83"/>
      <c r="C9228" s="83"/>
      <c r="D9228" s="98"/>
    </row>
    <row r="9229" spans="1:4" ht="12.75">
      <c r="A9229" s="83"/>
      <c r="B9229" s="83"/>
      <c r="C9229" s="83"/>
      <c r="D9229" s="98"/>
    </row>
    <row r="9230" spans="1:4" ht="12.75">
      <c r="A9230" s="83"/>
      <c r="B9230" s="83"/>
      <c r="C9230" s="83"/>
      <c r="D9230" s="98"/>
    </row>
    <row r="9231" spans="1:4" ht="12.75">
      <c r="A9231" s="83"/>
      <c r="B9231" s="83"/>
      <c r="C9231" s="83"/>
      <c r="D9231" s="98"/>
    </row>
    <row r="9232" spans="1:4" ht="12.75">
      <c r="A9232" s="83"/>
      <c r="B9232" s="83"/>
      <c r="C9232" s="83"/>
      <c r="D9232" s="98"/>
    </row>
    <row r="9233" spans="1:4" ht="12.75">
      <c r="A9233" s="83"/>
      <c r="B9233" s="83"/>
      <c r="C9233" s="83"/>
      <c r="D9233" s="98"/>
    </row>
    <row r="9234" spans="1:4" ht="12.75">
      <c r="A9234" s="83"/>
      <c r="B9234" s="83"/>
      <c r="C9234" s="83"/>
      <c r="D9234" s="98"/>
    </row>
    <row r="9235" spans="1:4" ht="12.75">
      <c r="A9235" s="83"/>
      <c r="B9235" s="83"/>
      <c r="C9235" s="83"/>
      <c r="D9235" s="98"/>
    </row>
    <row r="9236" spans="1:4" ht="12.75">
      <c r="A9236" s="83"/>
      <c r="B9236" s="83"/>
      <c r="C9236" s="83"/>
      <c r="D9236" s="98"/>
    </row>
    <row r="9237" spans="1:4" ht="12.75">
      <c r="A9237" s="83"/>
      <c r="B9237" s="83"/>
      <c r="C9237" s="83"/>
      <c r="D9237" s="98"/>
    </row>
    <row r="9238" spans="1:4" ht="12.75">
      <c r="A9238" s="83"/>
      <c r="B9238" s="83"/>
      <c r="C9238" s="83"/>
      <c r="D9238" s="98"/>
    </row>
    <row r="9239" spans="1:4" ht="12.75">
      <c r="A9239" s="83"/>
      <c r="B9239" s="83"/>
      <c r="C9239" s="83"/>
      <c r="D9239" s="98"/>
    </row>
    <row r="9240" spans="1:4" ht="12.75">
      <c r="A9240" s="83"/>
      <c r="B9240" s="83"/>
      <c r="C9240" s="83"/>
      <c r="D9240" s="98"/>
    </row>
    <row r="9241" spans="1:4" ht="12.75">
      <c r="A9241" s="83"/>
      <c r="B9241" s="83"/>
      <c r="C9241" s="83"/>
      <c r="D9241" s="98"/>
    </row>
    <row r="9242" spans="1:4" ht="12.75">
      <c r="A9242" s="83"/>
      <c r="B9242" s="83"/>
      <c r="C9242" s="83"/>
      <c r="D9242" s="98"/>
    </row>
    <row r="9243" spans="1:4" ht="12.75">
      <c r="A9243" s="83"/>
      <c r="B9243" s="83"/>
      <c r="C9243" s="83"/>
      <c r="D9243" s="98"/>
    </row>
    <row r="9244" spans="1:4" ht="12.75">
      <c r="A9244" s="83"/>
      <c r="B9244" s="83"/>
      <c r="C9244" s="83"/>
      <c r="D9244" s="98"/>
    </row>
    <row r="9245" spans="1:4" ht="12.75">
      <c r="A9245" s="83"/>
      <c r="B9245" s="83"/>
      <c r="C9245" s="83"/>
      <c r="D9245" s="98"/>
    </row>
    <row r="9246" spans="1:4" ht="12.75">
      <c r="A9246" s="83"/>
      <c r="B9246" s="83"/>
      <c r="C9246" s="83"/>
      <c r="D9246" s="98"/>
    </row>
    <row r="9247" spans="1:4" ht="12.75">
      <c r="A9247" s="83"/>
      <c r="B9247" s="83"/>
      <c r="C9247" s="83"/>
      <c r="D9247" s="98"/>
    </row>
    <row r="9248" spans="1:4" ht="12.75">
      <c r="A9248" s="83"/>
      <c r="B9248" s="83"/>
      <c r="C9248" s="83"/>
      <c r="D9248" s="98"/>
    </row>
    <row r="9249" spans="1:4" ht="12.75">
      <c r="A9249" s="83"/>
      <c r="B9249" s="83"/>
      <c r="C9249" s="83"/>
      <c r="D9249" s="98"/>
    </row>
    <row r="9250" spans="1:4" ht="12.75">
      <c r="A9250" s="83"/>
      <c r="B9250" s="83"/>
      <c r="C9250" s="83"/>
      <c r="D9250" s="98"/>
    </row>
    <row r="9251" spans="1:4" ht="12.75">
      <c r="A9251" s="83"/>
      <c r="B9251" s="83"/>
      <c r="C9251" s="83"/>
      <c r="D9251" s="98"/>
    </row>
    <row r="9252" spans="1:4" ht="12.75">
      <c r="A9252" s="83"/>
      <c r="B9252" s="83"/>
      <c r="C9252" s="83"/>
      <c r="D9252" s="98"/>
    </row>
    <row r="9253" spans="1:4" ht="12.75">
      <c r="A9253" s="83"/>
      <c r="B9253" s="83"/>
      <c r="C9253" s="83"/>
      <c r="D9253" s="98"/>
    </row>
    <row r="9254" spans="1:4" ht="12.75">
      <c r="A9254" s="83"/>
      <c r="B9254" s="83"/>
      <c r="C9254" s="83"/>
      <c r="D9254" s="98"/>
    </row>
    <row r="9255" spans="1:4" ht="12.75">
      <c r="A9255" s="83"/>
      <c r="B9255" s="83"/>
      <c r="C9255" s="83"/>
      <c r="D9255" s="98"/>
    </row>
    <row r="9256" spans="1:4" ht="12.75">
      <c r="A9256" s="83"/>
      <c r="B9256" s="83"/>
      <c r="C9256" s="83"/>
      <c r="D9256" s="98"/>
    </row>
    <row r="9257" spans="1:4" ht="12.75">
      <c r="A9257" s="83"/>
      <c r="B9257" s="83"/>
      <c r="C9257" s="83"/>
      <c r="D9257" s="98"/>
    </row>
    <row r="9258" spans="1:4" ht="12.75">
      <c r="A9258" s="83"/>
      <c r="B9258" s="83"/>
      <c r="C9258" s="83"/>
      <c r="D9258" s="98"/>
    </row>
    <row r="9259" spans="1:4" ht="12.75">
      <c r="A9259" s="83"/>
      <c r="B9259" s="83"/>
      <c r="C9259" s="83"/>
      <c r="D9259" s="98"/>
    </row>
    <row r="9260" spans="1:4" ht="12.75">
      <c r="A9260" s="83"/>
      <c r="B9260" s="83"/>
      <c r="C9260" s="83"/>
      <c r="D9260" s="98"/>
    </row>
    <row r="9261" spans="1:4" ht="12.75">
      <c r="A9261" s="83"/>
      <c r="B9261" s="83"/>
      <c r="C9261" s="83"/>
      <c r="D9261" s="98"/>
    </row>
    <row r="9262" spans="1:4" ht="12.75">
      <c r="A9262" s="83"/>
      <c r="B9262" s="83"/>
      <c r="C9262" s="83"/>
      <c r="D9262" s="98"/>
    </row>
    <row r="9263" spans="1:4" ht="12.75">
      <c r="A9263" s="83"/>
      <c r="B9263" s="83"/>
      <c r="C9263" s="83"/>
      <c r="D9263" s="98"/>
    </row>
    <row r="9264" spans="1:4" ht="12.75">
      <c r="A9264" s="83"/>
      <c r="B9264" s="83"/>
      <c r="C9264" s="83"/>
      <c r="D9264" s="98"/>
    </row>
    <row r="9265" spans="1:4" ht="12.75">
      <c r="A9265" s="83"/>
      <c r="B9265" s="83"/>
      <c r="C9265" s="83"/>
      <c r="D9265" s="98"/>
    </row>
    <row r="9266" spans="1:4" ht="12.75">
      <c r="A9266" s="83"/>
      <c r="B9266" s="83"/>
      <c r="C9266" s="83"/>
      <c r="D9266" s="98"/>
    </row>
    <row r="9267" spans="1:4" ht="12.75">
      <c r="A9267" s="83"/>
      <c r="B9267" s="83"/>
      <c r="C9267" s="83"/>
      <c r="D9267" s="98"/>
    </row>
    <row r="9268" spans="1:4" ht="12.75">
      <c r="A9268" s="83"/>
      <c r="B9268" s="83"/>
      <c r="C9268" s="83"/>
      <c r="D9268" s="98"/>
    </row>
    <row r="9269" spans="1:4" ht="12.75">
      <c r="A9269" s="83"/>
      <c r="B9269" s="83"/>
      <c r="C9269" s="83"/>
      <c r="D9269" s="98"/>
    </row>
    <row r="9270" spans="1:4" ht="12.75">
      <c r="A9270" s="83"/>
      <c r="B9270" s="83"/>
      <c r="C9270" s="83"/>
      <c r="D9270" s="98"/>
    </row>
    <row r="9271" spans="1:4" ht="12.75">
      <c r="A9271" s="83"/>
      <c r="B9271" s="83"/>
      <c r="C9271" s="83"/>
      <c r="D9271" s="98"/>
    </row>
    <row r="9272" spans="1:4" ht="12.75">
      <c r="A9272" s="83"/>
      <c r="B9272" s="83"/>
      <c r="C9272" s="83"/>
      <c r="D9272" s="98"/>
    </row>
    <row r="9273" spans="1:4" ht="12.75">
      <c r="A9273" s="83"/>
      <c r="B9273" s="83"/>
      <c r="C9273" s="83"/>
      <c r="D9273" s="98"/>
    </row>
    <row r="9274" spans="1:4" ht="12.75">
      <c r="A9274" s="83"/>
      <c r="B9274" s="83"/>
      <c r="C9274" s="83"/>
      <c r="D9274" s="98"/>
    </row>
    <row r="9275" spans="1:4" ht="12.75">
      <c r="A9275" s="83"/>
      <c r="B9275" s="83"/>
      <c r="C9275" s="83"/>
      <c r="D9275" s="98"/>
    </row>
    <row r="9276" spans="1:4" ht="12.75">
      <c r="A9276" s="83"/>
      <c r="B9276" s="83"/>
      <c r="C9276" s="83"/>
      <c r="D9276" s="98"/>
    </row>
    <row r="9277" spans="1:4" ht="12.75">
      <c r="A9277" s="83"/>
      <c r="B9277" s="83"/>
      <c r="C9277" s="83"/>
      <c r="D9277" s="98"/>
    </row>
    <row r="9278" spans="1:4" ht="12.75">
      <c r="A9278" s="83"/>
      <c r="B9278" s="83"/>
      <c r="C9278" s="83"/>
      <c r="D9278" s="98"/>
    </row>
    <row r="9279" spans="1:4" ht="12.75">
      <c r="A9279" s="83"/>
      <c r="B9279" s="83"/>
      <c r="C9279" s="83"/>
      <c r="D9279" s="98"/>
    </row>
    <row r="9280" spans="1:4" ht="12.75">
      <c r="A9280" s="83"/>
      <c r="B9280" s="83"/>
      <c r="C9280" s="83"/>
      <c r="D9280" s="98"/>
    </row>
    <row r="9281" spans="1:4" ht="12.75">
      <c r="A9281" s="83"/>
      <c r="B9281" s="83"/>
      <c r="C9281" s="83"/>
      <c r="D9281" s="98"/>
    </row>
    <row r="9282" spans="1:4" ht="12.75">
      <c r="A9282" s="83"/>
      <c r="B9282" s="83"/>
      <c r="C9282" s="83"/>
      <c r="D9282" s="98"/>
    </row>
    <row r="9283" spans="1:4" ht="12.75">
      <c r="A9283" s="83"/>
      <c r="B9283" s="83"/>
      <c r="C9283" s="83"/>
      <c r="D9283" s="98"/>
    </row>
    <row r="9284" spans="1:4" ht="12.75">
      <c r="A9284" s="83"/>
      <c r="B9284" s="83"/>
      <c r="C9284" s="83"/>
      <c r="D9284" s="98"/>
    </row>
    <row r="9285" spans="1:4" ht="12.75">
      <c r="A9285" s="83"/>
      <c r="B9285" s="83"/>
      <c r="C9285" s="83"/>
      <c r="D9285" s="98"/>
    </row>
    <row r="9286" spans="1:4" ht="12.75">
      <c r="A9286" s="83"/>
      <c r="B9286" s="83"/>
      <c r="C9286" s="83"/>
      <c r="D9286" s="98"/>
    </row>
    <row r="9287" spans="1:4" ht="12.75">
      <c r="A9287" s="83"/>
      <c r="B9287" s="83"/>
      <c r="C9287" s="83"/>
      <c r="D9287" s="98"/>
    </row>
    <row r="9288" spans="1:4" ht="12.75">
      <c r="A9288" s="83"/>
      <c r="B9288" s="83"/>
      <c r="C9288" s="83"/>
      <c r="D9288" s="98"/>
    </row>
    <row r="9289" spans="1:4" ht="12.75">
      <c r="A9289" s="83"/>
      <c r="B9289" s="83"/>
      <c r="C9289" s="83"/>
      <c r="D9289" s="98"/>
    </row>
    <row r="9290" spans="1:4" ht="12.75">
      <c r="A9290" s="83"/>
      <c r="B9290" s="83"/>
      <c r="C9290" s="83"/>
      <c r="D9290" s="98"/>
    </row>
    <row r="9291" spans="1:4" ht="12.75">
      <c r="A9291" s="83"/>
      <c r="B9291" s="83"/>
      <c r="C9291" s="83"/>
      <c r="D9291" s="98"/>
    </row>
    <row r="9292" spans="1:4" ht="12.75">
      <c r="A9292" s="83"/>
      <c r="B9292" s="83"/>
      <c r="C9292" s="83"/>
      <c r="D9292" s="98"/>
    </row>
    <row r="9293" spans="1:4" ht="12.75">
      <c r="A9293" s="83"/>
      <c r="B9293" s="83"/>
      <c r="C9293" s="83"/>
      <c r="D9293" s="98"/>
    </row>
    <row r="9294" spans="1:4" ht="12.75">
      <c r="A9294" s="83"/>
      <c r="B9294" s="83"/>
      <c r="C9294" s="83"/>
      <c r="D9294" s="98"/>
    </row>
    <row r="9295" spans="1:4" ht="12.75">
      <c r="A9295" s="83"/>
      <c r="B9295" s="83"/>
      <c r="C9295" s="83"/>
      <c r="D9295" s="98"/>
    </row>
    <row r="9296" spans="1:4" ht="12.75">
      <c r="A9296" s="83"/>
      <c r="B9296" s="83"/>
      <c r="C9296" s="83"/>
      <c r="D9296" s="98"/>
    </row>
    <row r="9297" spans="1:4" ht="12.75">
      <c r="A9297" s="83"/>
      <c r="B9297" s="83"/>
      <c r="C9297" s="83"/>
      <c r="D9297" s="98"/>
    </row>
    <row r="9298" spans="1:4" ht="12.75">
      <c r="A9298" s="83"/>
      <c r="B9298" s="83"/>
      <c r="C9298" s="83"/>
      <c r="D9298" s="98"/>
    </row>
    <row r="9299" spans="1:4" ht="12.75">
      <c r="A9299" s="83"/>
      <c r="B9299" s="83"/>
      <c r="C9299" s="83"/>
      <c r="D9299" s="98"/>
    </row>
    <row r="9300" spans="1:4" ht="12.75">
      <c r="A9300" s="83"/>
      <c r="B9300" s="83"/>
      <c r="C9300" s="83"/>
      <c r="D9300" s="98"/>
    </row>
    <row r="9301" spans="1:4" ht="12.75">
      <c r="A9301" s="83"/>
      <c r="B9301" s="83"/>
      <c r="C9301" s="83"/>
      <c r="D9301" s="98"/>
    </row>
    <row r="9302" spans="1:4" ht="12.75">
      <c r="A9302" s="83"/>
      <c r="B9302" s="83"/>
      <c r="C9302" s="83"/>
      <c r="D9302" s="98"/>
    </row>
    <row r="9303" spans="1:4" ht="12.75">
      <c r="A9303" s="83"/>
      <c r="B9303" s="83"/>
      <c r="C9303" s="83"/>
      <c r="D9303" s="98"/>
    </row>
    <row r="9304" spans="1:4" ht="12.75">
      <c r="A9304" s="83"/>
      <c r="B9304" s="83"/>
      <c r="C9304" s="83"/>
      <c r="D9304" s="98"/>
    </row>
    <row r="9305" spans="1:4" ht="12.75">
      <c r="A9305" s="83"/>
      <c r="B9305" s="83"/>
      <c r="C9305" s="83"/>
      <c r="D9305" s="98"/>
    </row>
    <row r="9306" spans="1:4" ht="12.75">
      <c r="A9306" s="83"/>
      <c r="B9306" s="83"/>
      <c r="C9306" s="83"/>
      <c r="D9306" s="98"/>
    </row>
    <row r="9307" spans="1:4" ht="12.75">
      <c r="A9307" s="83"/>
      <c r="B9307" s="83"/>
      <c r="C9307" s="83"/>
      <c r="D9307" s="98"/>
    </row>
    <row r="9308" spans="1:4" ht="12.75">
      <c r="A9308" s="83"/>
      <c r="B9308" s="83"/>
      <c r="C9308" s="83"/>
      <c r="D9308" s="98"/>
    </row>
    <row r="9309" spans="1:4" ht="12.75">
      <c r="A9309" s="83"/>
      <c r="B9309" s="83"/>
      <c r="C9309" s="83"/>
      <c r="D9309" s="98"/>
    </row>
    <row r="9310" spans="1:4" ht="12.75">
      <c r="A9310" s="83"/>
      <c r="B9310" s="83"/>
      <c r="C9310" s="83"/>
      <c r="D9310" s="98"/>
    </row>
    <row r="9311" spans="1:4" ht="12.75">
      <c r="A9311" s="83"/>
      <c r="B9311" s="83"/>
      <c r="C9311" s="83"/>
      <c r="D9311" s="98"/>
    </row>
    <row r="9312" spans="1:4" ht="12.75">
      <c r="A9312" s="83"/>
      <c r="B9312" s="83"/>
      <c r="C9312" s="83"/>
      <c r="D9312" s="98"/>
    </row>
    <row r="9313" spans="1:4" ht="12.75">
      <c r="A9313" s="83"/>
      <c r="B9313" s="83"/>
      <c r="C9313" s="83"/>
      <c r="D9313" s="98"/>
    </row>
    <row r="9314" spans="1:4" ht="12.75">
      <c r="A9314" s="83"/>
      <c r="B9314" s="83"/>
      <c r="C9314" s="83"/>
      <c r="D9314" s="98"/>
    </row>
    <row r="9315" spans="1:4" ht="12.75">
      <c r="A9315" s="83"/>
      <c r="B9315" s="83"/>
      <c r="C9315" s="83"/>
      <c r="D9315" s="98"/>
    </row>
    <row r="9316" spans="1:4" ht="12.75">
      <c r="A9316" s="83"/>
      <c r="B9316" s="83"/>
      <c r="C9316" s="83"/>
      <c r="D9316" s="98"/>
    </row>
    <row r="9317" spans="1:4" ht="12.75">
      <c r="A9317" s="83"/>
      <c r="B9317" s="83"/>
      <c r="C9317" s="83"/>
      <c r="D9317" s="98"/>
    </row>
    <row r="9318" spans="1:4" ht="12.75">
      <c r="A9318" s="83"/>
      <c r="B9318" s="83"/>
      <c r="C9318" s="83"/>
      <c r="D9318" s="98"/>
    </row>
    <row r="9319" spans="1:4" ht="12.75">
      <c r="A9319" s="83"/>
      <c r="B9319" s="83"/>
      <c r="C9319" s="83"/>
      <c r="D9319" s="98"/>
    </row>
    <row r="9320" spans="1:4" ht="12.75">
      <c r="A9320" s="83"/>
      <c r="B9320" s="83"/>
      <c r="C9320" s="83"/>
      <c r="D9320" s="98"/>
    </row>
    <row r="9321" spans="1:4" ht="12.75">
      <c r="A9321" s="83"/>
      <c r="B9321" s="83"/>
      <c r="C9321" s="83"/>
      <c r="D9321" s="98"/>
    </row>
    <row r="9322" spans="1:4" ht="12.75">
      <c r="A9322" s="83"/>
      <c r="B9322" s="83"/>
      <c r="C9322" s="83"/>
      <c r="D9322" s="98"/>
    </row>
    <row r="9323" spans="1:4" ht="12.75">
      <c r="A9323" s="83"/>
      <c r="B9323" s="83"/>
      <c r="C9323" s="83"/>
      <c r="D9323" s="98"/>
    </row>
    <row r="9324" spans="1:4" ht="12.75">
      <c r="A9324" s="83"/>
      <c r="B9324" s="83"/>
      <c r="C9324" s="83"/>
      <c r="D9324" s="98"/>
    </row>
    <row r="9325" spans="1:4" ht="12.75">
      <c r="A9325" s="83"/>
      <c r="B9325" s="83"/>
      <c r="C9325" s="83"/>
      <c r="D9325" s="98"/>
    </row>
    <row r="9326" spans="1:4" ht="12.75">
      <c r="A9326" s="83"/>
      <c r="B9326" s="83"/>
      <c r="C9326" s="83"/>
      <c r="D9326" s="98"/>
    </row>
    <row r="9327" spans="1:4" ht="12.75">
      <c r="A9327" s="83"/>
      <c r="B9327" s="83"/>
      <c r="C9327" s="83"/>
      <c r="D9327" s="98"/>
    </row>
    <row r="9328" spans="1:4" ht="12.75">
      <c r="A9328" s="83"/>
      <c r="B9328" s="83"/>
      <c r="C9328" s="83"/>
      <c r="D9328" s="98"/>
    </row>
    <row r="9329" spans="1:4" ht="12.75">
      <c r="A9329" s="83"/>
      <c r="B9329" s="83"/>
      <c r="C9329" s="83"/>
      <c r="D9329" s="98"/>
    </row>
    <row r="9330" spans="1:4" ht="12.75">
      <c r="A9330" s="83"/>
      <c r="B9330" s="83"/>
      <c r="C9330" s="83"/>
      <c r="D9330" s="98"/>
    </row>
    <row r="9331" spans="1:4" ht="12.75">
      <c r="A9331" s="83"/>
      <c r="B9331" s="83"/>
      <c r="C9331" s="83"/>
      <c r="D9331" s="98"/>
    </row>
    <row r="9332" spans="1:4" ht="12.75">
      <c r="A9332" s="83"/>
      <c r="B9332" s="83"/>
      <c r="C9332" s="83"/>
      <c r="D9332" s="98"/>
    </row>
    <row r="9333" spans="1:4" ht="12.75">
      <c r="A9333" s="83"/>
      <c r="B9333" s="83"/>
      <c r="C9333" s="83"/>
      <c r="D9333" s="98"/>
    </row>
    <row r="9334" spans="1:4" ht="12.75">
      <c r="A9334" s="83"/>
      <c r="B9334" s="83"/>
      <c r="C9334" s="83"/>
      <c r="D9334" s="98"/>
    </row>
    <row r="9335" spans="1:4" ht="12.75">
      <c r="A9335" s="83"/>
      <c r="B9335" s="83"/>
      <c r="C9335" s="83"/>
      <c r="D9335" s="98"/>
    </row>
    <row r="9336" spans="1:4" ht="12.75">
      <c r="A9336" s="83"/>
      <c r="B9336" s="83"/>
      <c r="C9336" s="83"/>
      <c r="D9336" s="98"/>
    </row>
    <row r="9337" spans="1:4" ht="12.75">
      <c r="A9337" s="83"/>
      <c r="B9337" s="83"/>
      <c r="C9337" s="83"/>
      <c r="D9337" s="98"/>
    </row>
    <row r="9338" spans="1:4" ht="12.75">
      <c r="A9338" s="83"/>
      <c r="B9338" s="83"/>
      <c r="C9338" s="83"/>
      <c r="D9338" s="98"/>
    </row>
    <row r="9339" spans="1:4" ht="12.75">
      <c r="A9339" s="83"/>
      <c r="B9339" s="83"/>
      <c r="C9339" s="83"/>
      <c r="D9339" s="98"/>
    </row>
    <row r="9340" spans="1:4" ht="12.75">
      <c r="A9340" s="83"/>
      <c r="B9340" s="83"/>
      <c r="C9340" s="83"/>
      <c r="D9340" s="98"/>
    </row>
    <row r="9341" spans="1:4" ht="12.75">
      <c r="A9341" s="83"/>
      <c r="B9341" s="83"/>
      <c r="C9341" s="83"/>
      <c r="D9341" s="98"/>
    </row>
    <row r="9342" spans="1:4" ht="12.75">
      <c r="A9342" s="83"/>
      <c r="B9342" s="83"/>
      <c r="C9342" s="83"/>
      <c r="D9342" s="98"/>
    </row>
    <row r="9343" spans="1:4" ht="12.75">
      <c r="A9343" s="83"/>
      <c r="B9343" s="83"/>
      <c r="C9343" s="83"/>
      <c r="D9343" s="98"/>
    </row>
    <row r="9344" spans="1:4" ht="12.75">
      <c r="A9344" s="83"/>
      <c r="B9344" s="83"/>
      <c r="C9344" s="83"/>
      <c r="D9344" s="98"/>
    </row>
    <row r="9345" spans="1:4" ht="12.75">
      <c r="A9345" s="83"/>
      <c r="B9345" s="83"/>
      <c r="C9345" s="83"/>
      <c r="D9345" s="98"/>
    </row>
    <row r="9346" spans="1:4" ht="12.75">
      <c r="A9346" s="83"/>
      <c r="B9346" s="83"/>
      <c r="C9346" s="83"/>
      <c r="D9346" s="98"/>
    </row>
    <row r="9347" spans="1:4" ht="12.75">
      <c r="A9347" s="83"/>
      <c r="B9347" s="83"/>
      <c r="C9347" s="83"/>
      <c r="D9347" s="98"/>
    </row>
    <row r="9348" spans="1:4" ht="12.75">
      <c r="A9348" s="83"/>
      <c r="B9348" s="83"/>
      <c r="C9348" s="83"/>
      <c r="D9348" s="98"/>
    </row>
    <row r="9349" spans="1:4" ht="12.75">
      <c r="A9349" s="83"/>
      <c r="B9349" s="83"/>
      <c r="C9349" s="83"/>
      <c r="D9349" s="98"/>
    </row>
    <row r="9350" spans="1:4" ht="12.75">
      <c r="A9350" s="83"/>
      <c r="B9350" s="83"/>
      <c r="C9350" s="83"/>
      <c r="D9350" s="98"/>
    </row>
    <row r="9351" spans="1:4" ht="12.75">
      <c r="A9351" s="83"/>
      <c r="B9351" s="83"/>
      <c r="C9351" s="83"/>
      <c r="D9351" s="98"/>
    </row>
    <row r="9352" spans="1:4" ht="12.75">
      <c r="A9352" s="83"/>
      <c r="B9352" s="83"/>
      <c r="C9352" s="83"/>
      <c r="D9352" s="98"/>
    </row>
    <row r="9353" spans="1:4" ht="12.75">
      <c r="A9353" s="83"/>
      <c r="B9353" s="83"/>
      <c r="C9353" s="83"/>
      <c r="D9353" s="98"/>
    </row>
    <row r="9354" spans="1:4" ht="12.75">
      <c r="A9354" s="83"/>
      <c r="B9354" s="83"/>
      <c r="C9354" s="83"/>
      <c r="D9354" s="98"/>
    </row>
    <row r="9355" spans="1:4" ht="12.75">
      <c r="A9355" s="83"/>
      <c r="B9355" s="83"/>
      <c r="C9355" s="83"/>
      <c r="D9355" s="98"/>
    </row>
    <row r="9356" spans="1:4" ht="12.75">
      <c r="A9356" s="83"/>
      <c r="B9356" s="83"/>
      <c r="C9356" s="83"/>
      <c r="D9356" s="98"/>
    </row>
    <row r="9357" spans="1:4" ht="12.75">
      <c r="A9357" s="83"/>
      <c r="B9357" s="83"/>
      <c r="C9357" s="83"/>
      <c r="D9357" s="98"/>
    </row>
    <row r="9358" spans="1:4" ht="12.75">
      <c r="A9358" s="83"/>
      <c r="B9358" s="83"/>
      <c r="C9358" s="83"/>
      <c r="D9358" s="98"/>
    </row>
    <row r="9359" spans="1:4" ht="12.75">
      <c r="A9359" s="83"/>
      <c r="B9359" s="83"/>
      <c r="C9359" s="83"/>
      <c r="D9359" s="98"/>
    </row>
    <row r="9360" spans="1:4" ht="12.75">
      <c r="A9360" s="83"/>
      <c r="B9360" s="83"/>
      <c r="C9360" s="83"/>
      <c r="D9360" s="98"/>
    </row>
    <row r="9361" spans="1:4" ht="12.75">
      <c r="A9361" s="83"/>
      <c r="B9361" s="83"/>
      <c r="C9361" s="83"/>
      <c r="D9361" s="98"/>
    </row>
    <row r="9362" spans="1:4" ht="12.75">
      <c r="A9362" s="83"/>
      <c r="B9362" s="83"/>
      <c r="C9362" s="83"/>
      <c r="D9362" s="98"/>
    </row>
    <row r="9363" spans="1:4" ht="12.75">
      <c r="A9363" s="83"/>
      <c r="B9363" s="83"/>
      <c r="C9363" s="83"/>
      <c r="D9363" s="98"/>
    </row>
    <row r="9364" spans="1:4" ht="12.75">
      <c r="A9364" s="83"/>
      <c r="B9364" s="83"/>
      <c r="C9364" s="83"/>
      <c r="D9364" s="98"/>
    </row>
    <row r="9365" spans="1:4" ht="12.75">
      <c r="A9365" s="83"/>
      <c r="B9365" s="83"/>
      <c r="C9365" s="83"/>
      <c r="D9365" s="98"/>
    </row>
    <row r="9366" spans="1:4" ht="12.75">
      <c r="A9366" s="83"/>
      <c r="B9366" s="83"/>
      <c r="C9366" s="83"/>
      <c r="D9366" s="98"/>
    </row>
    <row r="9367" spans="1:4" ht="12.75">
      <c r="A9367" s="83"/>
      <c r="B9367" s="83"/>
      <c r="C9367" s="83"/>
      <c r="D9367" s="98"/>
    </row>
    <row r="9368" spans="1:4" ht="12.75">
      <c r="A9368" s="83"/>
      <c r="B9368" s="83"/>
      <c r="C9368" s="83"/>
      <c r="D9368" s="98"/>
    </row>
    <row r="9369" spans="1:4" ht="12.75">
      <c r="A9369" s="83"/>
      <c r="B9369" s="83"/>
      <c r="C9369" s="83"/>
      <c r="D9369" s="98"/>
    </row>
    <row r="9370" spans="1:4" ht="12.75">
      <c r="A9370" s="83"/>
      <c r="B9370" s="83"/>
      <c r="C9370" s="83"/>
      <c r="D9370" s="98"/>
    </row>
    <row r="9371" spans="1:4" ht="12.75">
      <c r="A9371" s="83"/>
      <c r="B9371" s="83"/>
      <c r="C9371" s="83"/>
      <c r="D9371" s="98"/>
    </row>
    <row r="9372" spans="1:4" ht="12.75">
      <c r="A9372" s="83"/>
      <c r="B9372" s="83"/>
      <c r="C9372" s="83"/>
      <c r="D9372" s="98"/>
    </row>
    <row r="9373" spans="1:4" ht="12.75">
      <c r="A9373" s="83"/>
      <c r="B9373" s="83"/>
      <c r="C9373" s="83"/>
      <c r="D9373" s="98"/>
    </row>
    <row r="9374" spans="1:4" ht="12.75">
      <c r="A9374" s="83"/>
      <c r="B9374" s="83"/>
      <c r="C9374" s="83"/>
      <c r="D9374" s="98"/>
    </row>
    <row r="9375" spans="1:4" ht="12.75">
      <c r="A9375" s="83"/>
      <c r="B9375" s="83"/>
      <c r="C9375" s="83"/>
      <c r="D9375" s="98"/>
    </row>
    <row r="9376" spans="1:4" ht="12.75">
      <c r="A9376" s="83"/>
      <c r="B9376" s="83"/>
      <c r="C9376" s="83"/>
      <c r="D9376" s="98"/>
    </row>
    <row r="9377" spans="1:4" ht="12.75">
      <c r="A9377" s="83"/>
      <c r="B9377" s="83"/>
      <c r="C9377" s="83"/>
      <c r="D9377" s="98"/>
    </row>
    <row r="9378" spans="1:4" ht="12.75">
      <c r="A9378" s="83"/>
      <c r="B9378" s="83"/>
      <c r="C9378" s="83"/>
      <c r="D9378" s="98"/>
    </row>
    <row r="9379" spans="1:4" ht="12.75">
      <c r="A9379" s="83"/>
      <c r="B9379" s="83"/>
      <c r="C9379" s="83"/>
      <c r="D9379" s="98"/>
    </row>
    <row r="9380" spans="1:4" ht="12.75">
      <c r="A9380" s="83"/>
      <c r="B9380" s="83"/>
      <c r="C9380" s="83"/>
      <c r="D9380" s="98"/>
    </row>
    <row r="9381" spans="1:4" ht="12.75">
      <c r="A9381" s="83"/>
      <c r="B9381" s="83"/>
      <c r="C9381" s="83"/>
      <c r="D9381" s="98"/>
    </row>
    <row r="9382" spans="1:4" ht="12.75">
      <c r="A9382" s="83"/>
      <c r="B9382" s="83"/>
      <c r="C9382" s="83"/>
      <c r="D9382" s="98"/>
    </row>
    <row r="9383" spans="1:4" ht="12.75">
      <c r="A9383" s="83"/>
      <c r="B9383" s="83"/>
      <c r="C9383" s="83"/>
      <c r="D9383" s="98"/>
    </row>
    <row r="9384" spans="1:4" ht="12.75">
      <c r="A9384" s="83"/>
      <c r="B9384" s="83"/>
      <c r="C9384" s="83"/>
      <c r="D9384" s="98"/>
    </row>
    <row r="9385" spans="1:4" ht="12.75">
      <c r="A9385" s="83"/>
      <c r="B9385" s="83"/>
      <c r="C9385" s="83"/>
      <c r="D9385" s="98"/>
    </row>
    <row r="9386" spans="1:4" ht="12.75">
      <c r="A9386" s="83"/>
      <c r="B9386" s="83"/>
      <c r="C9386" s="83"/>
      <c r="D9386" s="98"/>
    </row>
    <row r="9387" spans="1:4" ht="12.75">
      <c r="A9387" s="83"/>
      <c r="B9387" s="83"/>
      <c r="C9387" s="83"/>
      <c r="D9387" s="98"/>
    </row>
    <row r="9388" spans="1:4" ht="12.75">
      <c r="A9388" s="83"/>
      <c r="B9388" s="83"/>
      <c r="C9388" s="83"/>
      <c r="D9388" s="98"/>
    </row>
    <row r="9389" spans="1:4" ht="12.75">
      <c r="A9389" s="83"/>
      <c r="B9389" s="83"/>
      <c r="C9389" s="83"/>
      <c r="D9389" s="98"/>
    </row>
    <row r="9390" spans="1:4" ht="12.75">
      <c r="A9390" s="83"/>
      <c r="B9390" s="83"/>
      <c r="C9390" s="83"/>
      <c r="D9390" s="98"/>
    </row>
    <row r="9391" spans="1:4" ht="12.75">
      <c r="A9391" s="83"/>
      <c r="B9391" s="83"/>
      <c r="C9391" s="83"/>
      <c r="D9391" s="98"/>
    </row>
    <row r="9392" spans="1:4" ht="12.75">
      <c r="A9392" s="83"/>
      <c r="B9392" s="83"/>
      <c r="C9392" s="83"/>
      <c r="D9392" s="98"/>
    </row>
    <row r="9393" spans="1:4" ht="12.75">
      <c r="A9393" s="83"/>
      <c r="B9393" s="83"/>
      <c r="C9393" s="83"/>
      <c r="D9393" s="98"/>
    </row>
    <row r="9394" spans="1:4" ht="12.75">
      <c r="A9394" s="83"/>
      <c r="B9394" s="83"/>
      <c r="C9394" s="83"/>
      <c r="D9394" s="98"/>
    </row>
    <row r="9395" spans="1:4" ht="12.75">
      <c r="A9395" s="83"/>
      <c r="B9395" s="83"/>
      <c r="C9395" s="83"/>
      <c r="D9395" s="98"/>
    </row>
    <row r="9396" spans="1:4" ht="12.75">
      <c r="A9396" s="83"/>
      <c r="B9396" s="83"/>
      <c r="C9396" s="83"/>
      <c r="D9396" s="98"/>
    </row>
    <row r="9397" spans="1:4" ht="12.75">
      <c r="A9397" s="83"/>
      <c r="B9397" s="83"/>
      <c r="C9397" s="83"/>
      <c r="D9397" s="98"/>
    </row>
    <row r="9398" spans="1:4" ht="12.75">
      <c r="A9398" s="83"/>
      <c r="B9398" s="83"/>
      <c r="C9398" s="83"/>
      <c r="D9398" s="98"/>
    </row>
    <row r="9399" spans="1:4" ht="12.75">
      <c r="A9399" s="83"/>
      <c r="B9399" s="83"/>
      <c r="C9399" s="83"/>
      <c r="D9399" s="98"/>
    </row>
    <row r="9400" spans="1:4" ht="12.75">
      <c r="A9400" s="83"/>
      <c r="B9400" s="83"/>
      <c r="C9400" s="83"/>
      <c r="D9400" s="98"/>
    </row>
    <row r="9401" spans="1:4" ht="12.75">
      <c r="A9401" s="83"/>
      <c r="B9401" s="83"/>
      <c r="C9401" s="83"/>
      <c r="D9401" s="98"/>
    </row>
    <row r="9402" spans="1:4" ht="12.75">
      <c r="A9402" s="83"/>
      <c r="B9402" s="83"/>
      <c r="C9402" s="83"/>
      <c r="D9402" s="98"/>
    </row>
    <row r="9403" spans="1:4" ht="12.75">
      <c r="A9403" s="83"/>
      <c r="B9403" s="83"/>
      <c r="C9403" s="83"/>
      <c r="D9403" s="98"/>
    </row>
    <row r="9404" spans="1:4" ht="12.75">
      <c r="A9404" s="83"/>
      <c r="B9404" s="83"/>
      <c r="C9404" s="83"/>
      <c r="D9404" s="98"/>
    </row>
    <row r="9405" spans="1:4" ht="12.75">
      <c r="A9405" s="83"/>
      <c r="B9405" s="83"/>
      <c r="C9405" s="83"/>
      <c r="D9405" s="98"/>
    </row>
    <row r="9406" spans="1:4" ht="12.75">
      <c r="A9406" s="83"/>
      <c r="B9406" s="83"/>
      <c r="C9406" s="83"/>
      <c r="D9406" s="98"/>
    </row>
    <row r="9407" spans="1:4" ht="12.75">
      <c r="A9407" s="83"/>
      <c r="B9407" s="83"/>
      <c r="C9407" s="83"/>
      <c r="D9407" s="98"/>
    </row>
    <row r="9408" spans="1:4" ht="12.75">
      <c r="A9408" s="83"/>
      <c r="B9408" s="83"/>
      <c r="C9408" s="83"/>
      <c r="D9408" s="98"/>
    </row>
    <row r="9409" spans="1:4" ht="12.75">
      <c r="A9409" s="83"/>
      <c r="B9409" s="83"/>
      <c r="C9409" s="83"/>
      <c r="D9409" s="98"/>
    </row>
    <row r="9410" spans="1:4" ht="12.75">
      <c r="A9410" s="83"/>
      <c r="B9410" s="83"/>
      <c r="C9410" s="83"/>
      <c r="D9410" s="98"/>
    </row>
    <row r="9411" spans="1:4" ht="12.75">
      <c r="A9411" s="83"/>
      <c r="B9411" s="83"/>
      <c r="C9411" s="83"/>
      <c r="D9411" s="98"/>
    </row>
    <row r="9412" spans="1:4" ht="12.75">
      <c r="A9412" s="83"/>
      <c r="B9412" s="83"/>
      <c r="C9412" s="83"/>
      <c r="D9412" s="98"/>
    </row>
    <row r="9413" spans="1:4" ht="12.75">
      <c r="A9413" s="83"/>
      <c r="B9413" s="83"/>
      <c r="C9413" s="83"/>
      <c r="D9413" s="98"/>
    </row>
    <row r="9414" spans="1:4" ht="12.75">
      <c r="A9414" s="83"/>
      <c r="B9414" s="83"/>
      <c r="C9414" s="83"/>
      <c r="D9414" s="98"/>
    </row>
    <row r="9415" spans="1:4" ht="12.75">
      <c r="A9415" s="83"/>
      <c r="B9415" s="83"/>
      <c r="C9415" s="83"/>
      <c r="D9415" s="98"/>
    </row>
    <row r="9416" spans="1:4" ht="12.75">
      <c r="A9416" s="83"/>
      <c r="B9416" s="83"/>
      <c r="C9416" s="83"/>
      <c r="D9416" s="98"/>
    </row>
    <row r="9417" spans="1:4" ht="12.75">
      <c r="A9417" s="83"/>
      <c r="B9417" s="83"/>
      <c r="C9417" s="83"/>
      <c r="D9417" s="98"/>
    </row>
    <row r="9418" spans="1:4" ht="12.75">
      <c r="A9418" s="83"/>
      <c r="B9418" s="83"/>
      <c r="C9418" s="83"/>
      <c r="D9418" s="98"/>
    </row>
    <row r="9419" spans="1:4" ht="12.75">
      <c r="A9419" s="83"/>
      <c r="B9419" s="83"/>
      <c r="C9419" s="83"/>
      <c r="D9419" s="98"/>
    </row>
    <row r="9420" spans="1:4" ht="12.75">
      <c r="A9420" s="83"/>
      <c r="B9420" s="83"/>
      <c r="C9420" s="83"/>
      <c r="D9420" s="98"/>
    </row>
    <row r="9421" spans="1:4" ht="12.75">
      <c r="A9421" s="83"/>
      <c r="B9421" s="83"/>
      <c r="C9421" s="83"/>
      <c r="D9421" s="98"/>
    </row>
    <row r="9422" spans="1:4" ht="12.75">
      <c r="A9422" s="83"/>
      <c r="B9422" s="83"/>
      <c r="C9422" s="83"/>
      <c r="D9422" s="98"/>
    </row>
    <row r="9423" spans="1:4" ht="12.75">
      <c r="A9423" s="83"/>
      <c r="B9423" s="83"/>
      <c r="C9423" s="83"/>
      <c r="D9423" s="98"/>
    </row>
    <row r="9424" spans="1:4" ht="12.75">
      <c r="A9424" s="83"/>
      <c r="B9424" s="83"/>
      <c r="C9424" s="83"/>
      <c r="D9424" s="98"/>
    </row>
    <row r="9425" spans="1:4" ht="12.75">
      <c r="A9425" s="83"/>
      <c r="B9425" s="83"/>
      <c r="C9425" s="83"/>
      <c r="D9425" s="98"/>
    </row>
    <row r="9426" spans="1:4" ht="12.75">
      <c r="A9426" s="83"/>
      <c r="B9426" s="83"/>
      <c r="C9426" s="83"/>
      <c r="D9426" s="98"/>
    </row>
    <row r="9427" spans="1:4" ht="12.75">
      <c r="A9427" s="83"/>
      <c r="B9427" s="83"/>
      <c r="C9427" s="83"/>
      <c r="D9427" s="98"/>
    </row>
    <row r="9428" spans="1:4" ht="12.75">
      <c r="A9428" s="83"/>
      <c r="B9428" s="83"/>
      <c r="C9428" s="83"/>
      <c r="D9428" s="98"/>
    </row>
    <row r="9429" spans="1:4" ht="12.75">
      <c r="A9429" s="83"/>
      <c r="B9429" s="83"/>
      <c r="C9429" s="83"/>
      <c r="D9429" s="98"/>
    </row>
    <row r="9430" spans="1:4" ht="12.75">
      <c r="A9430" s="83"/>
      <c r="B9430" s="83"/>
      <c r="C9430" s="83"/>
      <c r="D9430" s="98"/>
    </row>
    <row r="9431" spans="1:4" ht="12.75">
      <c r="A9431" s="83"/>
      <c r="B9431" s="83"/>
      <c r="C9431" s="83"/>
      <c r="D9431" s="98"/>
    </row>
    <row r="9432" spans="1:4" ht="12.75">
      <c r="A9432" s="83"/>
      <c r="B9432" s="83"/>
      <c r="C9432" s="83"/>
      <c r="D9432" s="98"/>
    </row>
    <row r="9433" spans="1:4" ht="12.75">
      <c r="A9433" s="83"/>
      <c r="B9433" s="83"/>
      <c r="C9433" s="83"/>
      <c r="D9433" s="98"/>
    </row>
    <row r="9434" spans="1:4" ht="12.75">
      <c r="A9434" s="83"/>
      <c r="B9434" s="83"/>
      <c r="C9434" s="83"/>
      <c r="D9434" s="98"/>
    </row>
    <row r="9435" spans="1:4" ht="12.75">
      <c r="A9435" s="83"/>
      <c r="B9435" s="83"/>
      <c r="C9435" s="83"/>
      <c r="D9435" s="98"/>
    </row>
    <row r="9436" spans="1:4" ht="12.75">
      <c r="A9436" s="83"/>
      <c r="B9436" s="83"/>
      <c r="C9436" s="83"/>
      <c r="D9436" s="98"/>
    </row>
    <row r="9437" spans="1:4" ht="12.75">
      <c r="A9437" s="83"/>
      <c r="B9437" s="83"/>
      <c r="C9437" s="83"/>
      <c r="D9437" s="98"/>
    </row>
    <row r="9438" spans="1:4" ht="12.75">
      <c r="A9438" s="83"/>
      <c r="B9438" s="83"/>
      <c r="C9438" s="83"/>
      <c r="D9438" s="98"/>
    </row>
    <row r="9439" spans="1:4" ht="12.75">
      <c r="A9439" s="83"/>
      <c r="B9439" s="83"/>
      <c r="C9439" s="83"/>
      <c r="D9439" s="98"/>
    </row>
    <row r="9440" spans="1:4" ht="12.75">
      <c r="A9440" s="83"/>
      <c r="B9440" s="83"/>
      <c r="C9440" s="83"/>
      <c r="D9440" s="98"/>
    </row>
    <row r="9441" spans="1:4" ht="12.75">
      <c r="A9441" s="83"/>
      <c r="B9441" s="83"/>
      <c r="C9441" s="83"/>
      <c r="D9441" s="98"/>
    </row>
    <row r="9442" spans="1:4" ht="12.75">
      <c r="A9442" s="83"/>
      <c r="B9442" s="83"/>
      <c r="C9442" s="83"/>
      <c r="D9442" s="98"/>
    </row>
    <row r="9443" spans="1:4" ht="12.75">
      <c r="A9443" s="83"/>
      <c r="B9443" s="83"/>
      <c r="C9443" s="83"/>
      <c r="D9443" s="98"/>
    </row>
    <row r="9444" spans="1:4" ht="12.75">
      <c r="A9444" s="83"/>
      <c r="B9444" s="83"/>
      <c r="C9444" s="83"/>
      <c r="D9444" s="98"/>
    </row>
    <row r="9445" spans="1:4" ht="12.75">
      <c r="A9445" s="83"/>
      <c r="B9445" s="83"/>
      <c r="C9445" s="83"/>
      <c r="D9445" s="98"/>
    </row>
    <row r="9446" spans="1:4" ht="12.75">
      <c r="A9446" s="83"/>
      <c r="B9446" s="83"/>
      <c r="C9446" s="83"/>
      <c r="D9446" s="98"/>
    </row>
    <row r="9447" spans="1:4" ht="12.75">
      <c r="A9447" s="83"/>
      <c r="B9447" s="83"/>
      <c r="C9447" s="83"/>
      <c r="D9447" s="98"/>
    </row>
    <row r="9448" spans="1:4" ht="12.75">
      <c r="A9448" s="83"/>
      <c r="B9448" s="83"/>
      <c r="C9448" s="83"/>
      <c r="D9448" s="98"/>
    </row>
    <row r="9449" spans="1:4" ht="12.75">
      <c r="A9449" s="83"/>
      <c r="B9449" s="83"/>
      <c r="C9449" s="83"/>
      <c r="D9449" s="98"/>
    </row>
    <row r="9450" spans="1:4" ht="12.75">
      <c r="A9450" s="83"/>
      <c r="B9450" s="83"/>
      <c r="C9450" s="83"/>
      <c r="D9450" s="98"/>
    </row>
    <row r="9451" spans="1:4" ht="12.75">
      <c r="A9451" s="83"/>
      <c r="B9451" s="83"/>
      <c r="C9451" s="83"/>
      <c r="D9451" s="98"/>
    </row>
    <row r="9452" spans="1:4" ht="12.75">
      <c r="A9452" s="83"/>
      <c r="B9452" s="83"/>
      <c r="C9452" s="83"/>
      <c r="D9452" s="98"/>
    </row>
    <row r="9453" spans="1:4" ht="12.75">
      <c r="A9453" s="83"/>
      <c r="B9453" s="83"/>
      <c r="C9453" s="83"/>
      <c r="D9453" s="98"/>
    </row>
    <row r="9454" spans="1:4" ht="12.75">
      <c r="A9454" s="83"/>
      <c r="B9454" s="83"/>
      <c r="C9454" s="83"/>
      <c r="D9454" s="98"/>
    </row>
    <row r="9455" spans="1:4" ht="12.75">
      <c r="A9455" s="83"/>
      <c r="B9455" s="83"/>
      <c r="C9455" s="83"/>
      <c r="D9455" s="98"/>
    </row>
    <row r="9456" spans="1:4" ht="12.75">
      <c r="A9456" s="83"/>
      <c r="B9456" s="83"/>
      <c r="C9456" s="83"/>
      <c r="D9456" s="98"/>
    </row>
    <row r="9457" spans="1:4" ht="12.75">
      <c r="A9457" s="83"/>
      <c r="B9457" s="83"/>
      <c r="C9457" s="83"/>
      <c r="D9457" s="98"/>
    </row>
    <row r="9458" spans="1:4" ht="12.75">
      <c r="A9458" s="83"/>
      <c r="B9458" s="83"/>
      <c r="C9458" s="83"/>
      <c r="D9458" s="98"/>
    </row>
    <row r="9459" spans="1:4" ht="12.75">
      <c r="A9459" s="83"/>
      <c r="B9459" s="83"/>
      <c r="C9459" s="83"/>
      <c r="D9459" s="98"/>
    </row>
    <row r="9460" spans="1:4" ht="12.75">
      <c r="A9460" s="83"/>
      <c r="B9460" s="83"/>
      <c r="C9460" s="83"/>
      <c r="D9460" s="98"/>
    </row>
    <row r="9461" spans="1:4" ht="12.75">
      <c r="A9461" s="83"/>
      <c r="B9461" s="83"/>
      <c r="C9461" s="83"/>
      <c r="D9461" s="98"/>
    </row>
    <row r="9462" spans="1:4" ht="12.75">
      <c r="A9462" s="83"/>
      <c r="B9462" s="83"/>
      <c r="C9462" s="83"/>
      <c r="D9462" s="98"/>
    </row>
    <row r="9463" spans="1:4" ht="12.75">
      <c r="A9463" s="83"/>
      <c r="B9463" s="83"/>
      <c r="C9463" s="83"/>
      <c r="D9463" s="98"/>
    </row>
    <row r="9464" spans="1:4" ht="12.75">
      <c r="A9464" s="83"/>
      <c r="B9464" s="83"/>
      <c r="C9464" s="83"/>
      <c r="D9464" s="98"/>
    </row>
    <row r="9465" spans="1:4" ht="12.75">
      <c r="A9465" s="83"/>
      <c r="B9465" s="83"/>
      <c r="C9465" s="83"/>
      <c r="D9465" s="98"/>
    </row>
    <row r="9466" spans="1:4" ht="12.75">
      <c r="A9466" s="83"/>
      <c r="B9466" s="83"/>
      <c r="C9466" s="83"/>
      <c r="D9466" s="98"/>
    </row>
    <row r="9467" spans="1:4" ht="12.75">
      <c r="A9467" s="83"/>
      <c r="B9467" s="83"/>
      <c r="C9467" s="83"/>
      <c r="D9467" s="98"/>
    </row>
    <row r="9468" spans="1:4" ht="12.75">
      <c r="A9468" s="83"/>
      <c r="B9468" s="83"/>
      <c r="C9468" s="83"/>
      <c r="D9468" s="98"/>
    </row>
    <row r="9469" spans="1:4" ht="12.75">
      <c r="A9469" s="83"/>
      <c r="B9469" s="83"/>
      <c r="C9469" s="83"/>
      <c r="D9469" s="98"/>
    </row>
    <row r="9470" spans="1:4" ht="12.75">
      <c r="A9470" s="83"/>
      <c r="B9470" s="83"/>
      <c r="C9470" s="83"/>
      <c r="D9470" s="98"/>
    </row>
    <row r="9471" spans="1:4" ht="12.75">
      <c r="A9471" s="83"/>
      <c r="B9471" s="83"/>
      <c r="C9471" s="83"/>
      <c r="D9471" s="98"/>
    </row>
    <row r="9472" spans="1:4" ht="12.75">
      <c r="A9472" s="83"/>
      <c r="B9472" s="83"/>
      <c r="C9472" s="83"/>
      <c r="D9472" s="98"/>
    </row>
    <row r="9473" spans="1:4" ht="12.75">
      <c r="A9473" s="83"/>
      <c r="B9473" s="83"/>
      <c r="C9473" s="83"/>
      <c r="D9473" s="98"/>
    </row>
    <row r="9474" spans="1:4" ht="12.75">
      <c r="A9474" s="83"/>
      <c r="B9474" s="83"/>
      <c r="C9474" s="83"/>
      <c r="D9474" s="98"/>
    </row>
    <row r="9475" spans="1:4" ht="12.75">
      <c r="A9475" s="83"/>
      <c r="B9475" s="83"/>
      <c r="C9475" s="83"/>
      <c r="D9475" s="98"/>
    </row>
    <row r="9476" spans="1:4" ht="12.75">
      <c r="A9476" s="83"/>
      <c r="B9476" s="83"/>
      <c r="C9476" s="83"/>
      <c r="D9476" s="98"/>
    </row>
    <row r="9477" spans="1:4" ht="12.75">
      <c r="A9477" s="83"/>
      <c r="B9477" s="83"/>
      <c r="C9477" s="83"/>
      <c r="D9477" s="98"/>
    </row>
    <row r="9478" spans="1:4" ht="12.75">
      <c r="A9478" s="83"/>
      <c r="B9478" s="83"/>
      <c r="C9478" s="83"/>
      <c r="D9478" s="98"/>
    </row>
    <row r="9479" spans="1:4" ht="12.75">
      <c r="A9479" s="83"/>
      <c r="B9479" s="83"/>
      <c r="C9479" s="83"/>
      <c r="D9479" s="98"/>
    </row>
    <row r="9480" spans="1:4" ht="12.75">
      <c r="A9480" s="83"/>
      <c r="B9480" s="83"/>
      <c r="C9480" s="83"/>
      <c r="D9480" s="98"/>
    </row>
    <row r="9481" spans="1:4" ht="12.75">
      <c r="A9481" s="83"/>
      <c r="B9481" s="83"/>
      <c r="C9481" s="83"/>
      <c r="D9481" s="98"/>
    </row>
    <row r="9482" spans="1:4" ht="12.75">
      <c r="A9482" s="83"/>
      <c r="B9482" s="83"/>
      <c r="C9482" s="83"/>
      <c r="D9482" s="98"/>
    </row>
    <row r="9483" spans="1:4" ht="12.75">
      <c r="A9483" s="83"/>
      <c r="B9483" s="83"/>
      <c r="C9483" s="83"/>
      <c r="D9483" s="98"/>
    </row>
    <row r="9484" spans="1:4" ht="12.75">
      <c r="A9484" s="83"/>
      <c r="B9484" s="83"/>
      <c r="C9484" s="83"/>
      <c r="D9484" s="98"/>
    </row>
    <row r="9485" spans="1:4" ht="12.75">
      <c r="A9485" s="83"/>
      <c r="B9485" s="83"/>
      <c r="C9485" s="83"/>
      <c r="D9485" s="98"/>
    </row>
    <row r="9486" spans="1:4" ht="12.75">
      <c r="A9486" s="83"/>
      <c r="B9486" s="83"/>
      <c r="C9486" s="83"/>
      <c r="D9486" s="98"/>
    </row>
    <row r="9487" spans="1:4" ht="12.75">
      <c r="A9487" s="83"/>
      <c r="B9487" s="83"/>
      <c r="C9487" s="83"/>
      <c r="D9487" s="98"/>
    </row>
    <row r="9488" spans="1:4" ht="12.75">
      <c r="A9488" s="83"/>
      <c r="B9488" s="83"/>
      <c r="C9488" s="83"/>
      <c r="D9488" s="98"/>
    </row>
    <row r="9489" spans="1:4" ht="12.75">
      <c r="A9489" s="83"/>
      <c r="B9489" s="83"/>
      <c r="C9489" s="83"/>
      <c r="D9489" s="98"/>
    </row>
    <row r="9490" spans="1:4" ht="12.75">
      <c r="A9490" s="83"/>
      <c r="B9490" s="83"/>
      <c r="C9490" s="83"/>
      <c r="D9490" s="98"/>
    </row>
    <row r="9491" spans="1:4" ht="12.75">
      <c r="A9491" s="83"/>
      <c r="B9491" s="83"/>
      <c r="C9491" s="83"/>
      <c r="D9491" s="98"/>
    </row>
    <row r="9492" spans="1:4" ht="12.75">
      <c r="A9492" s="83"/>
      <c r="B9492" s="83"/>
      <c r="C9492" s="83"/>
      <c r="D9492" s="98"/>
    </row>
    <row r="9493" spans="1:4" ht="12.75">
      <c r="A9493" s="83"/>
      <c r="B9493" s="83"/>
      <c r="C9493" s="83"/>
      <c r="D9493" s="98"/>
    </row>
    <row r="9494" spans="1:4" ht="12.75">
      <c r="A9494" s="83"/>
      <c r="B9494" s="83"/>
      <c r="C9494" s="83"/>
      <c r="D9494" s="98"/>
    </row>
    <row r="9495" spans="1:4" ht="12.75">
      <c r="A9495" s="83"/>
      <c r="B9495" s="83"/>
      <c r="C9495" s="83"/>
      <c r="D9495" s="98"/>
    </row>
    <row r="9496" spans="1:4" ht="12.75">
      <c r="A9496" s="83"/>
      <c r="B9496" s="83"/>
      <c r="C9496" s="83"/>
      <c r="D9496" s="98"/>
    </row>
    <row r="9497" spans="1:4" ht="12.75">
      <c r="A9497" s="83"/>
      <c r="B9497" s="83"/>
      <c r="C9497" s="83"/>
      <c r="D9497" s="98"/>
    </row>
    <row r="9498" spans="1:4" ht="12.75">
      <c r="A9498" s="83"/>
      <c r="B9498" s="83"/>
      <c r="C9498" s="83"/>
      <c r="D9498" s="98"/>
    </row>
    <row r="9499" spans="1:4" ht="12.75">
      <c r="A9499" s="83"/>
      <c r="B9499" s="83"/>
      <c r="C9499" s="83"/>
      <c r="D9499" s="98"/>
    </row>
    <row r="9500" spans="1:4" ht="12.75">
      <c r="A9500" s="83"/>
      <c r="B9500" s="83"/>
      <c r="C9500" s="83"/>
      <c r="D9500" s="98"/>
    </row>
    <row r="9501" spans="1:4" ht="12.75">
      <c r="A9501" s="83"/>
      <c r="B9501" s="83"/>
      <c r="C9501" s="83"/>
      <c r="D9501" s="98"/>
    </row>
    <row r="9502" spans="1:4" ht="12.75">
      <c r="A9502" s="83"/>
      <c r="B9502" s="83"/>
      <c r="C9502" s="83"/>
      <c r="D9502" s="98"/>
    </row>
    <row r="9503" spans="1:4" ht="12.75">
      <c r="A9503" s="83"/>
      <c r="B9503" s="83"/>
      <c r="C9503" s="83"/>
      <c r="D9503" s="98"/>
    </row>
    <row r="9504" spans="1:4" ht="12.75">
      <c r="A9504" s="83"/>
      <c r="B9504" s="83"/>
      <c r="C9504" s="83"/>
      <c r="D9504" s="98"/>
    </row>
    <row r="9505" spans="1:4" ht="12.75">
      <c r="A9505" s="83"/>
      <c r="B9505" s="83"/>
      <c r="C9505" s="83"/>
      <c r="D9505" s="98"/>
    </row>
    <row r="9506" spans="1:4" ht="12.75">
      <c r="A9506" s="83"/>
      <c r="B9506" s="83"/>
      <c r="C9506" s="83"/>
      <c r="D9506" s="98"/>
    </row>
    <row r="9507" spans="1:4" ht="12.75">
      <c r="A9507" s="83"/>
      <c r="B9507" s="83"/>
      <c r="C9507" s="83"/>
      <c r="D9507" s="98"/>
    </row>
    <row r="9508" spans="1:4" ht="12.75">
      <c r="A9508" s="83"/>
      <c r="B9508" s="83"/>
      <c r="C9508" s="83"/>
      <c r="D9508" s="98"/>
    </row>
    <row r="9509" spans="1:4" ht="12.75">
      <c r="A9509" s="83"/>
      <c r="B9509" s="83"/>
      <c r="C9509" s="83"/>
      <c r="D9509" s="98"/>
    </row>
    <row r="9510" spans="1:4" ht="12.75">
      <c r="A9510" s="83"/>
      <c r="B9510" s="83"/>
      <c r="C9510" s="83"/>
      <c r="D9510" s="98"/>
    </row>
    <row r="9511" spans="1:4" ht="12.75">
      <c r="A9511" s="83"/>
      <c r="B9511" s="83"/>
      <c r="C9511" s="83"/>
      <c r="D9511" s="98"/>
    </row>
    <row r="9512" spans="1:4" ht="12.75">
      <c r="A9512" s="83"/>
      <c r="B9512" s="83"/>
      <c r="C9512" s="83"/>
      <c r="D9512" s="98"/>
    </row>
    <row r="9513" spans="1:4" ht="12.75">
      <c r="A9513" s="83"/>
      <c r="B9513" s="83"/>
      <c r="C9513" s="83"/>
      <c r="D9513" s="98"/>
    </row>
    <row r="9514" spans="1:4" ht="12.75">
      <c r="A9514" s="83"/>
      <c r="B9514" s="83"/>
      <c r="C9514" s="83"/>
      <c r="D9514" s="98"/>
    </row>
    <row r="9515" spans="1:4" ht="12.75">
      <c r="A9515" s="83"/>
      <c r="B9515" s="83"/>
      <c r="C9515" s="83"/>
      <c r="D9515" s="98"/>
    </row>
    <row r="9516" spans="1:4" ht="12.75">
      <c r="A9516" s="83"/>
      <c r="B9516" s="83"/>
      <c r="C9516" s="83"/>
      <c r="D9516" s="98"/>
    </row>
    <row r="9517" spans="1:4" ht="12.75">
      <c r="A9517" s="83"/>
      <c r="B9517" s="83"/>
      <c r="C9517" s="83"/>
      <c r="D9517" s="98"/>
    </row>
    <row r="9518" spans="1:4" ht="12.75">
      <c r="A9518" s="83"/>
      <c r="B9518" s="83"/>
      <c r="C9518" s="83"/>
      <c r="D9518" s="98"/>
    </row>
    <row r="9519" spans="1:4" ht="12.75">
      <c r="A9519" s="83"/>
      <c r="B9519" s="83"/>
      <c r="C9519" s="83"/>
      <c r="D9519" s="98"/>
    </row>
    <row r="9520" spans="1:4" ht="12.75">
      <c r="A9520" s="83"/>
      <c r="B9520" s="83"/>
      <c r="C9520" s="83"/>
      <c r="D9520" s="98"/>
    </row>
    <row r="9521" spans="1:4" ht="12.75">
      <c r="A9521" s="83"/>
      <c r="B9521" s="83"/>
      <c r="C9521" s="83"/>
      <c r="D9521" s="98"/>
    </row>
    <row r="9522" spans="1:4" ht="12.75">
      <c r="A9522" s="83"/>
      <c r="B9522" s="83"/>
      <c r="C9522" s="83"/>
      <c r="D9522" s="98"/>
    </row>
    <row r="9523" spans="1:4" ht="12.75">
      <c r="A9523" s="83"/>
      <c r="B9523" s="83"/>
      <c r="C9523" s="83"/>
      <c r="D9523" s="98"/>
    </row>
    <row r="9524" spans="1:4" ht="12.75">
      <c r="A9524" s="83"/>
      <c r="B9524" s="83"/>
      <c r="C9524" s="83"/>
      <c r="D9524" s="98"/>
    </row>
    <row r="9525" spans="1:4" ht="12.75">
      <c r="A9525" s="83"/>
      <c r="B9525" s="83"/>
      <c r="C9525" s="83"/>
      <c r="D9525" s="98"/>
    </row>
    <row r="9526" spans="1:4" ht="12.75">
      <c r="A9526" s="83"/>
      <c r="B9526" s="83"/>
      <c r="C9526" s="83"/>
      <c r="D9526" s="98"/>
    </row>
    <row r="9527" spans="1:4" ht="12.75">
      <c r="A9527" s="83"/>
      <c r="B9527" s="83"/>
      <c r="C9527" s="83"/>
      <c r="D9527" s="98"/>
    </row>
    <row r="9528" spans="1:4" ht="12.75">
      <c r="A9528" s="83"/>
      <c r="B9528" s="83"/>
      <c r="C9528" s="83"/>
      <c r="D9528" s="98"/>
    </row>
    <row r="9529" spans="1:4" ht="12.75">
      <c r="A9529" s="83"/>
      <c r="B9529" s="83"/>
      <c r="C9529" s="83"/>
      <c r="D9529" s="98"/>
    </row>
    <row r="9530" spans="1:4" ht="12.75">
      <c r="A9530" s="83"/>
      <c r="B9530" s="83"/>
      <c r="C9530" s="83"/>
      <c r="D9530" s="98"/>
    </row>
    <row r="9531" spans="1:4" ht="12.75">
      <c r="A9531" s="83"/>
      <c r="B9531" s="83"/>
      <c r="C9531" s="83"/>
      <c r="D9531" s="98"/>
    </row>
    <row r="9532" spans="1:4" ht="12.75">
      <c r="A9532" s="83"/>
      <c r="B9532" s="83"/>
      <c r="C9532" s="83"/>
      <c r="D9532" s="98"/>
    </row>
    <row r="9533" spans="1:4" ht="12.75">
      <c r="A9533" s="83"/>
      <c r="B9533" s="83"/>
      <c r="C9533" s="83"/>
      <c r="D9533" s="98"/>
    </row>
    <row r="9534" spans="1:4" ht="12.75">
      <c r="A9534" s="83"/>
      <c r="B9534" s="83"/>
      <c r="C9534" s="83"/>
      <c r="D9534" s="98"/>
    </row>
    <row r="9535" spans="1:4" ht="12.75">
      <c r="A9535" s="83"/>
      <c r="B9535" s="83"/>
      <c r="C9535" s="83"/>
      <c r="D9535" s="98"/>
    </row>
    <row r="9536" spans="1:4" ht="12.75">
      <c r="A9536" s="83"/>
      <c r="B9536" s="83"/>
      <c r="C9536" s="83"/>
      <c r="D9536" s="98"/>
    </row>
    <row r="9537" spans="1:4" ht="12.75">
      <c r="A9537" s="83"/>
      <c r="B9537" s="83"/>
      <c r="C9537" s="83"/>
      <c r="D9537" s="98"/>
    </row>
    <row r="9538" spans="1:4" ht="12.75">
      <c r="A9538" s="83"/>
      <c r="B9538" s="83"/>
      <c r="C9538" s="83"/>
      <c r="D9538" s="98"/>
    </row>
    <row r="9539" spans="1:4" ht="12.75">
      <c r="A9539" s="83"/>
      <c r="B9539" s="83"/>
      <c r="C9539" s="83"/>
      <c r="D9539" s="98"/>
    </row>
    <row r="9540" spans="1:4" ht="12.75">
      <c r="A9540" s="83"/>
      <c r="B9540" s="83"/>
      <c r="C9540" s="83"/>
      <c r="D9540" s="98"/>
    </row>
    <row r="9541" spans="1:4" ht="12.75">
      <c r="A9541" s="83"/>
      <c r="B9541" s="83"/>
      <c r="C9541" s="83"/>
      <c r="D9541" s="98"/>
    </row>
    <row r="9542" spans="1:4" ht="12.75">
      <c r="A9542" s="83"/>
      <c r="B9542" s="83"/>
      <c r="C9542" s="83"/>
      <c r="D9542" s="98"/>
    </row>
    <row r="9543" spans="1:4" ht="12.75">
      <c r="A9543" s="83"/>
      <c r="B9543" s="83"/>
      <c r="C9543" s="83"/>
      <c r="D9543" s="98"/>
    </row>
    <row r="9544" spans="1:4" ht="12.75">
      <c r="A9544" s="83"/>
      <c r="B9544" s="83"/>
      <c r="C9544" s="83"/>
      <c r="D9544" s="98"/>
    </row>
    <row r="9545" spans="1:4" ht="12.75">
      <c r="A9545" s="83"/>
      <c r="B9545" s="83"/>
      <c r="C9545" s="83"/>
      <c r="D9545" s="98"/>
    </row>
    <row r="9546" spans="1:4" ht="12.75">
      <c r="A9546" s="83"/>
      <c r="B9546" s="83"/>
      <c r="C9546" s="83"/>
      <c r="D9546" s="98"/>
    </row>
    <row r="9547" spans="1:4" ht="12.75">
      <c r="A9547" s="83"/>
      <c r="B9547" s="83"/>
      <c r="C9547" s="83"/>
      <c r="D9547" s="98"/>
    </row>
    <row r="9548" spans="1:4" ht="12.75">
      <c r="A9548" s="83"/>
      <c r="B9548" s="83"/>
      <c r="C9548" s="83"/>
      <c r="D9548" s="98"/>
    </row>
    <row r="9549" spans="1:4" ht="12.75">
      <c r="A9549" s="83"/>
      <c r="B9549" s="83"/>
      <c r="C9549" s="83"/>
      <c r="D9549" s="98"/>
    </row>
    <row r="9550" spans="1:4" ht="12.75">
      <c r="A9550" s="83"/>
      <c r="B9550" s="83"/>
      <c r="C9550" s="83"/>
      <c r="D9550" s="98"/>
    </row>
    <row r="9551" spans="1:4" ht="12.75">
      <c r="A9551" s="83"/>
      <c r="B9551" s="83"/>
      <c r="C9551" s="83"/>
      <c r="D9551" s="98"/>
    </row>
    <row r="9552" spans="1:4" ht="12.75">
      <c r="A9552" s="83"/>
      <c r="B9552" s="83"/>
      <c r="C9552" s="83"/>
      <c r="D9552" s="98"/>
    </row>
    <row r="9553" spans="1:4" ht="12.75">
      <c r="A9553" s="83"/>
      <c r="B9553" s="83"/>
      <c r="C9553" s="83"/>
      <c r="D9553" s="98"/>
    </row>
    <row r="9554" spans="1:4" ht="12.75">
      <c r="A9554" s="83"/>
      <c r="B9554" s="83"/>
      <c r="C9554" s="83"/>
      <c r="D9554" s="98"/>
    </row>
    <row r="9555" spans="1:4" ht="12.75">
      <c r="A9555" s="83"/>
      <c r="B9555" s="83"/>
      <c r="C9555" s="83"/>
      <c r="D9555" s="98"/>
    </row>
    <row r="9556" spans="1:4" ht="12.75">
      <c r="A9556" s="83"/>
      <c r="B9556" s="83"/>
      <c r="C9556" s="83"/>
      <c r="D9556" s="98"/>
    </row>
    <row r="9557" spans="1:4" ht="12.75">
      <c r="A9557" s="83"/>
      <c r="B9557" s="83"/>
      <c r="C9557" s="83"/>
      <c r="D9557" s="98"/>
    </row>
    <row r="9558" spans="1:4" ht="12.75">
      <c r="A9558" s="83"/>
      <c r="B9558" s="83"/>
      <c r="C9558" s="83"/>
      <c r="D9558" s="98"/>
    </row>
    <row r="9559" spans="1:4" ht="12.75">
      <c r="A9559" s="83"/>
      <c r="B9559" s="83"/>
      <c r="C9559" s="83"/>
      <c r="D9559" s="98"/>
    </row>
    <row r="9560" spans="1:4" ht="12.75">
      <c r="A9560" s="83"/>
      <c r="B9560" s="83"/>
      <c r="C9560" s="83"/>
      <c r="D9560" s="98"/>
    </row>
    <row r="9561" spans="1:4" ht="12.75">
      <c r="A9561" s="83"/>
      <c r="B9561" s="83"/>
      <c r="C9561" s="83"/>
      <c r="D9561" s="98"/>
    </row>
    <row r="9562" spans="1:4" ht="12.75">
      <c r="A9562" s="83"/>
      <c r="B9562" s="83"/>
      <c r="C9562" s="83"/>
      <c r="D9562" s="98"/>
    </row>
    <row r="9563" spans="1:4" ht="12.75">
      <c r="A9563" s="83"/>
      <c r="B9563" s="83"/>
      <c r="C9563" s="83"/>
      <c r="D9563" s="98"/>
    </row>
    <row r="9564" spans="1:4" ht="12.75">
      <c r="A9564" s="83"/>
      <c r="B9564" s="83"/>
      <c r="C9564" s="83"/>
      <c r="D9564" s="98"/>
    </row>
    <row r="9565" spans="1:4" ht="12.75">
      <c r="A9565" s="83"/>
      <c r="B9565" s="83"/>
      <c r="C9565" s="83"/>
      <c r="D9565" s="98"/>
    </row>
    <row r="9566" spans="1:4" ht="12.75">
      <c r="A9566" s="83"/>
      <c r="B9566" s="83"/>
      <c r="C9566" s="83"/>
      <c r="D9566" s="98"/>
    </row>
    <row r="9567" spans="1:4" ht="12.75">
      <c r="A9567" s="83"/>
      <c r="B9567" s="83"/>
      <c r="C9567" s="83"/>
      <c r="D9567" s="98"/>
    </row>
    <row r="9568" spans="1:4" ht="12.75">
      <c r="A9568" s="83"/>
      <c r="B9568" s="83"/>
      <c r="C9568" s="83"/>
      <c r="D9568" s="98"/>
    </row>
    <row r="9569" spans="1:4" ht="12.75">
      <c r="A9569" s="83"/>
      <c r="B9569" s="83"/>
      <c r="C9569" s="83"/>
      <c r="D9569" s="98"/>
    </row>
    <row r="9570" spans="1:4" ht="12.75">
      <c r="A9570" s="83"/>
      <c r="B9570" s="83"/>
      <c r="C9570" s="83"/>
      <c r="D9570" s="98"/>
    </row>
    <row r="9571" spans="1:4" ht="12.75">
      <c r="A9571" s="83"/>
      <c r="B9571" s="83"/>
      <c r="C9571" s="83"/>
      <c r="D9571" s="98"/>
    </row>
    <row r="9572" spans="1:4" ht="12.75">
      <c r="A9572" s="83"/>
      <c r="B9572" s="83"/>
      <c r="C9572" s="83"/>
      <c r="D9572" s="98"/>
    </row>
    <row r="9573" spans="1:4" ht="12.75">
      <c r="A9573" s="83"/>
      <c r="B9573" s="83"/>
      <c r="C9573" s="83"/>
      <c r="D9573" s="98"/>
    </row>
    <row r="9574" spans="1:4" ht="12.75">
      <c r="A9574" s="83"/>
      <c r="B9574" s="83"/>
      <c r="C9574" s="83"/>
      <c r="D9574" s="98"/>
    </row>
    <row r="9575" spans="1:4" ht="12.75">
      <c r="A9575" s="83"/>
      <c r="B9575" s="83"/>
      <c r="C9575" s="83"/>
      <c r="D9575" s="98"/>
    </row>
    <row r="9576" spans="1:4" ht="12.75">
      <c r="A9576" s="83"/>
      <c r="B9576" s="83"/>
      <c r="C9576" s="83"/>
      <c r="D9576" s="98"/>
    </row>
    <row r="9577" spans="1:4" ht="12.75">
      <c r="A9577" s="83"/>
      <c r="B9577" s="83"/>
      <c r="C9577" s="83"/>
      <c r="D9577" s="98"/>
    </row>
    <row r="9578" spans="1:4" ht="12.75">
      <c r="A9578" s="83"/>
      <c r="B9578" s="83"/>
      <c r="C9578" s="83"/>
      <c r="D9578" s="98"/>
    </row>
    <row r="9579" spans="1:4" ht="12.75">
      <c r="A9579" s="83"/>
      <c r="B9579" s="83"/>
      <c r="C9579" s="83"/>
      <c r="D9579" s="98"/>
    </row>
    <row r="9580" spans="1:4" ht="12.75">
      <c r="A9580" s="83"/>
      <c r="B9580" s="83"/>
      <c r="C9580" s="83"/>
      <c r="D9580" s="98"/>
    </row>
    <row r="9581" spans="1:4" ht="12.75">
      <c r="A9581" s="83"/>
      <c r="B9581" s="83"/>
      <c r="C9581" s="83"/>
      <c r="D9581" s="98"/>
    </row>
    <row r="9582" spans="1:4" ht="12.75">
      <c r="A9582" s="83"/>
      <c r="B9582" s="83"/>
      <c r="C9582" s="83"/>
      <c r="D9582" s="98"/>
    </row>
    <row r="9583" spans="1:4" ht="12.75">
      <c r="A9583" s="83"/>
      <c r="B9583" s="83"/>
      <c r="C9583" s="83"/>
      <c r="D9583" s="98"/>
    </row>
    <row r="9584" spans="1:4" ht="12.75">
      <c r="A9584" s="83"/>
      <c r="B9584" s="83"/>
      <c r="C9584" s="83"/>
      <c r="D9584" s="98"/>
    </row>
    <row r="9585" spans="1:4" ht="12.75">
      <c r="A9585" s="83"/>
      <c r="B9585" s="83"/>
      <c r="C9585" s="83"/>
      <c r="D9585" s="98"/>
    </row>
    <row r="9586" spans="1:4" ht="12.75">
      <c r="A9586" s="83"/>
      <c r="B9586" s="83"/>
      <c r="C9586" s="83"/>
      <c r="D9586" s="98"/>
    </row>
    <row r="9587" spans="1:4" ht="12.75">
      <c r="A9587" s="83"/>
      <c r="B9587" s="83"/>
      <c r="C9587" s="83"/>
      <c r="D9587" s="98"/>
    </row>
    <row r="9588" spans="1:4" ht="12.75">
      <c r="A9588" s="83"/>
      <c r="B9588" s="83"/>
      <c r="C9588" s="83"/>
      <c r="D9588" s="98"/>
    </row>
    <row r="9589" spans="1:4" ht="12.75">
      <c r="A9589" s="83"/>
      <c r="B9589" s="83"/>
      <c r="C9589" s="83"/>
      <c r="D9589" s="98"/>
    </row>
    <row r="9590" spans="1:4" ht="12.75">
      <c r="A9590" s="83"/>
      <c r="B9590" s="83"/>
      <c r="C9590" s="83"/>
      <c r="D9590" s="98"/>
    </row>
    <row r="9591" spans="1:4" ht="12.75">
      <c r="A9591" s="83"/>
      <c r="B9591" s="83"/>
      <c r="C9591" s="83"/>
      <c r="D9591" s="98"/>
    </row>
    <row r="9592" spans="1:4" ht="12.75">
      <c r="A9592" s="83"/>
      <c r="B9592" s="83"/>
      <c r="C9592" s="83"/>
      <c r="D9592" s="98"/>
    </row>
    <row r="9593" spans="1:4" ht="12.75">
      <c r="A9593" s="83"/>
      <c r="B9593" s="83"/>
      <c r="C9593" s="83"/>
      <c r="D9593" s="98"/>
    </row>
    <row r="9594" spans="1:4" ht="12.75">
      <c r="A9594" s="83"/>
      <c r="B9594" s="83"/>
      <c r="C9594" s="83"/>
      <c r="D9594" s="98"/>
    </row>
    <row r="9595" spans="1:4" ht="12.75">
      <c r="A9595" s="83"/>
      <c r="B9595" s="83"/>
      <c r="C9595" s="83"/>
      <c r="D9595" s="98"/>
    </row>
    <row r="9596" spans="1:4" ht="12.75">
      <c r="A9596" s="83"/>
      <c r="B9596" s="83"/>
      <c r="C9596" s="83"/>
      <c r="D9596" s="98"/>
    </row>
    <row r="9597" spans="1:4" ht="12.75">
      <c r="A9597" s="83"/>
      <c r="B9597" s="83"/>
      <c r="C9597" s="83"/>
      <c r="D9597" s="98"/>
    </row>
    <row r="9598" spans="1:4" ht="12.75">
      <c r="A9598" s="83"/>
      <c r="B9598" s="83"/>
      <c r="C9598" s="83"/>
      <c r="D9598" s="98"/>
    </row>
    <row r="9599" spans="1:4" ht="12.75">
      <c r="A9599" s="83"/>
      <c r="B9599" s="83"/>
      <c r="C9599" s="83"/>
      <c r="D9599" s="98"/>
    </row>
    <row r="9600" spans="1:4" ht="12.75">
      <c r="A9600" s="83"/>
      <c r="B9600" s="83"/>
      <c r="C9600" s="83"/>
      <c r="D9600" s="98"/>
    </row>
    <row r="9601" spans="1:4" ht="12.75">
      <c r="A9601" s="83"/>
      <c r="B9601" s="83"/>
      <c r="C9601" s="83"/>
      <c r="D9601" s="98"/>
    </row>
    <row r="9602" spans="1:4" ht="12.75">
      <c r="A9602" s="83"/>
      <c r="B9602" s="83"/>
      <c r="C9602" s="83"/>
      <c r="D9602" s="98"/>
    </row>
    <row r="9603" spans="1:4" ht="12.75">
      <c r="A9603" s="83"/>
      <c r="B9603" s="83"/>
      <c r="C9603" s="83"/>
      <c r="D9603" s="98"/>
    </row>
    <row r="9604" spans="1:4" ht="12.75">
      <c r="A9604" s="83"/>
      <c r="B9604" s="83"/>
      <c r="C9604" s="83"/>
      <c r="D9604" s="98"/>
    </row>
    <row r="9605" spans="1:4" ht="12.75">
      <c r="A9605" s="83"/>
      <c r="B9605" s="83"/>
      <c r="C9605" s="83"/>
      <c r="D9605" s="98"/>
    </row>
    <row r="9606" spans="1:4" ht="12.75">
      <c r="A9606" s="83"/>
      <c r="B9606" s="83"/>
      <c r="C9606" s="83"/>
      <c r="D9606" s="98"/>
    </row>
    <row r="9607" spans="1:4" ht="12.75">
      <c r="A9607" s="83"/>
      <c r="B9607" s="83"/>
      <c r="C9607" s="83"/>
      <c r="D9607" s="98"/>
    </row>
    <row r="9608" spans="1:4" ht="12.75">
      <c r="A9608" s="83"/>
      <c r="B9608" s="83"/>
      <c r="C9608" s="83"/>
      <c r="D9608" s="98"/>
    </row>
    <row r="9609" spans="1:4" ht="12.75">
      <c r="A9609" s="83"/>
      <c r="B9609" s="83"/>
      <c r="C9609" s="83"/>
      <c r="D9609" s="98"/>
    </row>
    <row r="9610" spans="1:4" ht="12.75">
      <c r="A9610" s="83"/>
      <c r="B9610" s="83"/>
      <c r="C9610" s="83"/>
      <c r="D9610" s="98"/>
    </row>
    <row r="9611" spans="1:4" ht="12.75">
      <c r="A9611" s="83"/>
      <c r="B9611" s="83"/>
      <c r="C9611" s="83"/>
      <c r="D9611" s="98"/>
    </row>
    <row r="9612" spans="1:4" ht="12.75">
      <c r="A9612" s="83"/>
      <c r="B9612" s="83"/>
      <c r="C9612" s="83"/>
      <c r="D9612" s="98"/>
    </row>
    <row r="9613" spans="1:4" ht="12.75">
      <c r="A9613" s="83"/>
      <c r="B9613" s="83"/>
      <c r="C9613" s="83"/>
      <c r="D9613" s="98"/>
    </row>
    <row r="9614" spans="1:4" ht="12.75">
      <c r="A9614" s="83"/>
      <c r="B9614" s="83"/>
      <c r="C9614" s="83"/>
      <c r="D9614" s="98"/>
    </row>
    <row r="9615" spans="1:4" ht="12.75">
      <c r="A9615" s="83"/>
      <c r="B9615" s="83"/>
      <c r="C9615" s="83"/>
      <c r="D9615" s="98"/>
    </row>
    <row r="9616" spans="1:4" ht="12.75">
      <c r="A9616" s="83"/>
      <c r="B9616" s="83"/>
      <c r="C9616" s="83"/>
      <c r="D9616" s="98"/>
    </row>
    <row r="9617" spans="1:4" ht="12.75">
      <c r="A9617" s="83"/>
      <c r="B9617" s="83"/>
      <c r="C9617" s="83"/>
      <c r="D9617" s="98"/>
    </row>
    <row r="9618" spans="1:4" ht="12.75">
      <c r="A9618" s="83"/>
      <c r="B9618" s="83"/>
      <c r="C9618" s="83"/>
      <c r="D9618" s="98"/>
    </row>
    <row r="9619" spans="1:4" ht="12.75">
      <c r="A9619" s="83"/>
      <c r="B9619" s="83"/>
      <c r="C9619" s="83"/>
      <c r="D9619" s="98"/>
    </row>
    <row r="9620" spans="1:4" ht="12.75">
      <c r="A9620" s="83"/>
      <c r="B9620" s="83"/>
      <c r="C9620" s="83"/>
      <c r="D9620" s="98"/>
    </row>
    <row r="9621" spans="1:4" ht="12.75">
      <c r="A9621" s="83"/>
      <c r="B9621" s="83"/>
      <c r="C9621" s="83"/>
      <c r="D9621" s="98"/>
    </row>
    <row r="9622" spans="1:4" ht="12.75">
      <c r="A9622" s="83"/>
      <c r="B9622" s="83"/>
      <c r="C9622" s="83"/>
      <c r="D9622" s="98"/>
    </row>
    <row r="9623" spans="1:4" ht="12.75">
      <c r="A9623" s="83"/>
      <c r="B9623" s="83"/>
      <c r="C9623" s="83"/>
      <c r="D9623" s="98"/>
    </row>
    <row r="9624" spans="1:4" ht="12.75">
      <c r="A9624" s="83"/>
      <c r="B9624" s="83"/>
      <c r="C9624" s="83"/>
      <c r="D9624" s="98"/>
    </row>
    <row r="9625" spans="1:4" ht="12.75">
      <c r="A9625" s="83"/>
      <c r="B9625" s="83"/>
      <c r="C9625" s="83"/>
      <c r="D9625" s="98"/>
    </row>
    <row r="9626" spans="1:4" ht="12.75">
      <c r="A9626" s="83"/>
      <c r="B9626" s="83"/>
      <c r="C9626" s="83"/>
      <c r="D9626" s="98"/>
    </row>
    <row r="9627" spans="1:4" ht="12.75">
      <c r="A9627" s="83"/>
      <c r="B9627" s="83"/>
      <c r="C9627" s="83"/>
      <c r="D9627" s="98"/>
    </row>
    <row r="9628" spans="1:4" ht="12.75">
      <c r="A9628" s="83"/>
      <c r="B9628" s="83"/>
      <c r="C9628" s="83"/>
      <c r="D9628" s="98"/>
    </row>
    <row r="9629" spans="1:4" ht="12.75">
      <c r="A9629" s="83"/>
      <c r="B9629" s="83"/>
      <c r="C9629" s="83"/>
      <c r="D9629" s="98"/>
    </row>
    <row r="9630" spans="1:4" ht="12.75">
      <c r="A9630" s="83"/>
      <c r="B9630" s="83"/>
      <c r="C9630" s="83"/>
      <c r="D9630" s="98"/>
    </row>
    <row r="9631" spans="1:4" ht="12.75">
      <c r="A9631" s="83"/>
      <c r="B9631" s="83"/>
      <c r="C9631" s="83"/>
      <c r="D9631" s="98"/>
    </row>
    <row r="9632" spans="1:4" ht="12.75">
      <c r="A9632" s="83"/>
      <c r="B9632" s="83"/>
      <c r="C9632" s="83"/>
      <c r="D9632" s="98"/>
    </row>
    <row r="9633" spans="1:4" ht="12.75">
      <c r="A9633" s="83"/>
      <c r="B9633" s="83"/>
      <c r="C9633" s="83"/>
      <c r="D9633" s="98"/>
    </row>
    <row r="9634" spans="1:4" ht="12.75">
      <c r="A9634" s="83"/>
      <c r="B9634" s="83"/>
      <c r="C9634" s="83"/>
      <c r="D9634" s="98"/>
    </row>
    <row r="9635" spans="1:4" ht="12.75">
      <c r="A9635" s="83"/>
      <c r="B9635" s="83"/>
      <c r="C9635" s="83"/>
      <c r="D9635" s="98"/>
    </row>
    <row r="9636" spans="1:4" ht="12.75">
      <c r="A9636" s="83"/>
      <c r="B9636" s="83"/>
      <c r="C9636" s="83"/>
      <c r="D9636" s="98"/>
    </row>
    <row r="9637" spans="1:4" ht="12.75">
      <c r="A9637" s="83"/>
      <c r="B9637" s="83"/>
      <c r="C9637" s="83"/>
      <c r="D9637" s="98"/>
    </row>
    <row r="9638" spans="1:4" ht="12.75">
      <c r="A9638" s="83"/>
      <c r="B9638" s="83"/>
      <c r="C9638" s="83"/>
      <c r="D9638" s="98"/>
    </row>
    <row r="9639" spans="1:4" ht="12.75">
      <c r="A9639" s="83"/>
      <c r="B9639" s="83"/>
      <c r="C9639" s="83"/>
      <c r="D9639" s="98"/>
    </row>
    <row r="9640" spans="1:4" ht="12.75">
      <c r="A9640" s="83"/>
      <c r="B9640" s="83"/>
      <c r="C9640" s="83"/>
      <c r="D9640" s="98"/>
    </row>
    <row r="9641" spans="1:4" ht="12.75">
      <c r="A9641" s="83"/>
      <c r="B9641" s="83"/>
      <c r="C9641" s="83"/>
      <c r="D9641" s="98"/>
    </row>
    <row r="9642" spans="1:4" ht="12.75">
      <c r="A9642" s="83"/>
      <c r="B9642" s="83"/>
      <c r="C9642" s="83"/>
      <c r="D9642" s="98"/>
    </row>
    <row r="9643" spans="1:4" ht="12.75">
      <c r="A9643" s="83"/>
      <c r="B9643" s="83"/>
      <c r="C9643" s="83"/>
      <c r="D9643" s="98"/>
    </row>
    <row r="9644" spans="1:4" ht="12.75">
      <c r="A9644" s="83"/>
      <c r="B9644" s="83"/>
      <c r="C9644" s="83"/>
      <c r="D9644" s="98"/>
    </row>
    <row r="9645" spans="1:4" ht="12.75">
      <c r="A9645" s="83"/>
      <c r="B9645" s="83"/>
      <c r="C9645" s="83"/>
      <c r="D9645" s="98"/>
    </row>
    <row r="9646" spans="1:4" ht="12.75">
      <c r="A9646" s="83"/>
      <c r="B9646" s="83"/>
      <c r="C9646" s="83"/>
      <c r="D9646" s="98"/>
    </row>
    <row r="9647" spans="1:4" ht="12.75">
      <c r="A9647" s="83"/>
      <c r="B9647" s="83"/>
      <c r="C9647" s="83"/>
      <c r="D9647" s="98"/>
    </row>
    <row r="9648" spans="1:4" ht="12.75">
      <c r="A9648" s="83"/>
      <c r="B9648" s="83"/>
      <c r="C9648" s="83"/>
      <c r="D9648" s="98"/>
    </row>
    <row r="9649" spans="1:4" ht="12.75">
      <c r="A9649" s="83"/>
      <c r="B9649" s="83"/>
      <c r="C9649" s="83"/>
      <c r="D9649" s="98"/>
    </row>
    <row r="9650" spans="1:4" ht="12.75">
      <c r="A9650" s="83"/>
      <c r="B9650" s="83"/>
      <c r="C9650" s="83"/>
      <c r="D9650" s="98"/>
    </row>
    <row r="9651" spans="1:4" ht="12.75">
      <c r="A9651" s="83"/>
      <c r="B9651" s="83"/>
      <c r="C9651" s="83"/>
      <c r="D9651" s="98"/>
    </row>
    <row r="9652" spans="1:4" ht="12.75">
      <c r="A9652" s="83"/>
      <c r="B9652" s="83"/>
      <c r="C9652" s="83"/>
      <c r="D9652" s="98"/>
    </row>
    <row r="9653" spans="1:4" ht="12.75">
      <c r="A9653" s="83"/>
      <c r="B9653" s="83"/>
      <c r="C9653" s="83"/>
      <c r="D9653" s="98"/>
    </row>
    <row r="9654" spans="1:4" ht="12.75">
      <c r="A9654" s="83"/>
      <c r="B9654" s="83"/>
      <c r="C9654" s="83"/>
      <c r="D9654" s="98"/>
    </row>
    <row r="9655" spans="1:4" ht="12.75">
      <c r="A9655" s="83"/>
      <c r="B9655" s="83"/>
      <c r="C9655" s="83"/>
      <c r="D9655" s="98"/>
    </row>
    <row r="9656" spans="1:4" ht="12.75">
      <c r="A9656" s="83"/>
      <c r="B9656" s="83"/>
      <c r="C9656" s="83"/>
      <c r="D9656" s="98"/>
    </row>
    <row r="9657" spans="1:4" ht="12.75">
      <c r="A9657" s="83"/>
      <c r="B9657" s="83"/>
      <c r="C9657" s="83"/>
      <c r="D9657" s="98"/>
    </row>
    <row r="9658" spans="1:4" ht="12.75">
      <c r="A9658" s="83"/>
      <c r="B9658" s="83"/>
      <c r="C9658" s="83"/>
      <c r="D9658" s="98"/>
    </row>
    <row r="9659" spans="1:4" ht="12.75">
      <c r="A9659" s="83"/>
      <c r="B9659" s="83"/>
      <c r="C9659" s="83"/>
      <c r="D9659" s="98"/>
    </row>
    <row r="9660" spans="1:4" ht="12.75">
      <c r="A9660" s="83"/>
      <c r="B9660" s="83"/>
      <c r="C9660" s="83"/>
      <c r="D9660" s="98"/>
    </row>
    <row r="9661" spans="1:4" ht="12.75">
      <c r="A9661" s="83"/>
      <c r="B9661" s="83"/>
      <c r="C9661" s="83"/>
      <c r="D9661" s="98"/>
    </row>
    <row r="9662" spans="1:4" ht="12.75">
      <c r="A9662" s="83"/>
      <c r="B9662" s="83"/>
      <c r="C9662" s="83"/>
      <c r="D9662" s="98"/>
    </row>
    <row r="9663" spans="1:4" ht="12.75">
      <c r="A9663" s="83"/>
      <c r="B9663" s="83"/>
      <c r="C9663" s="83"/>
      <c r="D9663" s="98"/>
    </row>
    <row r="9664" spans="1:4" ht="12.75">
      <c r="A9664" s="83"/>
      <c r="B9664" s="83"/>
      <c r="C9664" s="83"/>
      <c r="D9664" s="98"/>
    </row>
    <row r="9665" spans="1:4" ht="12.75">
      <c r="A9665" s="83"/>
      <c r="B9665" s="83"/>
      <c r="C9665" s="83"/>
      <c r="D9665" s="98"/>
    </row>
    <row r="9666" spans="1:4" ht="12.75">
      <c r="A9666" s="83"/>
      <c r="B9666" s="83"/>
      <c r="C9666" s="83"/>
      <c r="D9666" s="98"/>
    </row>
    <row r="9667" spans="1:4" ht="12.75">
      <c r="A9667" s="83"/>
      <c r="B9667" s="83"/>
      <c r="C9667" s="83"/>
      <c r="D9667" s="98"/>
    </row>
    <row r="9668" spans="1:4" ht="12.75">
      <c r="A9668" s="83"/>
      <c r="B9668" s="83"/>
      <c r="C9668" s="83"/>
      <c r="D9668" s="98"/>
    </row>
    <row r="9669" spans="1:4" ht="12.75">
      <c r="A9669" s="83"/>
      <c r="B9669" s="83"/>
      <c r="C9669" s="83"/>
      <c r="D9669" s="98"/>
    </row>
    <row r="9670" spans="1:4" ht="12.75">
      <c r="A9670" s="83"/>
      <c r="B9670" s="83"/>
      <c r="C9670" s="83"/>
      <c r="D9670" s="98"/>
    </row>
    <row r="9671" spans="1:4" ht="12.75">
      <c r="A9671" s="83"/>
      <c r="B9671" s="83"/>
      <c r="C9671" s="83"/>
      <c r="D9671" s="98"/>
    </row>
    <row r="9672" spans="1:4" ht="12.75">
      <c r="A9672" s="83"/>
      <c r="B9672" s="83"/>
      <c r="C9672" s="83"/>
      <c r="D9672" s="98"/>
    </row>
    <row r="9673" spans="1:4" ht="12.75">
      <c r="A9673" s="83"/>
      <c r="B9673" s="83"/>
      <c r="C9673" s="83"/>
      <c r="D9673" s="98"/>
    </row>
    <row r="9674" spans="1:4" ht="12.75">
      <c r="A9674" s="83"/>
      <c r="B9674" s="83"/>
      <c r="C9674" s="83"/>
      <c r="D9674" s="98"/>
    </row>
    <row r="9675" spans="1:4" ht="12.75">
      <c r="A9675" s="83"/>
      <c r="B9675" s="83"/>
      <c r="C9675" s="83"/>
      <c r="D9675" s="98"/>
    </row>
    <row r="9676" spans="1:4" ht="12.75">
      <c r="A9676" s="83"/>
      <c r="B9676" s="83"/>
      <c r="C9676" s="83"/>
      <c r="D9676" s="98"/>
    </row>
    <row r="9677" spans="1:4" ht="12.75">
      <c r="A9677" s="83"/>
      <c r="B9677" s="83"/>
      <c r="C9677" s="83"/>
      <c r="D9677" s="98"/>
    </row>
    <row r="9678" spans="1:4" ht="12.75">
      <c r="A9678" s="83"/>
      <c r="B9678" s="83"/>
      <c r="C9678" s="83"/>
      <c r="D9678" s="98"/>
    </row>
    <row r="9679" spans="1:4" ht="12.75">
      <c r="A9679" s="83"/>
      <c r="B9679" s="83"/>
      <c r="C9679" s="83"/>
      <c r="D9679" s="98"/>
    </row>
    <row r="9680" spans="1:4" ht="12.75">
      <c r="A9680" s="83"/>
      <c r="B9680" s="83"/>
      <c r="C9680" s="83"/>
      <c r="D9680" s="98"/>
    </row>
    <row r="9681" spans="1:4" ht="12.75">
      <c r="A9681" s="83"/>
      <c r="B9681" s="83"/>
      <c r="C9681" s="83"/>
      <c r="D9681" s="98"/>
    </row>
    <row r="9682" spans="1:4" ht="12.75">
      <c r="A9682" s="83"/>
      <c r="B9682" s="83"/>
      <c r="C9682" s="83"/>
      <c r="D9682" s="98"/>
    </row>
    <row r="9683" spans="1:4" ht="12.75">
      <c r="A9683" s="83"/>
      <c r="B9683" s="83"/>
      <c r="C9683" s="83"/>
      <c r="D9683" s="98"/>
    </row>
    <row r="9684" spans="1:4" ht="12.75">
      <c r="A9684" s="83"/>
      <c r="B9684" s="83"/>
      <c r="C9684" s="83"/>
      <c r="D9684" s="98"/>
    </row>
    <row r="9685" spans="1:4" ht="12.75">
      <c r="A9685" s="83"/>
      <c r="B9685" s="83"/>
      <c r="C9685" s="83"/>
      <c r="D9685" s="98"/>
    </row>
    <row r="9686" spans="1:4" ht="12.75">
      <c r="A9686" s="83"/>
      <c r="B9686" s="83"/>
      <c r="C9686" s="83"/>
      <c r="D9686" s="98"/>
    </row>
    <row r="9687" spans="1:4" ht="12.75">
      <c r="A9687" s="83"/>
      <c r="B9687" s="83"/>
      <c r="C9687" s="83"/>
      <c r="D9687" s="98"/>
    </row>
    <row r="9688" spans="1:4" ht="12.75">
      <c r="A9688" s="83"/>
      <c r="B9688" s="83"/>
      <c r="C9688" s="83"/>
      <c r="D9688" s="98"/>
    </row>
    <row r="9689" spans="1:4" ht="12.75">
      <c r="A9689" s="83"/>
      <c r="B9689" s="83"/>
      <c r="C9689" s="83"/>
      <c r="D9689" s="98"/>
    </row>
    <row r="9690" spans="1:4" ht="12.75">
      <c r="A9690" s="83"/>
      <c r="B9690" s="83"/>
      <c r="C9690" s="83"/>
      <c r="D9690" s="98"/>
    </row>
    <row r="9691" spans="1:4" ht="12.75">
      <c r="A9691" s="83"/>
      <c r="B9691" s="83"/>
      <c r="C9691" s="83"/>
      <c r="D9691" s="98"/>
    </row>
    <row r="9692" spans="1:4" ht="12.75">
      <c r="A9692" s="83"/>
      <c r="B9692" s="83"/>
      <c r="C9692" s="83"/>
      <c r="D9692" s="98"/>
    </row>
    <row r="9693" spans="1:4" ht="12.75">
      <c r="A9693" s="83"/>
      <c r="B9693" s="83"/>
      <c r="C9693" s="83"/>
      <c r="D9693" s="98"/>
    </row>
    <row r="9694" spans="1:4" ht="12.75">
      <c r="A9694" s="83"/>
      <c r="B9694" s="83"/>
      <c r="C9694" s="83"/>
      <c r="D9694" s="98"/>
    </row>
    <row r="9695" spans="1:4" ht="12.75">
      <c r="A9695" s="83"/>
      <c r="B9695" s="83"/>
      <c r="C9695" s="83"/>
      <c r="D9695" s="98"/>
    </row>
    <row r="9696" spans="1:4" ht="12.75">
      <c r="A9696" s="83"/>
      <c r="B9696" s="83"/>
      <c r="C9696" s="83"/>
      <c r="D9696" s="98"/>
    </row>
    <row r="9697" spans="1:4" ht="12.75">
      <c r="A9697" s="83"/>
      <c r="B9697" s="83"/>
      <c r="C9697" s="83"/>
      <c r="D9697" s="98"/>
    </row>
    <row r="9698" spans="1:4" ht="12.75">
      <c r="A9698" s="83"/>
      <c r="B9698" s="83"/>
      <c r="C9698" s="83"/>
      <c r="D9698" s="98"/>
    </row>
    <row r="9699" spans="1:4" ht="12.75">
      <c r="A9699" s="83"/>
      <c r="B9699" s="83"/>
      <c r="C9699" s="83"/>
      <c r="D9699" s="98"/>
    </row>
    <row r="9700" spans="1:4" ht="12.75">
      <c r="A9700" s="83"/>
      <c r="B9700" s="83"/>
      <c r="C9700" s="83"/>
      <c r="D9700" s="98"/>
    </row>
    <row r="9701" spans="1:4" ht="12.75">
      <c r="A9701" s="83"/>
      <c r="B9701" s="83"/>
      <c r="C9701" s="83"/>
      <c r="D9701" s="98"/>
    </row>
    <row r="9702" spans="1:4" ht="12.75">
      <c r="A9702" s="83"/>
      <c r="B9702" s="83"/>
      <c r="C9702" s="83"/>
      <c r="D9702" s="98"/>
    </row>
    <row r="9703" spans="1:4" ht="12.75">
      <c r="A9703" s="83"/>
      <c r="B9703" s="83"/>
      <c r="C9703" s="83"/>
      <c r="D9703" s="98"/>
    </row>
    <row r="9704" spans="1:4" ht="12.75">
      <c r="A9704" s="83"/>
      <c r="B9704" s="83"/>
      <c r="C9704" s="83"/>
      <c r="D9704" s="98"/>
    </row>
    <row r="9705" spans="1:4" ht="12.75">
      <c r="A9705" s="83"/>
      <c r="B9705" s="83"/>
      <c r="C9705" s="83"/>
      <c r="D9705" s="98"/>
    </row>
    <row r="9706" spans="1:4" ht="12.75">
      <c r="A9706" s="83"/>
      <c r="B9706" s="83"/>
      <c r="C9706" s="83"/>
      <c r="D9706" s="98"/>
    </row>
    <row r="9707" spans="1:4" ht="12.75">
      <c r="A9707" s="83"/>
      <c r="B9707" s="83"/>
      <c r="C9707" s="83"/>
      <c r="D9707" s="98"/>
    </row>
    <row r="9708" spans="1:4" ht="12.75">
      <c r="A9708" s="83"/>
      <c r="B9708" s="83"/>
      <c r="C9708" s="83"/>
      <c r="D9708" s="98"/>
    </row>
    <row r="9709" spans="1:4" ht="12.75">
      <c r="A9709" s="83"/>
      <c r="B9709" s="83"/>
      <c r="C9709" s="83"/>
      <c r="D9709" s="98"/>
    </row>
    <row r="9710" spans="1:4" ht="12.75">
      <c r="A9710" s="83"/>
      <c r="B9710" s="83"/>
      <c r="C9710" s="83"/>
      <c r="D9710" s="98"/>
    </row>
    <row r="9711" spans="1:4" ht="12.75">
      <c r="A9711" s="83"/>
      <c r="B9711" s="83"/>
      <c r="C9711" s="83"/>
      <c r="D9711" s="98"/>
    </row>
    <row r="9712" spans="1:4" ht="12.75">
      <c r="A9712" s="83"/>
      <c r="B9712" s="83"/>
      <c r="C9712" s="83"/>
      <c r="D9712" s="98"/>
    </row>
    <row r="9713" spans="1:4" ht="12.75">
      <c r="A9713" s="83"/>
      <c r="B9713" s="83"/>
      <c r="C9713" s="83"/>
      <c r="D9713" s="98"/>
    </row>
    <row r="9714" spans="1:4" ht="12.75">
      <c r="A9714" s="83"/>
      <c r="B9714" s="83"/>
      <c r="C9714" s="83"/>
      <c r="D9714" s="98"/>
    </row>
    <row r="9715" spans="1:4" ht="12.75">
      <c r="A9715" s="83"/>
      <c r="B9715" s="83"/>
      <c r="C9715" s="83"/>
      <c r="D9715" s="98"/>
    </row>
    <row r="9716" spans="1:4" ht="12.75">
      <c r="A9716" s="83"/>
      <c r="B9716" s="83"/>
      <c r="C9716" s="83"/>
      <c r="D9716" s="98"/>
    </row>
    <row r="9717" spans="1:4" ht="12.75">
      <c r="A9717" s="83"/>
      <c r="B9717" s="83"/>
      <c r="C9717" s="83"/>
      <c r="D9717" s="98"/>
    </row>
    <row r="9718" spans="1:4" ht="12.75">
      <c r="A9718" s="83"/>
      <c r="B9718" s="83"/>
      <c r="C9718" s="83"/>
      <c r="D9718" s="98"/>
    </row>
    <row r="9719" spans="1:4" ht="12.75">
      <c r="A9719" s="83"/>
      <c r="B9719" s="83"/>
      <c r="C9719" s="83"/>
      <c r="D9719" s="98"/>
    </row>
    <row r="9720" spans="1:4" ht="12.75">
      <c r="A9720" s="83"/>
      <c r="B9720" s="83"/>
      <c r="C9720" s="83"/>
      <c r="D9720" s="98"/>
    </row>
    <row r="9721" spans="1:4" ht="12.75">
      <c r="A9721" s="83"/>
      <c r="B9721" s="83"/>
      <c r="C9721" s="83"/>
      <c r="D9721" s="98"/>
    </row>
    <row r="9722" spans="1:4" ht="12.75">
      <c r="A9722" s="83"/>
      <c r="B9722" s="83"/>
      <c r="C9722" s="83"/>
      <c r="D9722" s="98"/>
    </row>
    <row r="9723" spans="1:4" ht="12.75">
      <c r="A9723" s="83"/>
      <c r="B9723" s="83"/>
      <c r="C9723" s="83"/>
      <c r="D9723" s="98"/>
    </row>
    <row r="9724" spans="1:4" ht="12.75">
      <c r="A9724" s="83"/>
      <c r="B9724" s="83"/>
      <c r="C9724" s="83"/>
      <c r="D9724" s="98"/>
    </row>
    <row r="9725" spans="1:4" ht="12.75">
      <c r="A9725" s="83"/>
      <c r="B9725" s="83"/>
      <c r="C9725" s="83"/>
      <c r="D9725" s="98"/>
    </row>
    <row r="9726" spans="1:4" ht="12.75">
      <c r="A9726" s="83"/>
      <c r="B9726" s="83"/>
      <c r="C9726" s="83"/>
      <c r="D9726" s="98"/>
    </row>
    <row r="9727" spans="1:4" ht="12.75">
      <c r="A9727" s="83"/>
      <c r="B9727" s="83"/>
      <c r="C9727" s="83"/>
      <c r="D9727" s="98"/>
    </row>
    <row r="9728" spans="1:4" ht="12.75">
      <c r="A9728" s="83"/>
      <c r="B9728" s="83"/>
      <c r="C9728" s="83"/>
      <c r="D9728" s="98"/>
    </row>
    <row r="9729" spans="1:4" ht="12.75">
      <c r="A9729" s="83"/>
      <c r="B9729" s="83"/>
      <c r="C9729" s="83"/>
      <c r="D9729" s="98"/>
    </row>
    <row r="9730" spans="1:4" ht="12.75">
      <c r="A9730" s="83"/>
      <c r="B9730" s="83"/>
      <c r="C9730" s="83"/>
      <c r="D9730" s="98"/>
    </row>
    <row r="9731" spans="1:4" ht="12.75">
      <c r="A9731" s="83"/>
      <c r="B9731" s="83"/>
      <c r="C9731" s="83"/>
      <c r="D9731" s="98"/>
    </row>
    <row r="9732" spans="1:4" ht="12.75">
      <c r="A9732" s="83"/>
      <c r="B9732" s="83"/>
      <c r="C9732" s="83"/>
      <c r="D9732" s="98"/>
    </row>
    <row r="9733" spans="1:4" ht="12.75">
      <c r="A9733" s="83"/>
      <c r="B9733" s="83"/>
      <c r="C9733" s="83"/>
      <c r="D9733" s="98"/>
    </row>
    <row r="9734" spans="1:4" ht="12.75">
      <c r="A9734" s="83"/>
      <c r="B9734" s="83"/>
      <c r="C9734" s="83"/>
      <c r="D9734" s="98"/>
    </row>
    <row r="9735" spans="1:4" ht="12.75">
      <c r="A9735" s="83"/>
      <c r="B9735" s="83"/>
      <c r="C9735" s="83"/>
      <c r="D9735" s="98"/>
    </row>
    <row r="9736" spans="1:4" ht="12.75">
      <c r="A9736" s="83"/>
      <c r="B9736" s="83"/>
      <c r="C9736" s="83"/>
      <c r="D9736" s="98"/>
    </row>
    <row r="9737" spans="1:4" ht="12.75">
      <c r="A9737" s="83"/>
      <c r="B9737" s="83"/>
      <c r="C9737" s="83"/>
      <c r="D9737" s="98"/>
    </row>
    <row r="9738" spans="1:4" ht="12.75">
      <c r="A9738" s="83"/>
      <c r="B9738" s="83"/>
      <c r="C9738" s="83"/>
      <c r="D9738" s="98"/>
    </row>
    <row r="9739" spans="1:4" ht="12.75">
      <c r="A9739" s="83"/>
      <c r="B9739" s="83"/>
      <c r="C9739" s="83"/>
      <c r="D9739" s="98"/>
    </row>
    <row r="9740" spans="1:4" ht="12.75">
      <c r="A9740" s="83"/>
      <c r="B9740" s="83"/>
      <c r="C9740" s="83"/>
      <c r="D9740" s="98"/>
    </row>
    <row r="9741" spans="1:4" ht="12.75">
      <c r="A9741" s="83"/>
      <c r="B9741" s="83"/>
      <c r="C9741" s="83"/>
      <c r="D9741" s="98"/>
    </row>
    <row r="9742" spans="1:4" ht="12.75">
      <c r="A9742" s="83"/>
      <c r="B9742" s="83"/>
      <c r="C9742" s="83"/>
      <c r="D9742" s="98"/>
    </row>
    <row r="9743" spans="1:4" ht="12.75">
      <c r="A9743" s="83"/>
      <c r="B9743" s="83"/>
      <c r="C9743" s="83"/>
      <c r="D9743" s="98"/>
    </row>
    <row r="9744" spans="1:4" ht="12.75">
      <c r="A9744" s="83"/>
      <c r="B9744" s="83"/>
      <c r="C9744" s="83"/>
      <c r="D9744" s="98"/>
    </row>
    <row r="9745" spans="1:4" ht="12.75">
      <c r="A9745" s="83"/>
      <c r="B9745" s="83"/>
      <c r="C9745" s="83"/>
      <c r="D9745" s="98"/>
    </row>
    <row r="9746" spans="1:4" ht="12.75">
      <c r="A9746" s="83"/>
      <c r="B9746" s="83"/>
      <c r="C9746" s="83"/>
      <c r="D9746" s="98"/>
    </row>
    <row r="9747" spans="1:4" ht="12.75">
      <c r="A9747" s="83"/>
      <c r="B9747" s="83"/>
      <c r="C9747" s="83"/>
      <c r="D9747" s="98"/>
    </row>
    <row r="9748" spans="1:4" ht="12.75">
      <c r="A9748" s="83"/>
      <c r="B9748" s="83"/>
      <c r="C9748" s="83"/>
      <c r="D9748" s="98"/>
    </row>
    <row r="9749" spans="1:4" ht="12.75">
      <c r="A9749" s="83"/>
      <c r="B9749" s="83"/>
      <c r="C9749" s="83"/>
      <c r="D9749" s="98"/>
    </row>
    <row r="9750" spans="1:4" ht="12.75">
      <c r="A9750" s="83"/>
      <c r="B9750" s="83"/>
      <c r="C9750" s="83"/>
      <c r="D9750" s="98"/>
    </row>
    <row r="9751" spans="1:4" ht="12.75">
      <c r="A9751" s="83"/>
      <c r="B9751" s="83"/>
      <c r="C9751" s="83"/>
      <c r="D9751" s="98"/>
    </row>
    <row r="9752" spans="1:4" ht="12.75">
      <c r="A9752" s="83"/>
      <c r="B9752" s="83"/>
      <c r="C9752" s="83"/>
      <c r="D9752" s="98"/>
    </row>
    <row r="9753" spans="1:4" ht="12.75">
      <c r="A9753" s="83"/>
      <c r="B9753" s="83"/>
      <c r="C9753" s="83"/>
      <c r="D9753" s="98"/>
    </row>
    <row r="9754" spans="1:4" ht="12.75">
      <c r="A9754" s="83"/>
      <c r="B9754" s="83"/>
      <c r="C9754" s="83"/>
      <c r="D9754" s="98"/>
    </row>
    <row r="9755" spans="1:4" ht="12.75">
      <c r="A9755" s="83"/>
      <c r="B9755" s="83"/>
      <c r="C9755" s="83"/>
      <c r="D9755" s="98"/>
    </row>
    <row r="9756" spans="1:4" ht="12.75">
      <c r="A9756" s="83"/>
      <c r="B9756" s="83"/>
      <c r="C9756" s="83"/>
      <c r="D9756" s="98"/>
    </row>
    <row r="9757" spans="1:4" ht="12.75">
      <c r="A9757" s="83"/>
      <c r="B9757" s="83"/>
      <c r="C9757" s="83"/>
      <c r="D9757" s="98"/>
    </row>
    <row r="9758" spans="1:4" ht="12.75">
      <c r="A9758" s="83"/>
      <c r="B9758" s="83"/>
      <c r="C9758" s="83"/>
      <c r="D9758" s="98"/>
    </row>
    <row r="9759" spans="1:4" ht="12.75">
      <c r="A9759" s="83"/>
      <c r="B9759" s="83"/>
      <c r="C9759" s="83"/>
      <c r="D9759" s="98"/>
    </row>
    <row r="9760" spans="1:4" ht="12.75">
      <c r="A9760" s="83"/>
      <c r="B9760" s="83"/>
      <c r="C9760" s="83"/>
      <c r="D9760" s="98"/>
    </row>
    <row r="9761" spans="1:4" ht="12.75">
      <c r="A9761" s="83"/>
      <c r="B9761" s="83"/>
      <c r="C9761" s="83"/>
      <c r="D9761" s="98"/>
    </row>
    <row r="9762" spans="1:4" ht="12.75">
      <c r="A9762" s="83"/>
      <c r="B9762" s="83"/>
      <c r="C9762" s="83"/>
      <c r="D9762" s="98"/>
    </row>
    <row r="9763" spans="1:4" ht="12.75">
      <c r="A9763" s="83"/>
      <c r="B9763" s="83"/>
      <c r="C9763" s="83"/>
      <c r="D9763" s="98"/>
    </row>
    <row r="9764" spans="1:4" ht="12.75">
      <c r="A9764" s="83"/>
      <c r="B9764" s="83"/>
      <c r="C9764" s="83"/>
      <c r="D9764" s="98"/>
    </row>
    <row r="9765" spans="1:4" ht="12.75">
      <c r="A9765" s="83"/>
      <c r="B9765" s="83"/>
      <c r="C9765" s="83"/>
      <c r="D9765" s="98"/>
    </row>
    <row r="9766" spans="1:4" ht="12.75">
      <c r="A9766" s="83"/>
      <c r="B9766" s="83"/>
      <c r="C9766" s="83"/>
      <c r="D9766" s="98"/>
    </row>
    <row r="9767" spans="1:4" ht="12.75">
      <c r="A9767" s="83"/>
      <c r="B9767" s="83"/>
      <c r="C9767" s="83"/>
      <c r="D9767" s="98"/>
    </row>
    <row r="9768" spans="1:4" ht="12.75">
      <c r="A9768" s="83"/>
      <c r="B9768" s="83"/>
      <c r="C9768" s="83"/>
      <c r="D9768" s="98"/>
    </row>
    <row r="9769" spans="1:4" ht="12.75">
      <c r="A9769" s="83"/>
      <c r="B9769" s="83"/>
      <c r="C9769" s="83"/>
      <c r="D9769" s="98"/>
    </row>
    <row r="9770" spans="1:4" ht="12.75">
      <c r="A9770" s="83"/>
      <c r="B9770" s="83"/>
      <c r="C9770" s="83"/>
      <c r="D9770" s="98"/>
    </row>
    <row r="9771" spans="1:4" ht="12.75">
      <c r="A9771" s="83"/>
      <c r="B9771" s="83"/>
      <c r="C9771" s="83"/>
      <c r="D9771" s="98"/>
    </row>
    <row r="9772" spans="1:4" ht="12.75">
      <c r="A9772" s="83"/>
      <c r="B9772" s="83"/>
      <c r="C9772" s="83"/>
      <c r="D9772" s="98"/>
    </row>
    <row r="9773" spans="1:4" ht="12.75">
      <c r="A9773" s="83"/>
      <c r="B9773" s="83"/>
      <c r="C9773" s="83"/>
      <c r="D9773" s="98"/>
    </row>
    <row r="9774" spans="1:4" ht="12.75">
      <c r="A9774" s="83"/>
      <c r="B9774" s="83"/>
      <c r="C9774" s="83"/>
      <c r="D9774" s="98"/>
    </row>
    <row r="9775" spans="1:4" ht="12.75">
      <c r="A9775" s="83"/>
      <c r="B9775" s="83"/>
      <c r="C9775" s="83"/>
      <c r="D9775" s="98"/>
    </row>
    <row r="9776" spans="1:4" ht="12.75">
      <c r="A9776" s="83"/>
      <c r="B9776" s="83"/>
      <c r="C9776" s="83"/>
      <c r="D9776" s="98"/>
    </row>
    <row r="9777" spans="1:4" ht="12.75">
      <c r="A9777" s="83"/>
      <c r="B9777" s="83"/>
      <c r="C9777" s="83"/>
      <c r="D9777" s="98"/>
    </row>
    <row r="9778" spans="1:4" ht="12.75">
      <c r="A9778" s="83"/>
      <c r="B9778" s="83"/>
      <c r="C9778" s="83"/>
      <c r="D9778" s="98"/>
    </row>
    <row r="9779" spans="1:4" ht="12.75">
      <c r="A9779" s="83"/>
      <c r="B9779" s="83"/>
      <c r="C9779" s="83"/>
      <c r="D9779" s="98"/>
    </row>
    <row r="9780" spans="1:4" ht="12.75">
      <c r="A9780" s="83"/>
      <c r="B9780" s="83"/>
      <c r="C9780" s="83"/>
      <c r="D9780" s="98"/>
    </row>
    <row r="9781" spans="1:4" ht="12.75">
      <c r="A9781" s="83"/>
      <c r="B9781" s="83"/>
      <c r="C9781" s="83"/>
      <c r="D9781" s="98"/>
    </row>
    <row r="9782" spans="1:4" ht="12.75">
      <c r="A9782" s="83"/>
      <c r="B9782" s="83"/>
      <c r="C9782" s="83"/>
      <c r="D9782" s="98"/>
    </row>
    <row r="9783" spans="1:4" ht="12.75">
      <c r="A9783" s="83"/>
      <c r="B9783" s="83"/>
      <c r="C9783" s="83"/>
      <c r="D9783" s="98"/>
    </row>
    <row r="9784" spans="1:4" ht="12.75">
      <c r="A9784" s="83"/>
      <c r="B9784" s="83"/>
      <c r="C9784" s="83"/>
      <c r="D9784" s="98"/>
    </row>
    <row r="9785" spans="1:4" ht="12.75">
      <c r="A9785" s="83"/>
      <c r="B9785" s="83"/>
      <c r="C9785" s="83"/>
      <c r="D9785" s="98"/>
    </row>
    <row r="9786" spans="1:4" ht="12.75">
      <c r="A9786" s="83"/>
      <c r="B9786" s="83"/>
      <c r="C9786" s="83"/>
      <c r="D9786" s="98"/>
    </row>
    <row r="9787" spans="1:4" ht="12.75">
      <c r="A9787" s="83"/>
      <c r="B9787" s="83"/>
      <c r="C9787" s="83"/>
      <c r="D9787" s="98"/>
    </row>
    <row r="9788" spans="1:4" ht="12.75">
      <c r="A9788" s="83"/>
      <c r="B9788" s="83"/>
      <c r="C9788" s="83"/>
      <c r="D9788" s="98"/>
    </row>
    <row r="9789" spans="1:4" ht="12.75">
      <c r="A9789" s="83"/>
      <c r="B9789" s="83"/>
      <c r="C9789" s="83"/>
      <c r="D9789" s="98"/>
    </row>
    <row r="9790" spans="1:4" ht="12.75">
      <c r="A9790" s="83"/>
      <c r="B9790" s="83"/>
      <c r="C9790" s="83"/>
      <c r="D9790" s="98"/>
    </row>
    <row r="9791" spans="1:4" ht="12.75">
      <c r="A9791" s="83"/>
      <c r="B9791" s="83"/>
      <c r="C9791" s="83"/>
      <c r="D9791" s="98"/>
    </row>
    <row r="9792" spans="1:4" ht="12.75">
      <c r="A9792" s="83"/>
      <c r="B9792" s="83"/>
      <c r="C9792" s="83"/>
      <c r="D9792" s="98"/>
    </row>
    <row r="9793" spans="1:4" ht="12.75">
      <c r="A9793" s="83"/>
      <c r="B9793" s="83"/>
      <c r="C9793" s="83"/>
      <c r="D9793" s="98"/>
    </row>
    <row r="9794" spans="1:4" ht="12.75">
      <c r="A9794" s="83"/>
      <c r="B9794" s="83"/>
      <c r="C9794" s="83"/>
      <c r="D9794" s="98"/>
    </row>
    <row r="9795" spans="1:4" ht="12.75">
      <c r="A9795" s="83"/>
      <c r="B9795" s="83"/>
      <c r="C9795" s="83"/>
      <c r="D9795" s="98"/>
    </row>
    <row r="9796" spans="1:4" ht="12.75">
      <c r="A9796" s="83"/>
      <c r="B9796" s="83"/>
      <c r="C9796" s="83"/>
      <c r="D9796" s="98"/>
    </row>
    <row r="9797" spans="1:4" ht="12.75">
      <c r="A9797" s="83"/>
      <c r="B9797" s="83"/>
      <c r="C9797" s="83"/>
      <c r="D9797" s="98"/>
    </row>
    <row r="9798" spans="1:4" ht="12.75">
      <c r="A9798" s="83"/>
      <c r="B9798" s="83"/>
      <c r="C9798" s="83"/>
      <c r="D9798" s="98"/>
    </row>
    <row r="9799" spans="1:4" ht="12.75">
      <c r="A9799" s="83"/>
      <c r="B9799" s="83"/>
      <c r="C9799" s="83"/>
      <c r="D9799" s="98"/>
    </row>
    <row r="9800" spans="1:4" ht="12.75">
      <c r="A9800" s="83"/>
      <c r="B9800" s="83"/>
      <c r="C9800" s="83"/>
      <c r="D9800" s="98"/>
    </row>
    <row r="9801" spans="1:4" ht="12.75">
      <c r="A9801" s="83"/>
      <c r="B9801" s="83"/>
      <c r="C9801" s="83"/>
      <c r="D9801" s="98"/>
    </row>
    <row r="9802" spans="1:4" ht="12.75">
      <c r="A9802" s="83"/>
      <c r="B9802" s="83"/>
      <c r="C9802" s="83"/>
      <c r="D9802" s="98"/>
    </row>
    <row r="9803" spans="1:4" ht="12.75">
      <c r="A9803" s="83"/>
      <c r="B9803" s="83"/>
      <c r="C9803" s="83"/>
      <c r="D9803" s="98"/>
    </row>
    <row r="9804" spans="1:4" ht="12.75">
      <c r="A9804" s="83"/>
      <c r="B9804" s="83"/>
      <c r="C9804" s="83"/>
      <c r="D9804" s="98"/>
    </row>
    <row r="9805" spans="1:4" ht="12.75">
      <c r="A9805" s="83"/>
      <c r="B9805" s="83"/>
      <c r="C9805" s="83"/>
      <c r="D9805" s="98"/>
    </row>
    <row r="9806" spans="1:4" ht="12.75">
      <c r="A9806" s="83"/>
      <c r="B9806" s="83"/>
      <c r="C9806" s="83"/>
      <c r="D9806" s="98"/>
    </row>
    <row r="9807" spans="1:4" ht="12.75">
      <c r="A9807" s="83"/>
      <c r="B9807" s="83"/>
      <c r="C9807" s="83"/>
      <c r="D9807" s="98"/>
    </row>
    <row r="9808" spans="1:4" ht="12.75">
      <c r="A9808" s="83"/>
      <c r="B9808" s="83"/>
      <c r="C9808" s="83"/>
      <c r="D9808" s="98"/>
    </row>
    <row r="9809" spans="1:4" ht="12.75">
      <c r="A9809" s="83"/>
      <c r="B9809" s="83"/>
      <c r="C9809" s="83"/>
      <c r="D9809" s="98"/>
    </row>
    <row r="9810" spans="1:4" ht="12.75">
      <c r="A9810" s="83"/>
      <c r="B9810" s="83"/>
      <c r="C9810" s="83"/>
      <c r="D9810" s="98"/>
    </row>
    <row r="9811" spans="1:4" ht="12.75">
      <c r="A9811" s="83"/>
      <c r="B9811" s="83"/>
      <c r="C9811" s="83"/>
      <c r="D9811" s="98"/>
    </row>
    <row r="9812" spans="1:4" ht="12.75">
      <c r="A9812" s="83"/>
      <c r="B9812" s="83"/>
      <c r="C9812" s="83"/>
      <c r="D9812" s="98"/>
    </row>
    <row r="9813" spans="1:4" ht="12.75">
      <c r="A9813" s="83"/>
      <c r="B9813" s="83"/>
      <c r="C9813" s="83"/>
      <c r="D9813" s="98"/>
    </row>
    <row r="9814" spans="1:4" ht="12.75">
      <c r="A9814" s="83"/>
      <c r="B9814" s="83"/>
      <c r="C9814" s="83"/>
      <c r="D9814" s="98"/>
    </row>
    <row r="9815" spans="1:4" ht="12.75">
      <c r="A9815" s="83"/>
      <c r="B9815" s="83"/>
      <c r="C9815" s="83"/>
      <c r="D9815" s="98"/>
    </row>
    <row r="9816" spans="1:4" ht="12.75">
      <c r="A9816" s="83"/>
      <c r="B9816" s="83"/>
      <c r="C9816" s="83"/>
      <c r="D9816" s="98"/>
    </row>
    <row r="9817" spans="1:4" ht="12.75">
      <c r="A9817" s="83"/>
      <c r="B9817" s="83"/>
      <c r="C9817" s="83"/>
      <c r="D9817" s="98"/>
    </row>
    <row r="9818" spans="1:4" ht="12.75">
      <c r="A9818" s="83"/>
      <c r="B9818" s="83"/>
      <c r="C9818" s="83"/>
      <c r="D9818" s="98"/>
    </row>
    <row r="9819" spans="1:4" ht="12.75">
      <c r="A9819" s="83"/>
      <c r="B9819" s="83"/>
      <c r="C9819" s="83"/>
      <c r="D9819" s="98"/>
    </row>
    <row r="9820" spans="1:4" ht="12.75">
      <c r="A9820" s="83"/>
      <c r="B9820" s="83"/>
      <c r="C9820" s="83"/>
      <c r="D9820" s="98"/>
    </row>
    <row r="9821" spans="1:4" ht="12.75">
      <c r="A9821" s="83"/>
      <c r="B9821" s="83"/>
      <c r="C9821" s="83"/>
      <c r="D9821" s="98"/>
    </row>
    <row r="9822" spans="1:4" ht="12.75">
      <c r="A9822" s="83"/>
      <c r="B9822" s="83"/>
      <c r="C9822" s="83"/>
      <c r="D9822" s="98"/>
    </row>
    <row r="9823" spans="1:4" ht="12.75">
      <c r="A9823" s="83"/>
      <c r="B9823" s="83"/>
      <c r="C9823" s="83"/>
      <c r="D9823" s="98"/>
    </row>
    <row r="9824" spans="1:4" ht="12.75">
      <c r="A9824" s="83"/>
      <c r="B9824" s="83"/>
      <c r="C9824" s="83"/>
      <c r="D9824" s="98"/>
    </row>
    <row r="9825" spans="1:4" ht="12.75">
      <c r="A9825" s="83"/>
      <c r="B9825" s="83"/>
      <c r="C9825" s="83"/>
      <c r="D9825" s="98"/>
    </row>
    <row r="9826" spans="1:4" ht="12.75">
      <c r="A9826" s="83"/>
      <c r="B9826" s="83"/>
      <c r="C9826" s="83"/>
      <c r="D9826" s="98"/>
    </row>
    <row r="9827" spans="1:4" ht="12.75">
      <c r="A9827" s="83"/>
      <c r="B9827" s="83"/>
      <c r="C9827" s="83"/>
      <c r="D9827" s="98"/>
    </row>
    <row r="9828" spans="1:4" ht="12.75">
      <c r="A9828" s="83"/>
      <c r="B9828" s="83"/>
      <c r="C9828" s="83"/>
      <c r="D9828" s="98"/>
    </row>
    <row r="9829" spans="1:4" ht="12.75">
      <c r="A9829" s="83"/>
      <c r="B9829" s="83"/>
      <c r="C9829" s="83"/>
      <c r="D9829" s="98"/>
    </row>
    <row r="9830" spans="1:4" ht="12.75">
      <c r="A9830" s="83"/>
      <c r="B9830" s="83"/>
      <c r="C9830" s="83"/>
      <c r="D9830" s="98"/>
    </row>
    <row r="9831" spans="1:4" ht="12.75">
      <c r="A9831" s="83"/>
      <c r="B9831" s="83"/>
      <c r="C9831" s="83"/>
      <c r="D9831" s="98"/>
    </row>
    <row r="9832" spans="1:4" ht="12.75">
      <c r="A9832" s="83"/>
      <c r="B9832" s="83"/>
      <c r="C9832" s="83"/>
      <c r="D9832" s="98"/>
    </row>
    <row r="9833" spans="1:4" ht="12.75">
      <c r="A9833" s="83"/>
      <c r="B9833" s="83"/>
      <c r="C9833" s="83"/>
      <c r="D9833" s="98"/>
    </row>
    <row r="9834" spans="1:4" ht="12.75">
      <c r="A9834" s="83"/>
      <c r="B9834" s="83"/>
      <c r="C9834" s="83"/>
      <c r="D9834" s="98"/>
    </row>
    <row r="9835" spans="1:4" ht="12.75">
      <c r="A9835" s="83"/>
      <c r="B9835" s="83"/>
      <c r="C9835" s="83"/>
      <c r="D9835" s="98"/>
    </row>
    <row r="9836" spans="1:4" ht="12.75">
      <c r="A9836" s="83"/>
      <c r="B9836" s="83"/>
      <c r="C9836" s="83"/>
      <c r="D9836" s="98"/>
    </row>
    <row r="9837" spans="1:4" ht="12.75">
      <c r="A9837" s="83"/>
      <c r="B9837" s="83"/>
      <c r="C9837" s="83"/>
      <c r="D9837" s="98"/>
    </row>
    <row r="9838" spans="1:4" ht="12.75">
      <c r="A9838" s="83"/>
      <c r="B9838" s="83"/>
      <c r="C9838" s="83"/>
      <c r="D9838" s="98"/>
    </row>
    <row r="9839" spans="1:4" ht="12.75">
      <c r="A9839" s="83"/>
      <c r="B9839" s="83"/>
      <c r="C9839" s="83"/>
      <c r="D9839" s="98"/>
    </row>
    <row r="9840" spans="1:4" ht="12.75">
      <c r="A9840" s="83"/>
      <c r="B9840" s="83"/>
      <c r="C9840" s="83"/>
      <c r="D9840" s="98"/>
    </row>
    <row r="9841" spans="1:4" ht="12.75">
      <c r="A9841" s="83"/>
      <c r="B9841" s="83"/>
      <c r="C9841" s="83"/>
      <c r="D9841" s="98"/>
    </row>
    <row r="9842" spans="1:4" ht="12.75">
      <c r="A9842" s="83"/>
      <c r="B9842" s="83"/>
      <c r="C9842" s="83"/>
      <c r="D9842" s="98"/>
    </row>
    <row r="9843" spans="1:4" ht="12.75">
      <c r="A9843" s="83"/>
      <c r="B9843" s="83"/>
      <c r="C9843" s="83"/>
      <c r="D9843" s="98"/>
    </row>
    <row r="9844" spans="1:4" ht="12.75">
      <c r="A9844" s="83"/>
      <c r="B9844" s="83"/>
      <c r="C9844" s="83"/>
      <c r="D9844" s="98"/>
    </row>
    <row r="9845" spans="1:4" ht="12.75">
      <c r="A9845" s="83"/>
      <c r="B9845" s="83"/>
      <c r="C9845" s="83"/>
      <c r="D9845" s="98"/>
    </row>
    <row r="9846" spans="1:4" ht="12.75">
      <c r="A9846" s="83"/>
      <c r="B9846" s="83"/>
      <c r="C9846" s="83"/>
      <c r="D9846" s="98"/>
    </row>
    <row r="9847" spans="1:4" ht="12.75">
      <c r="A9847" s="83"/>
      <c r="B9847" s="83"/>
      <c r="C9847" s="83"/>
      <c r="D9847" s="98"/>
    </row>
    <row r="9848" spans="1:4" ht="12.75">
      <c r="A9848" s="83"/>
      <c r="B9848" s="83"/>
      <c r="C9848" s="83"/>
      <c r="D9848" s="98"/>
    </row>
    <row r="9849" spans="1:4" ht="12.75">
      <c r="A9849" s="83"/>
      <c r="B9849" s="83"/>
      <c r="C9849" s="83"/>
      <c r="D9849" s="98"/>
    </row>
    <row r="9850" spans="1:4" ht="12.75">
      <c r="A9850" s="83"/>
      <c r="B9850" s="83"/>
      <c r="C9850" s="83"/>
      <c r="D9850" s="98"/>
    </row>
    <row r="9851" spans="1:4" ht="12.75">
      <c r="A9851" s="83"/>
      <c r="B9851" s="83"/>
      <c r="C9851" s="83"/>
      <c r="D9851" s="98"/>
    </row>
    <row r="9852" spans="1:4" ht="12.75">
      <c r="A9852" s="83"/>
      <c r="B9852" s="83"/>
      <c r="C9852" s="83"/>
      <c r="D9852" s="98"/>
    </row>
    <row r="9853" spans="1:4" ht="12.75">
      <c r="A9853" s="83"/>
      <c r="B9853" s="83"/>
      <c r="C9853" s="83"/>
      <c r="D9853" s="98"/>
    </row>
    <row r="9854" spans="1:4" ht="12.75">
      <c r="A9854" s="83"/>
      <c r="B9854" s="83"/>
      <c r="C9854" s="83"/>
      <c r="D9854" s="98"/>
    </row>
    <row r="9855" spans="1:4" ht="12.75">
      <c r="A9855" s="83"/>
      <c r="B9855" s="83"/>
      <c r="C9855" s="83"/>
      <c r="D9855" s="98"/>
    </row>
    <row r="9856" spans="1:4" ht="12.75">
      <c r="A9856" s="83"/>
      <c r="B9856" s="83"/>
      <c r="C9856" s="83"/>
      <c r="D9856" s="98"/>
    </row>
    <row r="9857" spans="1:4" ht="12.75">
      <c r="A9857" s="83"/>
      <c r="B9857" s="83"/>
      <c r="C9857" s="83"/>
      <c r="D9857" s="98"/>
    </row>
    <row r="9858" spans="1:4" ht="12.75">
      <c r="A9858" s="83"/>
      <c r="B9858" s="83"/>
      <c r="C9858" s="83"/>
      <c r="D9858" s="98"/>
    </row>
    <row r="9859" spans="1:4" ht="12.75">
      <c r="A9859" s="83"/>
      <c r="B9859" s="83"/>
      <c r="C9859" s="83"/>
      <c r="D9859" s="98"/>
    </row>
    <row r="9860" spans="1:4" ht="12.75">
      <c r="A9860" s="83"/>
      <c r="B9860" s="83"/>
      <c r="C9860" s="83"/>
      <c r="D9860" s="98"/>
    </row>
    <row r="9861" spans="1:4" ht="12.75">
      <c r="A9861" s="83"/>
      <c r="B9861" s="83"/>
      <c r="C9861" s="83"/>
      <c r="D9861" s="98"/>
    </row>
    <row r="9862" spans="1:4" ht="12.75">
      <c r="A9862" s="83"/>
      <c r="B9862" s="83"/>
      <c r="C9862" s="83"/>
      <c r="D9862" s="98"/>
    </row>
    <row r="9863" spans="1:4" ht="12.75">
      <c r="A9863" s="83"/>
      <c r="B9863" s="83"/>
      <c r="C9863" s="83"/>
      <c r="D9863" s="98"/>
    </row>
    <row r="9864" spans="1:4" ht="12.75">
      <c r="A9864" s="83"/>
      <c r="B9864" s="83"/>
      <c r="C9864" s="83"/>
      <c r="D9864" s="98"/>
    </row>
    <row r="9865" spans="1:4" ht="12.75">
      <c r="A9865" s="83"/>
      <c r="B9865" s="83"/>
      <c r="C9865" s="83"/>
      <c r="D9865" s="98"/>
    </row>
    <row r="9866" spans="1:4" ht="12.75">
      <c r="A9866" s="83"/>
      <c r="B9866" s="83"/>
      <c r="C9866" s="83"/>
      <c r="D9866" s="98"/>
    </row>
    <row r="9867" spans="1:4" ht="12.75">
      <c r="A9867" s="83"/>
      <c r="B9867" s="83"/>
      <c r="C9867" s="83"/>
      <c r="D9867" s="98"/>
    </row>
    <row r="9868" spans="1:4" ht="12.75">
      <c r="A9868" s="83"/>
      <c r="B9868" s="83"/>
      <c r="C9868" s="83"/>
      <c r="D9868" s="98"/>
    </row>
    <row r="9869" spans="1:4" ht="12.75">
      <c r="A9869" s="83"/>
      <c r="B9869" s="83"/>
      <c r="C9869" s="83"/>
      <c r="D9869" s="98"/>
    </row>
    <row r="9870" spans="1:4" ht="12.75">
      <c r="A9870" s="83"/>
      <c r="B9870" s="83"/>
      <c r="C9870" s="83"/>
      <c r="D9870" s="98"/>
    </row>
    <row r="9871" spans="1:4" ht="12.75">
      <c r="A9871" s="83"/>
      <c r="B9871" s="83"/>
      <c r="C9871" s="83"/>
      <c r="D9871" s="98"/>
    </row>
    <row r="9872" spans="1:4" ht="12.75">
      <c r="A9872" s="83"/>
      <c r="B9872" s="83"/>
      <c r="C9872" s="83"/>
      <c r="D9872" s="98"/>
    </row>
    <row r="9873" spans="1:4" ht="12.75">
      <c r="A9873" s="83"/>
      <c r="B9873" s="83"/>
      <c r="C9873" s="83"/>
      <c r="D9873" s="98"/>
    </row>
    <row r="9874" spans="1:4" ht="12.75">
      <c r="A9874" s="83"/>
      <c r="B9874" s="83"/>
      <c r="C9874" s="83"/>
      <c r="D9874" s="98"/>
    </row>
    <row r="9875" spans="1:4" ht="12.75">
      <c r="A9875" s="83"/>
      <c r="B9875" s="83"/>
      <c r="C9875" s="83"/>
      <c r="D9875" s="98"/>
    </row>
    <row r="9876" spans="1:4" ht="12.75">
      <c r="A9876" s="83"/>
      <c r="B9876" s="83"/>
      <c r="C9876" s="83"/>
      <c r="D9876" s="98"/>
    </row>
    <row r="9877" spans="1:4" ht="12.75">
      <c r="A9877" s="83"/>
      <c r="B9877" s="83"/>
      <c r="C9877" s="83"/>
      <c r="D9877" s="98"/>
    </row>
    <row r="9878" spans="1:4" ht="12.75">
      <c r="A9878" s="83"/>
      <c r="B9878" s="83"/>
      <c r="C9878" s="83"/>
      <c r="D9878" s="98"/>
    </row>
    <row r="9879" spans="1:4" ht="12.75">
      <c r="A9879" s="83"/>
      <c r="B9879" s="83"/>
      <c r="C9879" s="83"/>
      <c r="D9879" s="98"/>
    </row>
    <row r="9880" spans="1:4" ht="12.75">
      <c r="A9880" s="83"/>
      <c r="B9880" s="83"/>
      <c r="C9880" s="83"/>
      <c r="D9880" s="98"/>
    </row>
    <row r="9881" spans="1:4" ht="12.75">
      <c r="A9881" s="83"/>
      <c r="B9881" s="83"/>
      <c r="C9881" s="83"/>
      <c r="D9881" s="98"/>
    </row>
    <row r="9882" spans="1:4" ht="12.75">
      <c r="A9882" s="83"/>
      <c r="B9882" s="83"/>
      <c r="C9882" s="83"/>
      <c r="D9882" s="98"/>
    </row>
    <row r="9883" spans="1:4" ht="12.75">
      <c r="A9883" s="83"/>
      <c r="B9883" s="83"/>
      <c r="C9883" s="83"/>
      <c r="D9883" s="98"/>
    </row>
    <row r="9884" spans="1:4" ht="12.75">
      <c r="A9884" s="83"/>
      <c r="B9884" s="83"/>
      <c r="C9884" s="83"/>
      <c r="D9884" s="98"/>
    </row>
    <row r="9885" spans="1:4" ht="12.75">
      <c r="A9885" s="83"/>
      <c r="B9885" s="83"/>
      <c r="C9885" s="83"/>
      <c r="D9885" s="98"/>
    </row>
    <row r="9886" spans="1:4" ht="12.75">
      <c r="A9886" s="83"/>
      <c r="B9886" s="83"/>
      <c r="C9886" s="83"/>
      <c r="D9886" s="98"/>
    </row>
    <row r="9887" spans="1:4" ht="12.75">
      <c r="A9887" s="83"/>
      <c r="B9887" s="83"/>
      <c r="C9887" s="83"/>
      <c r="D9887" s="98"/>
    </row>
    <row r="9888" spans="1:4" ht="12.75">
      <c r="A9888" s="83"/>
      <c r="B9888" s="83"/>
      <c r="C9888" s="83"/>
      <c r="D9888" s="98"/>
    </row>
    <row r="9889" spans="1:4" ht="12.75">
      <c r="A9889" s="83"/>
      <c r="B9889" s="83"/>
      <c r="C9889" s="83"/>
      <c r="D9889" s="98"/>
    </row>
    <row r="9890" spans="1:4" ht="12.75">
      <c r="A9890" s="83"/>
      <c r="B9890" s="83"/>
      <c r="C9890" s="83"/>
      <c r="D9890" s="98"/>
    </row>
    <row r="9891" spans="1:4" ht="12.75">
      <c r="A9891" s="83"/>
      <c r="B9891" s="83"/>
      <c r="C9891" s="83"/>
      <c r="D9891" s="98"/>
    </row>
    <row r="9892" spans="1:4" ht="12.75">
      <c r="A9892" s="83"/>
      <c r="B9892" s="83"/>
      <c r="C9892" s="83"/>
      <c r="D9892" s="98"/>
    </row>
    <row r="9893" spans="1:4" ht="12.75">
      <c r="A9893" s="83"/>
      <c r="B9893" s="83"/>
      <c r="C9893" s="83"/>
      <c r="D9893" s="98"/>
    </row>
    <row r="9894" spans="1:4" ht="12.75">
      <c r="A9894" s="83"/>
      <c r="B9894" s="83"/>
      <c r="C9894" s="83"/>
      <c r="D9894" s="98"/>
    </row>
    <row r="9895" spans="1:4" ht="12.75">
      <c r="A9895" s="83"/>
      <c r="B9895" s="83"/>
      <c r="C9895" s="83"/>
      <c r="D9895" s="98"/>
    </row>
    <row r="9896" spans="1:4" ht="12.75">
      <c r="A9896" s="83"/>
      <c r="B9896" s="83"/>
      <c r="C9896" s="83"/>
      <c r="D9896" s="98"/>
    </row>
    <row r="9897" spans="1:4" ht="12.75">
      <c r="A9897" s="83"/>
      <c r="B9897" s="83"/>
      <c r="C9897" s="83"/>
      <c r="D9897" s="98"/>
    </row>
    <row r="9898" spans="1:4" ht="12.75">
      <c r="A9898" s="83"/>
      <c r="B9898" s="83"/>
      <c r="C9898" s="83"/>
      <c r="D9898" s="98"/>
    </row>
    <row r="9899" spans="1:4" ht="12.75">
      <c r="A9899" s="83"/>
      <c r="B9899" s="83"/>
      <c r="C9899" s="83"/>
      <c r="D9899" s="98"/>
    </row>
    <row r="9900" spans="1:4" ht="12.75">
      <c r="A9900" s="83"/>
      <c r="B9900" s="83"/>
      <c r="C9900" s="83"/>
      <c r="D9900" s="98"/>
    </row>
    <row r="9901" spans="1:4" ht="12.75">
      <c r="A9901" s="83"/>
      <c r="B9901" s="83"/>
      <c r="C9901" s="83"/>
      <c r="D9901" s="98"/>
    </row>
    <row r="9902" spans="1:4" ht="12.75">
      <c r="A9902" s="83"/>
      <c r="B9902" s="83"/>
      <c r="C9902" s="83"/>
      <c r="D9902" s="98"/>
    </row>
    <row r="9903" spans="1:4" ht="12.75">
      <c r="A9903" s="83"/>
      <c r="B9903" s="83"/>
      <c r="C9903" s="83"/>
      <c r="D9903" s="98"/>
    </row>
    <row r="9904" spans="1:4" ht="12.75">
      <c r="A9904" s="83"/>
      <c r="B9904" s="83"/>
      <c r="C9904" s="83"/>
      <c r="D9904" s="98"/>
    </row>
    <row r="9905" spans="1:4" ht="12.75">
      <c r="A9905" s="83"/>
      <c r="B9905" s="83"/>
      <c r="C9905" s="83"/>
      <c r="D9905" s="98"/>
    </row>
    <row r="9906" spans="1:4" ht="12.75">
      <c r="A9906" s="83"/>
      <c r="B9906" s="83"/>
      <c r="C9906" s="83"/>
      <c r="D9906" s="98"/>
    </row>
    <row r="9907" spans="1:4" ht="12.75">
      <c r="A9907" s="83"/>
      <c r="B9907" s="83"/>
      <c r="C9907" s="83"/>
      <c r="D9907" s="98"/>
    </row>
    <row r="9908" spans="1:4" ht="12.75">
      <c r="A9908" s="83"/>
      <c r="B9908" s="83"/>
      <c r="C9908" s="83"/>
      <c r="D9908" s="98"/>
    </row>
    <row r="9909" spans="1:4" ht="12.75">
      <c r="A9909" s="83"/>
      <c r="B9909" s="83"/>
      <c r="C9909" s="83"/>
      <c r="D9909" s="98"/>
    </row>
    <row r="9910" spans="1:4" ht="12.75">
      <c r="A9910" s="83"/>
      <c r="B9910" s="83"/>
      <c r="C9910" s="83"/>
      <c r="D9910" s="98"/>
    </row>
    <row r="9911" spans="1:4" ht="12.75">
      <c r="A9911" s="83"/>
      <c r="B9911" s="83"/>
      <c r="C9911" s="83"/>
      <c r="D9911" s="98"/>
    </row>
    <row r="9912" spans="1:4" ht="12.75">
      <c r="A9912" s="83"/>
      <c r="B9912" s="83"/>
      <c r="C9912" s="83"/>
      <c r="D9912" s="98"/>
    </row>
    <row r="9913" spans="1:4" ht="12.75">
      <c r="A9913" s="83"/>
      <c r="B9913" s="83"/>
      <c r="C9913" s="83"/>
      <c r="D9913" s="98"/>
    </row>
    <row r="9914" spans="1:4" ht="12.75">
      <c r="A9914" s="83"/>
      <c r="B9914" s="83"/>
      <c r="C9914" s="83"/>
      <c r="D9914" s="98"/>
    </row>
    <row r="9915" spans="1:4" ht="12.75">
      <c r="A9915" s="83"/>
      <c r="B9915" s="83"/>
      <c r="C9915" s="83"/>
      <c r="D9915" s="98"/>
    </row>
    <row r="9916" spans="1:4" ht="12.75">
      <c r="A9916" s="83"/>
      <c r="B9916" s="83"/>
      <c r="C9916" s="83"/>
      <c r="D9916" s="98"/>
    </row>
    <row r="9917" spans="1:4" ht="12.75">
      <c r="A9917" s="83"/>
      <c r="B9917" s="83"/>
      <c r="C9917" s="83"/>
      <c r="D9917" s="98"/>
    </row>
    <row r="9918" spans="1:4" ht="12.75">
      <c r="A9918" s="83"/>
      <c r="B9918" s="83"/>
      <c r="C9918" s="83"/>
      <c r="D9918" s="98"/>
    </row>
    <row r="9919" spans="1:4" ht="12.75">
      <c r="A9919" s="83"/>
      <c r="B9919" s="83"/>
      <c r="C9919" s="83"/>
      <c r="D9919" s="98"/>
    </row>
    <row r="9920" spans="1:4" ht="12.75">
      <c r="A9920" s="83"/>
      <c r="B9920" s="83"/>
      <c r="C9920" s="83"/>
      <c r="D9920" s="98"/>
    </row>
    <row r="9921" spans="1:4" ht="12.75">
      <c r="A9921" s="83"/>
      <c r="B9921" s="83"/>
      <c r="C9921" s="83"/>
      <c r="D9921" s="98"/>
    </row>
    <row r="9922" spans="1:4" ht="12.75">
      <c r="A9922" s="83"/>
      <c r="B9922" s="83"/>
      <c r="C9922" s="83"/>
      <c r="D9922" s="98"/>
    </row>
    <row r="9923" spans="1:4" ht="12.75">
      <c r="A9923" s="83"/>
      <c r="B9923" s="83"/>
      <c r="C9923" s="83"/>
      <c r="D9923" s="98"/>
    </row>
    <row r="9924" spans="1:4" ht="12.75">
      <c r="A9924" s="83"/>
      <c r="B9924" s="83"/>
      <c r="C9924" s="83"/>
      <c r="D9924" s="98"/>
    </row>
    <row r="9925" spans="1:4" ht="12.75">
      <c r="A9925" s="83"/>
      <c r="B9925" s="83"/>
      <c r="C9925" s="83"/>
      <c r="D9925" s="98"/>
    </row>
    <row r="9926" spans="1:4" ht="12.75">
      <c r="A9926" s="83"/>
      <c r="B9926" s="83"/>
      <c r="C9926" s="83"/>
      <c r="D9926" s="98"/>
    </row>
    <row r="9927" spans="1:4" ht="12.75">
      <c r="A9927" s="83"/>
      <c r="B9927" s="83"/>
      <c r="C9927" s="83"/>
      <c r="D9927" s="98"/>
    </row>
    <row r="9928" spans="1:4" ht="12.75">
      <c r="A9928" s="83"/>
      <c r="B9928" s="83"/>
      <c r="C9928" s="83"/>
      <c r="D9928" s="98"/>
    </row>
    <row r="9929" spans="1:4" ht="12.75">
      <c r="A9929" s="83"/>
      <c r="B9929" s="83"/>
      <c r="C9929" s="83"/>
      <c r="D9929" s="98"/>
    </row>
    <row r="9930" spans="1:4" ht="12.75">
      <c r="A9930" s="83"/>
      <c r="B9930" s="83"/>
      <c r="C9930" s="83"/>
      <c r="D9930" s="98"/>
    </row>
    <row r="9931" spans="1:4" ht="12.75">
      <c r="A9931" s="83"/>
      <c r="B9931" s="83"/>
      <c r="C9931" s="83"/>
      <c r="D9931" s="98"/>
    </row>
    <row r="9932" spans="1:4" ht="12.75">
      <c r="A9932" s="83"/>
      <c r="B9932" s="83"/>
      <c r="C9932" s="83"/>
      <c r="D9932" s="98"/>
    </row>
    <row r="9933" spans="1:4" ht="12.75">
      <c r="A9933" s="83"/>
      <c r="B9933" s="83"/>
      <c r="C9933" s="83"/>
      <c r="D9933" s="98"/>
    </row>
    <row r="9934" spans="1:4" ht="12.75">
      <c r="A9934" s="83"/>
      <c r="B9934" s="83"/>
      <c r="C9934" s="83"/>
      <c r="D9934" s="98"/>
    </row>
    <row r="9935" spans="1:4" ht="12.75">
      <c r="A9935" s="83"/>
      <c r="B9935" s="83"/>
      <c r="C9935" s="83"/>
      <c r="D9935" s="98"/>
    </row>
    <row r="9936" spans="1:4" ht="12.75">
      <c r="A9936" s="83"/>
      <c r="B9936" s="83"/>
      <c r="C9936" s="83"/>
      <c r="D9936" s="98"/>
    </row>
    <row r="9937" spans="1:4" ht="12.75">
      <c r="A9937" s="83"/>
      <c r="B9937" s="83"/>
      <c r="C9937" s="83"/>
      <c r="D9937" s="98"/>
    </row>
    <row r="9938" spans="1:4" ht="12.75">
      <c r="A9938" s="83"/>
      <c r="B9938" s="83"/>
      <c r="C9938" s="83"/>
      <c r="D9938" s="98"/>
    </row>
    <row r="9939" spans="1:4" ht="12.75">
      <c r="A9939" s="83"/>
      <c r="B9939" s="83"/>
      <c r="C9939" s="83"/>
      <c r="D9939" s="98"/>
    </row>
    <row r="9940" spans="1:4" ht="12.75">
      <c r="A9940" s="83"/>
      <c r="B9940" s="83"/>
      <c r="C9940" s="83"/>
      <c r="D9940" s="98"/>
    </row>
    <row r="9941" spans="1:4" ht="12.75">
      <c r="A9941" s="83"/>
      <c r="B9941" s="83"/>
      <c r="C9941" s="83"/>
      <c r="D9941" s="98"/>
    </row>
    <row r="9942" spans="1:4" ht="12.75">
      <c r="A9942" s="83"/>
      <c r="B9942" s="83"/>
      <c r="C9942" s="83"/>
      <c r="D9942" s="98"/>
    </row>
    <row r="9943" spans="1:4" ht="12.75">
      <c r="A9943" s="83"/>
      <c r="B9943" s="83"/>
      <c r="C9943" s="83"/>
      <c r="D9943" s="98"/>
    </row>
    <row r="9944" spans="1:4" ht="12.75">
      <c r="A9944" s="83"/>
      <c r="B9944" s="83"/>
      <c r="C9944" s="83"/>
      <c r="D9944" s="98"/>
    </row>
    <row r="9945" spans="1:4" ht="12.75">
      <c r="A9945" s="83"/>
      <c r="B9945" s="83"/>
      <c r="C9945" s="83"/>
      <c r="D9945" s="98"/>
    </row>
    <row r="9946" spans="1:4" ht="12.75">
      <c r="A9946" s="83"/>
      <c r="B9946" s="83"/>
      <c r="C9946" s="83"/>
      <c r="D9946" s="98"/>
    </row>
    <row r="9947" spans="1:4" ht="12.75">
      <c r="A9947" s="83"/>
      <c r="B9947" s="83"/>
      <c r="C9947" s="83"/>
      <c r="D9947" s="98"/>
    </row>
    <row r="9948" spans="1:4" ht="12.75">
      <c r="A9948" s="83"/>
      <c r="B9948" s="83"/>
      <c r="C9948" s="83"/>
      <c r="D9948" s="98"/>
    </row>
    <row r="9949" spans="1:4" ht="12.75">
      <c r="A9949" s="83"/>
      <c r="B9949" s="83"/>
      <c r="C9949" s="83"/>
      <c r="D9949" s="98"/>
    </row>
    <row r="9950" spans="1:4" ht="12.75">
      <c r="A9950" s="83"/>
      <c r="B9950" s="83"/>
      <c r="C9950" s="83"/>
      <c r="D9950" s="98"/>
    </row>
    <row r="9951" spans="1:4" ht="12.75">
      <c r="A9951" s="83"/>
      <c r="B9951" s="83"/>
      <c r="C9951" s="83"/>
      <c r="D9951" s="98"/>
    </row>
    <row r="9952" spans="1:4" ht="12.75">
      <c r="A9952" s="83"/>
      <c r="B9952" s="83"/>
      <c r="C9952" s="83"/>
      <c r="D9952" s="98"/>
    </row>
    <row r="9953" spans="1:4" ht="12.75">
      <c r="A9953" s="83"/>
      <c r="B9953" s="83"/>
      <c r="C9953" s="83"/>
      <c r="D9953" s="98"/>
    </row>
    <row r="9954" spans="1:4" ht="12.75">
      <c r="A9954" s="83"/>
      <c r="B9954" s="83"/>
      <c r="C9954" s="83"/>
      <c r="D9954" s="98"/>
    </row>
    <row r="9955" spans="1:4" ht="12.75">
      <c r="A9955" s="83"/>
      <c r="B9955" s="83"/>
      <c r="C9955" s="83"/>
      <c r="D9955" s="98"/>
    </row>
    <row r="9956" spans="1:4" ht="12.75">
      <c r="A9956" s="83"/>
      <c r="B9956" s="83"/>
      <c r="C9956" s="83"/>
      <c r="D9956" s="98"/>
    </row>
    <row r="9957" spans="1:4" ht="12.75">
      <c r="A9957" s="83"/>
      <c r="B9957" s="83"/>
      <c r="C9957" s="83"/>
      <c r="D9957" s="98"/>
    </row>
    <row r="9958" spans="1:4" ht="12.75">
      <c r="A9958" s="83"/>
      <c r="B9958" s="83"/>
      <c r="C9958" s="83"/>
      <c r="D9958" s="98"/>
    </row>
    <row r="9959" spans="1:4" ht="12.75">
      <c r="A9959" s="83"/>
      <c r="B9959" s="83"/>
      <c r="C9959" s="83"/>
      <c r="D9959" s="98"/>
    </row>
    <row r="9960" spans="1:4" ht="12.75">
      <c r="A9960" s="83"/>
      <c r="B9960" s="83"/>
      <c r="C9960" s="83"/>
      <c r="D9960" s="98"/>
    </row>
    <row r="9961" spans="1:4" ht="12.75">
      <c r="A9961" s="83"/>
      <c r="B9961" s="83"/>
      <c r="C9961" s="83"/>
      <c r="D9961" s="98"/>
    </row>
    <row r="9962" spans="1:4" ht="12.75">
      <c r="A9962" s="83"/>
      <c r="B9962" s="83"/>
      <c r="C9962" s="83"/>
      <c r="D9962" s="98"/>
    </row>
    <row r="9963" spans="1:4" ht="12.75">
      <c r="A9963" s="83"/>
      <c r="B9963" s="83"/>
      <c r="C9963" s="83"/>
      <c r="D9963" s="98"/>
    </row>
    <row r="9964" spans="1:4" ht="12.75">
      <c r="A9964" s="83"/>
      <c r="B9964" s="83"/>
      <c r="C9964" s="83"/>
      <c r="D9964" s="98"/>
    </row>
    <row r="9965" spans="1:4" ht="12.75">
      <c r="A9965" s="83"/>
      <c r="B9965" s="83"/>
      <c r="C9965" s="83"/>
      <c r="D9965" s="98"/>
    </row>
    <row r="9966" spans="1:4" ht="12.75">
      <c r="A9966" s="83"/>
      <c r="B9966" s="83"/>
      <c r="C9966" s="83"/>
      <c r="D9966" s="98"/>
    </row>
    <row r="9967" spans="1:4" ht="12.75">
      <c r="A9967" s="83"/>
      <c r="B9967" s="83"/>
      <c r="C9967" s="83"/>
      <c r="D9967" s="98"/>
    </row>
    <row r="9968" spans="1:4" ht="12.75">
      <c r="A9968" s="83"/>
      <c r="B9968" s="83"/>
      <c r="C9968" s="83"/>
      <c r="D9968" s="98"/>
    </row>
    <row r="9969" spans="1:4" ht="12.75">
      <c r="A9969" s="83"/>
      <c r="B9969" s="83"/>
      <c r="C9969" s="83"/>
      <c r="D9969" s="98"/>
    </row>
    <row r="9970" spans="1:4" ht="12.75">
      <c r="A9970" s="83"/>
      <c r="B9970" s="83"/>
      <c r="C9970" s="83"/>
      <c r="D9970" s="98"/>
    </row>
    <row r="9971" spans="1:4" ht="12.75">
      <c r="A9971" s="83"/>
      <c r="B9971" s="83"/>
      <c r="C9971" s="83"/>
      <c r="D9971" s="98"/>
    </row>
    <row r="9972" spans="1:4" ht="12.75">
      <c r="A9972" s="83"/>
      <c r="B9972" s="83"/>
      <c r="C9972" s="83"/>
      <c r="D9972" s="98"/>
    </row>
    <row r="9973" spans="1:4" ht="12.75">
      <c r="A9973" s="83"/>
      <c r="B9973" s="83"/>
      <c r="C9973" s="83"/>
      <c r="D9973" s="98"/>
    </row>
    <row r="9974" spans="1:4" ht="12.75">
      <c r="A9974" s="83"/>
      <c r="B9974" s="83"/>
      <c r="C9974" s="83"/>
      <c r="D9974" s="98"/>
    </row>
    <row r="9975" spans="1:4" ht="12.75">
      <c r="A9975" s="83"/>
      <c r="B9975" s="83"/>
      <c r="C9975" s="83"/>
      <c r="D9975" s="98"/>
    </row>
    <row r="9976" spans="1:4" ht="12.75">
      <c r="A9976" s="83"/>
      <c r="B9976" s="83"/>
      <c r="C9976" s="83"/>
      <c r="D9976" s="98"/>
    </row>
    <row r="9977" spans="1:4" ht="12.75">
      <c r="A9977" s="83"/>
      <c r="B9977" s="83"/>
      <c r="C9977" s="83"/>
      <c r="D9977" s="98"/>
    </row>
    <row r="9978" spans="1:4" ht="12.75">
      <c r="A9978" s="83"/>
      <c r="B9978" s="83"/>
      <c r="C9978" s="83"/>
      <c r="D9978" s="98"/>
    </row>
    <row r="9979" spans="1:4" ht="12.75">
      <c r="A9979" s="83"/>
      <c r="B9979" s="83"/>
      <c r="C9979" s="83"/>
      <c r="D9979" s="98"/>
    </row>
    <row r="9980" spans="1:4" ht="12.75">
      <c r="A9980" s="83"/>
      <c r="B9980" s="83"/>
      <c r="C9980" s="83"/>
      <c r="D9980" s="98"/>
    </row>
    <row r="9981" spans="1:4" ht="12.75">
      <c r="A9981" s="83"/>
      <c r="B9981" s="83"/>
      <c r="C9981" s="83"/>
      <c r="D9981" s="98"/>
    </row>
    <row r="9982" spans="1:4" ht="12.75">
      <c r="A9982" s="83"/>
      <c r="B9982" s="83"/>
      <c r="C9982" s="83"/>
      <c r="D9982" s="98"/>
    </row>
    <row r="9983" spans="1:4" ht="12.75">
      <c r="A9983" s="83"/>
      <c r="B9983" s="83"/>
      <c r="C9983" s="83"/>
      <c r="D9983" s="98"/>
    </row>
    <row r="9984" spans="1:4" ht="12.75">
      <c r="A9984" s="83"/>
      <c r="B9984" s="83"/>
      <c r="C9984" s="83"/>
      <c r="D9984" s="98"/>
    </row>
    <row r="9985" spans="1:4" ht="12.75">
      <c r="A9985" s="83"/>
      <c r="B9985" s="83"/>
      <c r="C9985" s="83"/>
      <c r="D9985" s="98"/>
    </row>
    <row r="9986" spans="1:4" ht="12.75">
      <c r="A9986" s="83"/>
      <c r="B9986" s="83"/>
      <c r="C9986" s="83"/>
      <c r="D9986" s="98"/>
    </row>
    <row r="9987" spans="1:4" ht="12.75">
      <c r="A9987" s="83"/>
      <c r="B9987" s="83"/>
      <c r="C9987" s="83"/>
      <c r="D9987" s="98"/>
    </row>
    <row r="9988" spans="1:4" ht="12.75">
      <c r="A9988" s="83"/>
      <c r="B9988" s="83"/>
      <c r="C9988" s="83"/>
      <c r="D9988" s="98"/>
    </row>
    <row r="9989" spans="1:4" ht="12.75">
      <c r="A9989" s="83"/>
      <c r="B9989" s="83"/>
      <c r="C9989" s="83"/>
      <c r="D9989" s="98"/>
    </row>
    <row r="9990" spans="1:4" ht="12.75">
      <c r="A9990" s="83"/>
      <c r="B9990" s="83"/>
      <c r="C9990" s="83"/>
      <c r="D9990" s="98"/>
    </row>
    <row r="9991" spans="1:4" ht="12.75">
      <c r="A9991" s="83"/>
      <c r="B9991" s="83"/>
      <c r="C9991" s="83"/>
      <c r="D9991" s="98"/>
    </row>
    <row r="9992" spans="1:4" ht="12.75">
      <c r="A9992" s="83"/>
      <c r="B9992" s="83"/>
      <c r="C9992" s="83"/>
      <c r="D9992" s="98"/>
    </row>
    <row r="9993" spans="1:4" ht="12.75">
      <c r="A9993" s="83"/>
      <c r="B9993" s="83"/>
      <c r="C9993" s="83"/>
      <c r="D9993" s="98"/>
    </row>
    <row r="9994" spans="1:4" ht="12.75">
      <c r="A9994" s="83"/>
      <c r="B9994" s="83"/>
      <c r="C9994" s="83"/>
      <c r="D9994" s="98"/>
    </row>
    <row r="9995" spans="1:4" ht="12.75">
      <c r="A9995" s="83"/>
      <c r="B9995" s="83"/>
      <c r="C9995" s="83"/>
      <c r="D9995" s="98"/>
    </row>
    <row r="9996" spans="1:4" ht="12.75">
      <c r="A9996" s="83"/>
      <c r="B9996" s="83"/>
      <c r="C9996" s="83"/>
      <c r="D9996" s="98"/>
    </row>
    <row r="9997" spans="1:4" ht="12.75">
      <c r="A9997" s="83"/>
      <c r="B9997" s="83"/>
      <c r="C9997" s="83"/>
      <c r="D9997" s="98"/>
    </row>
    <row r="9998" spans="1:4" ht="12.75">
      <c r="A9998" s="83"/>
      <c r="B9998" s="83"/>
      <c r="C9998" s="83"/>
      <c r="D9998" s="98"/>
    </row>
    <row r="9999" spans="1:4" ht="12.75">
      <c r="A9999" s="83"/>
      <c r="B9999" s="83"/>
      <c r="C9999" s="83"/>
      <c r="D9999" s="98"/>
    </row>
    <row r="10000" spans="1:4" ht="12.75">
      <c r="A10000" s="83"/>
      <c r="B10000" s="83"/>
      <c r="C10000" s="83"/>
      <c r="D10000" s="98"/>
    </row>
    <row r="10001" spans="1:4" ht="12.75">
      <c r="A10001" s="83"/>
      <c r="B10001" s="83"/>
      <c r="C10001" s="83"/>
      <c r="D10001" s="98"/>
    </row>
    <row r="10002" spans="1:4" ht="12.75">
      <c r="A10002" s="83"/>
      <c r="B10002" s="83"/>
      <c r="C10002" s="83"/>
      <c r="D10002" s="98"/>
    </row>
    <row r="10003" spans="1:4" ht="12.75">
      <c r="A10003" s="83"/>
      <c r="B10003" s="83"/>
      <c r="C10003" s="83"/>
      <c r="D10003" s="98"/>
    </row>
    <row r="10004" spans="1:4" ht="12.75">
      <c r="A10004" s="83"/>
      <c r="B10004" s="83"/>
      <c r="C10004" s="83"/>
      <c r="D10004" s="98"/>
    </row>
    <row r="10005" spans="1:4" ht="12.75">
      <c r="A10005" s="83"/>
      <c r="B10005" s="83"/>
      <c r="C10005" s="83"/>
      <c r="D10005" s="98"/>
    </row>
    <row r="10006" spans="1:4" ht="12.75">
      <c r="A10006" s="83"/>
      <c r="B10006" s="83"/>
      <c r="C10006" s="83"/>
      <c r="D10006" s="98"/>
    </row>
    <row r="10007" spans="1:4" ht="12.75">
      <c r="A10007" s="83"/>
      <c r="B10007" s="83"/>
      <c r="C10007" s="83"/>
      <c r="D10007" s="98"/>
    </row>
    <row r="10008" spans="1:4" ht="12.75">
      <c r="A10008" s="83"/>
      <c r="B10008" s="83"/>
      <c r="C10008" s="83"/>
      <c r="D10008" s="98"/>
    </row>
    <row r="10009" spans="1:4" ht="12.75">
      <c r="A10009" s="83"/>
      <c r="B10009" s="83"/>
      <c r="C10009" s="83"/>
      <c r="D10009" s="98"/>
    </row>
    <row r="10010" spans="1:4" ht="12.75">
      <c r="A10010" s="83"/>
      <c r="B10010" s="83"/>
      <c r="C10010" s="83"/>
      <c r="D10010" s="98"/>
    </row>
    <row r="10011" spans="1:4" ht="12.75">
      <c r="A10011" s="83"/>
      <c r="B10011" s="83"/>
      <c r="C10011" s="83"/>
      <c r="D10011" s="98"/>
    </row>
    <row r="10012" spans="1:4" ht="12.75">
      <c r="A10012" s="83"/>
      <c r="B10012" s="83"/>
      <c r="C10012" s="83"/>
      <c r="D10012" s="98"/>
    </row>
    <row r="10013" spans="1:4" ht="12.75">
      <c r="A10013" s="83"/>
      <c r="B10013" s="83"/>
      <c r="C10013" s="83"/>
      <c r="D10013" s="98"/>
    </row>
    <row r="10014" spans="1:4" ht="12.75">
      <c r="A10014" s="83"/>
      <c r="B10014" s="83"/>
      <c r="C10014" s="83"/>
      <c r="D10014" s="98"/>
    </row>
    <row r="10015" spans="1:4" ht="12.75">
      <c r="A10015" s="83"/>
      <c r="B10015" s="83"/>
      <c r="C10015" s="83"/>
      <c r="D10015" s="98"/>
    </row>
    <row r="10016" spans="1:4" ht="12.75">
      <c r="A10016" s="83"/>
      <c r="B10016" s="83"/>
      <c r="C10016" s="83"/>
      <c r="D10016" s="98"/>
    </row>
    <row r="10017" spans="1:4" ht="12.75">
      <c r="A10017" s="83"/>
      <c r="B10017" s="83"/>
      <c r="C10017" s="83"/>
      <c r="D10017" s="98"/>
    </row>
    <row r="10018" spans="1:4" ht="12.75">
      <c r="A10018" s="83"/>
      <c r="B10018" s="83"/>
      <c r="C10018" s="83"/>
      <c r="D10018" s="98"/>
    </row>
    <row r="10019" spans="1:4" ht="12.75">
      <c r="A10019" s="83"/>
      <c r="B10019" s="83"/>
      <c r="C10019" s="83"/>
      <c r="D10019" s="98"/>
    </row>
    <row r="10020" spans="1:4" ht="12.75">
      <c r="A10020" s="83"/>
      <c r="B10020" s="83"/>
      <c r="C10020" s="83"/>
      <c r="D10020" s="98"/>
    </row>
    <row r="10021" spans="1:4" ht="12.75">
      <c r="A10021" s="83"/>
      <c r="B10021" s="83"/>
      <c r="C10021" s="83"/>
      <c r="D10021" s="98"/>
    </row>
    <row r="10022" spans="1:4" ht="12.75">
      <c r="A10022" s="83"/>
      <c r="B10022" s="83"/>
      <c r="C10022" s="83"/>
      <c r="D10022" s="98"/>
    </row>
    <row r="10023" spans="1:4" ht="12.75">
      <c r="A10023" s="83"/>
      <c r="B10023" s="83"/>
      <c r="C10023" s="83"/>
      <c r="D10023" s="98"/>
    </row>
    <row r="10024" spans="1:4" ht="12.75">
      <c r="A10024" s="83"/>
      <c r="B10024" s="83"/>
      <c r="C10024" s="83"/>
      <c r="D10024" s="98"/>
    </row>
    <row r="10025" spans="1:4" ht="12.75">
      <c r="A10025" s="83"/>
      <c r="B10025" s="83"/>
      <c r="C10025" s="83"/>
      <c r="D10025" s="98"/>
    </row>
    <row r="10026" spans="1:4" ht="12.75">
      <c r="A10026" s="83"/>
      <c r="B10026" s="83"/>
      <c r="C10026" s="83"/>
      <c r="D10026" s="98"/>
    </row>
    <row r="10027" spans="1:4" ht="12.75">
      <c r="A10027" s="83"/>
      <c r="B10027" s="83"/>
      <c r="C10027" s="83"/>
      <c r="D10027" s="98"/>
    </row>
    <row r="10028" spans="1:4" ht="12.75">
      <c r="A10028" s="83"/>
      <c r="B10028" s="83"/>
      <c r="C10028" s="83"/>
      <c r="D10028" s="98"/>
    </row>
    <row r="10029" spans="1:4" ht="12.75">
      <c r="A10029" s="83"/>
      <c r="B10029" s="83"/>
      <c r="C10029" s="83"/>
      <c r="D10029" s="98"/>
    </row>
    <row r="10030" spans="1:4" ht="12.75">
      <c r="A10030" s="83"/>
      <c r="B10030" s="83"/>
      <c r="C10030" s="83"/>
      <c r="D10030" s="98"/>
    </row>
    <row r="10031" spans="1:4" ht="12.75">
      <c r="A10031" s="83"/>
      <c r="B10031" s="83"/>
      <c r="C10031" s="83"/>
      <c r="D10031" s="98"/>
    </row>
    <row r="10032" spans="1:4" ht="12.75">
      <c r="A10032" s="83"/>
      <c r="B10032" s="83"/>
      <c r="C10032" s="83"/>
      <c r="D10032" s="98"/>
    </row>
    <row r="10033" spans="1:4" ht="12.75">
      <c r="A10033" s="83"/>
      <c r="B10033" s="83"/>
      <c r="C10033" s="83"/>
      <c r="D10033" s="98"/>
    </row>
    <row r="10034" spans="1:4" ht="12.75">
      <c r="A10034" s="83"/>
      <c r="B10034" s="83"/>
      <c r="C10034" s="83"/>
      <c r="D10034" s="98"/>
    </row>
    <row r="10035" spans="1:4" ht="12.75">
      <c r="A10035" s="83"/>
      <c r="B10035" s="83"/>
      <c r="C10035" s="83"/>
      <c r="D10035" s="98"/>
    </row>
    <row r="10036" spans="1:4" ht="12.75">
      <c r="A10036" s="83"/>
      <c r="B10036" s="83"/>
      <c r="C10036" s="83"/>
      <c r="D10036" s="98"/>
    </row>
    <row r="10037" spans="1:4" ht="12.75">
      <c r="A10037" s="83"/>
      <c r="B10037" s="83"/>
      <c r="C10037" s="83"/>
      <c r="D10037" s="98"/>
    </row>
    <row r="10038" spans="1:4" ht="12.75">
      <c r="A10038" s="83"/>
      <c r="B10038" s="83"/>
      <c r="C10038" s="83"/>
      <c r="D10038" s="98"/>
    </row>
    <row r="10039" spans="1:4" ht="12.75">
      <c r="A10039" s="83"/>
      <c r="B10039" s="83"/>
      <c r="C10039" s="83"/>
      <c r="D10039" s="98"/>
    </row>
    <row r="10040" spans="1:4" ht="12.75">
      <c r="A10040" s="83"/>
      <c r="B10040" s="83"/>
      <c r="C10040" s="83"/>
      <c r="D10040" s="98"/>
    </row>
    <row r="10041" spans="1:4" ht="12.75">
      <c r="A10041" s="83"/>
      <c r="B10041" s="83"/>
      <c r="C10041" s="83"/>
      <c r="D10041" s="98"/>
    </row>
    <row r="10042" spans="1:4" ht="12.75">
      <c r="A10042" s="83"/>
      <c r="B10042" s="83"/>
      <c r="C10042" s="83"/>
      <c r="D10042" s="98"/>
    </row>
    <row r="10043" spans="1:4" ht="12.75">
      <c r="A10043" s="83"/>
      <c r="B10043" s="83"/>
      <c r="C10043" s="83"/>
      <c r="D10043" s="98"/>
    </row>
    <row r="10044" spans="1:4" ht="12.75">
      <c r="A10044" s="83"/>
      <c r="B10044" s="83"/>
      <c r="C10044" s="83"/>
      <c r="D10044" s="98"/>
    </row>
    <row r="10045" spans="1:4" ht="12.75">
      <c r="A10045" s="83"/>
      <c r="B10045" s="83"/>
      <c r="C10045" s="83"/>
      <c r="D10045" s="98"/>
    </row>
    <row r="10046" spans="1:4" ht="12.75">
      <c r="A10046" s="83"/>
      <c r="B10046" s="83"/>
      <c r="C10046" s="83"/>
      <c r="D10046" s="98"/>
    </row>
    <row r="10047" spans="1:4" ht="12.75">
      <c r="A10047" s="83"/>
      <c r="B10047" s="83"/>
      <c r="C10047" s="83"/>
      <c r="D10047" s="98"/>
    </row>
    <row r="10048" spans="1:4" ht="12.75">
      <c r="A10048" s="83"/>
      <c r="B10048" s="83"/>
      <c r="C10048" s="83"/>
      <c r="D10048" s="98"/>
    </row>
    <row r="10049" spans="1:4" ht="12.75">
      <c r="A10049" s="83"/>
      <c r="B10049" s="83"/>
      <c r="C10049" s="83"/>
      <c r="D10049" s="98"/>
    </row>
    <row r="10050" spans="1:4" ht="12.75">
      <c r="A10050" s="83"/>
      <c r="B10050" s="83"/>
      <c r="C10050" s="83"/>
      <c r="D10050" s="98"/>
    </row>
    <row r="10051" spans="1:4" ht="12.75">
      <c r="A10051" s="83"/>
      <c r="B10051" s="83"/>
      <c r="C10051" s="83"/>
      <c r="D10051" s="98"/>
    </row>
    <row r="10052" spans="1:4" ht="12.75">
      <c r="A10052" s="83"/>
      <c r="B10052" s="83"/>
      <c r="C10052" s="83"/>
      <c r="D10052" s="98"/>
    </row>
    <row r="10053" spans="1:4" ht="12.75">
      <c r="A10053" s="83"/>
      <c r="B10053" s="83"/>
      <c r="C10053" s="83"/>
      <c r="D10053" s="98"/>
    </row>
    <row r="10054" spans="1:4" ht="12.75">
      <c r="A10054" s="83"/>
      <c r="B10054" s="83"/>
      <c r="C10054" s="83"/>
      <c r="D10054" s="98"/>
    </row>
    <row r="10055" spans="1:4" ht="12.75">
      <c r="A10055" s="83"/>
      <c r="B10055" s="83"/>
      <c r="C10055" s="83"/>
      <c r="D10055" s="98"/>
    </row>
    <row r="10056" spans="1:4" ht="12.75">
      <c r="A10056" s="83"/>
      <c r="B10056" s="83"/>
      <c r="C10056" s="83"/>
      <c r="D10056" s="98"/>
    </row>
    <row r="10057" spans="1:4" ht="12.75">
      <c r="A10057" s="83"/>
      <c r="B10057" s="83"/>
      <c r="C10057" s="83"/>
      <c r="D10057" s="98"/>
    </row>
    <row r="10058" spans="1:4" ht="12.75">
      <c r="A10058" s="83"/>
      <c r="B10058" s="83"/>
      <c r="C10058" s="83"/>
      <c r="D10058" s="98"/>
    </row>
    <row r="10059" spans="1:4" ht="12.75">
      <c r="A10059" s="83"/>
      <c r="B10059" s="83"/>
      <c r="C10059" s="83"/>
      <c r="D10059" s="98"/>
    </row>
    <row r="10060" spans="1:4" ht="12.75">
      <c r="A10060" s="83"/>
      <c r="B10060" s="83"/>
      <c r="C10060" s="83"/>
      <c r="D10060" s="98"/>
    </row>
    <row r="10061" spans="1:4" ht="12.75">
      <c r="A10061" s="83"/>
      <c r="B10061" s="83"/>
      <c r="C10061" s="83"/>
      <c r="D10061" s="98"/>
    </row>
    <row r="10062" spans="1:4" ht="12.75">
      <c r="A10062" s="83"/>
      <c r="B10062" s="83"/>
      <c r="C10062" s="83"/>
      <c r="D10062" s="98"/>
    </row>
    <row r="10063" spans="1:4" ht="12.75">
      <c r="A10063" s="83"/>
      <c r="B10063" s="83"/>
      <c r="C10063" s="83"/>
      <c r="D10063" s="98"/>
    </row>
    <row r="10064" spans="1:4" ht="12.75">
      <c r="A10064" s="83"/>
      <c r="B10064" s="83"/>
      <c r="C10064" s="83"/>
      <c r="D10064" s="98"/>
    </row>
    <row r="10065" spans="1:4" ht="12.75">
      <c r="A10065" s="83"/>
      <c r="B10065" s="83"/>
      <c r="C10065" s="83"/>
      <c r="D10065" s="98"/>
    </row>
    <row r="10066" spans="1:4" ht="12.75">
      <c r="A10066" s="83"/>
      <c r="B10066" s="83"/>
      <c r="C10066" s="83"/>
      <c r="D10066" s="98"/>
    </row>
    <row r="10067" spans="1:4" ht="12.75">
      <c r="A10067" s="83"/>
      <c r="B10067" s="83"/>
      <c r="C10067" s="83"/>
      <c r="D10067" s="98"/>
    </row>
    <row r="10068" spans="1:4" ht="12.75">
      <c r="A10068" s="83"/>
      <c r="B10068" s="83"/>
      <c r="C10068" s="83"/>
      <c r="D10068" s="98"/>
    </row>
    <row r="10069" spans="1:4" ht="12.75">
      <c r="A10069" s="83"/>
      <c r="B10069" s="83"/>
      <c r="C10069" s="83"/>
      <c r="D10069" s="98"/>
    </row>
    <row r="10070" spans="1:4" ht="12.75">
      <c r="A10070" s="83"/>
      <c r="B10070" s="83"/>
      <c r="C10070" s="83"/>
      <c r="D10070" s="98"/>
    </row>
    <row r="10071" spans="1:4" ht="12.75">
      <c r="A10071" s="83"/>
      <c r="B10071" s="83"/>
      <c r="C10071" s="83"/>
      <c r="D10071" s="98"/>
    </row>
    <row r="10072" spans="1:4" ht="12.75">
      <c r="A10072" s="83"/>
      <c r="B10072" s="83"/>
      <c r="C10072" s="83"/>
      <c r="D10072" s="98"/>
    </row>
    <row r="10073" spans="1:4" ht="12.75">
      <c r="A10073" s="83"/>
      <c r="B10073" s="83"/>
      <c r="C10073" s="83"/>
      <c r="D10073" s="98"/>
    </row>
    <row r="10074" spans="1:4" ht="12.75">
      <c r="A10074" s="83"/>
      <c r="B10074" s="83"/>
      <c r="C10074" s="83"/>
      <c r="D10074" s="98"/>
    </row>
    <row r="10075" spans="1:4" ht="12.75">
      <c r="A10075" s="83"/>
      <c r="B10075" s="83"/>
      <c r="C10075" s="83"/>
      <c r="D10075" s="98"/>
    </row>
    <row r="10076" spans="1:4" ht="12.75">
      <c r="A10076" s="83"/>
      <c r="B10076" s="83"/>
      <c r="C10076" s="83"/>
      <c r="D10076" s="98"/>
    </row>
    <row r="10077" spans="1:4" ht="12.75">
      <c r="A10077" s="83"/>
      <c r="B10077" s="83"/>
      <c r="C10077" s="83"/>
      <c r="D10077" s="98"/>
    </row>
    <row r="10078" spans="1:4" ht="12.75">
      <c r="A10078" s="83"/>
      <c r="B10078" s="83"/>
      <c r="C10078" s="83"/>
      <c r="D10078" s="98"/>
    </row>
    <row r="10079" spans="1:4" ht="12.75">
      <c r="A10079" s="83"/>
      <c r="B10079" s="83"/>
      <c r="C10079" s="83"/>
      <c r="D10079" s="98"/>
    </row>
    <row r="10080" spans="1:4" ht="12.75">
      <c r="A10080" s="83"/>
      <c r="B10080" s="83"/>
      <c r="C10080" s="83"/>
      <c r="D10080" s="98"/>
    </row>
    <row r="10081" spans="1:4" ht="12.75">
      <c r="A10081" s="83"/>
      <c r="B10081" s="83"/>
      <c r="C10081" s="83"/>
      <c r="D10081" s="98"/>
    </row>
    <row r="10082" spans="1:4" ht="12.75">
      <c r="A10082" s="83"/>
      <c r="B10082" s="83"/>
      <c r="C10082" s="83"/>
      <c r="D10082" s="98"/>
    </row>
    <row r="10083" spans="1:4" ht="12.75">
      <c r="A10083" s="83"/>
      <c r="B10083" s="83"/>
      <c r="C10083" s="83"/>
      <c r="D10083" s="98"/>
    </row>
    <row r="10084" spans="1:4" ht="12.75">
      <c r="A10084" s="83"/>
      <c r="B10084" s="83"/>
      <c r="C10084" s="83"/>
      <c r="D10084" s="98"/>
    </row>
    <row r="10085" spans="1:4" ht="12.75">
      <c r="A10085" s="83"/>
      <c r="B10085" s="83"/>
      <c r="C10085" s="83"/>
      <c r="D10085" s="98"/>
    </row>
    <row r="10086" spans="1:4" ht="12.75">
      <c r="A10086" s="83"/>
      <c r="B10086" s="83"/>
      <c r="C10086" s="83"/>
      <c r="D10086" s="98"/>
    </row>
    <row r="10087" spans="1:4" ht="12.75">
      <c r="A10087" s="83"/>
      <c r="B10087" s="83"/>
      <c r="C10087" s="83"/>
      <c r="D10087" s="98"/>
    </row>
    <row r="10088" spans="1:4" ht="12.75">
      <c r="A10088" s="83"/>
      <c r="B10088" s="83"/>
      <c r="C10088" s="83"/>
      <c r="D10088" s="98"/>
    </row>
    <row r="10089" spans="1:4" ht="12.75">
      <c r="A10089" s="83"/>
      <c r="B10089" s="83"/>
      <c r="C10089" s="83"/>
      <c r="D10089" s="98"/>
    </row>
    <row r="10090" spans="1:4" ht="12.75">
      <c r="A10090" s="83"/>
      <c r="B10090" s="83"/>
      <c r="C10090" s="83"/>
      <c r="D10090" s="98"/>
    </row>
    <row r="10091" spans="1:4" ht="12.75">
      <c r="A10091" s="83"/>
      <c r="B10091" s="83"/>
      <c r="C10091" s="83"/>
      <c r="D10091" s="98"/>
    </row>
    <row r="10092" spans="1:4" ht="12.75">
      <c r="A10092" s="83"/>
      <c r="B10092" s="83"/>
      <c r="C10092" s="83"/>
      <c r="D10092" s="98"/>
    </row>
    <row r="10093" spans="1:4" ht="12.75">
      <c r="A10093" s="83"/>
      <c r="B10093" s="83"/>
      <c r="C10093" s="83"/>
      <c r="D10093" s="98"/>
    </row>
    <row r="10094" spans="1:4" ht="12.75">
      <c r="A10094" s="83"/>
      <c r="B10094" s="83"/>
      <c r="C10094" s="83"/>
      <c r="D10094" s="98"/>
    </row>
    <row r="10095" spans="1:4" ht="12.75">
      <c r="A10095" s="83"/>
      <c r="B10095" s="83"/>
      <c r="C10095" s="83"/>
      <c r="D10095" s="98"/>
    </row>
    <row r="10096" spans="1:4" ht="12.75">
      <c r="A10096" s="83"/>
      <c r="B10096" s="83"/>
      <c r="C10096" s="83"/>
      <c r="D10096" s="98"/>
    </row>
    <row r="10097" spans="1:4" ht="12.75">
      <c r="A10097" s="83"/>
      <c r="B10097" s="83"/>
      <c r="C10097" s="83"/>
      <c r="D10097" s="98"/>
    </row>
    <row r="10098" spans="1:4" ht="12.75">
      <c r="A10098" s="83"/>
      <c r="B10098" s="83"/>
      <c r="C10098" s="83"/>
      <c r="D10098" s="98"/>
    </row>
    <row r="10099" spans="1:4" ht="12.75">
      <c r="A10099" s="83"/>
      <c r="B10099" s="83"/>
      <c r="C10099" s="83"/>
      <c r="D10099" s="98"/>
    </row>
    <row r="10100" spans="1:4" ht="12.75">
      <c r="A10100" s="83"/>
      <c r="B10100" s="83"/>
      <c r="C10100" s="83"/>
      <c r="D10100" s="98"/>
    </row>
    <row r="10101" spans="1:4" ht="12.75">
      <c r="A10101" s="83"/>
      <c r="B10101" s="83"/>
      <c r="C10101" s="83"/>
      <c r="D10101" s="98"/>
    </row>
    <row r="10102" spans="1:4" ht="12.75">
      <c r="A10102" s="83"/>
      <c r="B10102" s="83"/>
      <c r="C10102" s="83"/>
      <c r="D10102" s="98"/>
    </row>
    <row r="10103" spans="1:4" ht="12.75">
      <c r="A10103" s="83"/>
      <c r="B10103" s="83"/>
      <c r="C10103" s="83"/>
      <c r="D10103" s="98"/>
    </row>
    <row r="10104" spans="1:4" ht="12.75">
      <c r="A10104" s="83"/>
      <c r="B10104" s="83"/>
      <c r="C10104" s="83"/>
      <c r="D10104" s="98"/>
    </row>
    <row r="10105" spans="1:4" ht="12.75">
      <c r="A10105" s="83"/>
      <c r="B10105" s="83"/>
      <c r="C10105" s="83"/>
      <c r="D10105" s="98"/>
    </row>
    <row r="10106" spans="1:4" ht="12.75">
      <c r="A10106" s="83"/>
      <c r="B10106" s="83"/>
      <c r="C10106" s="83"/>
      <c r="D10106" s="98"/>
    </row>
    <row r="10107" spans="1:4" ht="12.75">
      <c r="A10107" s="83"/>
      <c r="B10107" s="83"/>
      <c r="C10107" s="83"/>
      <c r="D10107" s="98"/>
    </row>
    <row r="10108" spans="1:4" ht="12.75">
      <c r="A10108" s="83"/>
      <c r="B10108" s="83"/>
      <c r="C10108" s="83"/>
      <c r="D10108" s="98"/>
    </row>
    <row r="10109" spans="1:4" ht="12.75">
      <c r="A10109" s="83"/>
      <c r="B10109" s="83"/>
      <c r="C10109" s="83"/>
      <c r="D10109" s="98"/>
    </row>
    <row r="10110" spans="1:4" ht="12.75">
      <c r="A10110" s="83"/>
      <c r="B10110" s="83"/>
      <c r="C10110" s="83"/>
      <c r="D10110" s="98"/>
    </row>
    <row r="10111" spans="1:4" ht="12.75">
      <c r="A10111" s="83"/>
      <c r="B10111" s="83"/>
      <c r="C10111" s="83"/>
      <c r="D10111" s="98"/>
    </row>
    <row r="10112" spans="1:4" ht="12.75">
      <c r="A10112" s="83"/>
      <c r="B10112" s="83"/>
      <c r="C10112" s="83"/>
      <c r="D10112" s="98"/>
    </row>
    <row r="10113" spans="1:4" ht="12.75">
      <c r="A10113" s="83"/>
      <c r="B10113" s="83"/>
      <c r="C10113" s="83"/>
      <c r="D10113" s="98"/>
    </row>
    <row r="10114" spans="1:4" ht="12.75">
      <c r="A10114" s="83"/>
      <c r="B10114" s="83"/>
      <c r="C10114" s="83"/>
      <c r="D10114" s="98"/>
    </row>
    <row r="10115" spans="1:4" ht="12.75">
      <c r="A10115" s="83"/>
      <c r="B10115" s="83"/>
      <c r="C10115" s="83"/>
      <c r="D10115" s="98"/>
    </row>
    <row r="10116" spans="1:4" ht="12.75">
      <c r="A10116" s="83"/>
      <c r="B10116" s="83"/>
      <c r="C10116" s="83"/>
      <c r="D10116" s="98"/>
    </row>
    <row r="10117" spans="1:4" ht="12.75">
      <c r="A10117" s="83"/>
      <c r="B10117" s="83"/>
      <c r="C10117" s="83"/>
      <c r="D10117" s="98"/>
    </row>
    <row r="10118" spans="1:4" ht="12.75">
      <c r="A10118" s="83"/>
      <c r="B10118" s="83"/>
      <c r="C10118" s="83"/>
      <c r="D10118" s="98"/>
    </row>
    <row r="10119" spans="1:4" ht="12.75">
      <c r="A10119" s="83"/>
      <c r="B10119" s="83"/>
      <c r="C10119" s="83"/>
      <c r="D10119" s="98"/>
    </row>
    <row r="10120" spans="1:4" ht="12.75">
      <c r="A10120" s="83"/>
      <c r="B10120" s="83"/>
      <c r="C10120" s="83"/>
      <c r="D10120" s="98"/>
    </row>
    <row r="10121" spans="1:4" ht="12.75">
      <c r="A10121" s="83"/>
      <c r="B10121" s="83"/>
      <c r="C10121" s="83"/>
      <c r="D10121" s="98"/>
    </row>
    <row r="10122" spans="1:4" ht="12.75">
      <c r="A10122" s="83"/>
      <c r="B10122" s="83"/>
      <c r="C10122" s="83"/>
      <c r="D10122" s="98"/>
    </row>
    <row r="10123" spans="1:4" ht="12.75">
      <c r="A10123" s="83"/>
      <c r="B10123" s="83"/>
      <c r="C10123" s="83"/>
      <c r="D10123" s="98"/>
    </row>
    <row r="10124" spans="1:4" ht="12.75">
      <c r="A10124" s="83"/>
      <c r="B10124" s="83"/>
      <c r="C10124" s="83"/>
      <c r="D10124" s="98"/>
    </row>
    <row r="10125" spans="1:4" ht="12.75">
      <c r="A10125" s="83"/>
      <c r="B10125" s="83"/>
      <c r="C10125" s="83"/>
      <c r="D10125" s="98"/>
    </row>
    <row r="10126" spans="1:4" ht="12.75">
      <c r="A10126" s="83"/>
      <c r="B10126" s="83"/>
      <c r="C10126" s="83"/>
      <c r="D10126" s="98"/>
    </row>
    <row r="10127" spans="1:4" ht="12.75">
      <c r="A10127" s="83"/>
      <c r="B10127" s="83"/>
      <c r="C10127" s="83"/>
      <c r="D10127" s="98"/>
    </row>
    <row r="10128" spans="1:4" ht="12.75">
      <c r="A10128" s="83"/>
      <c r="B10128" s="83"/>
      <c r="C10128" s="83"/>
      <c r="D10128" s="98"/>
    </row>
    <row r="10129" spans="1:4" ht="12.75">
      <c r="A10129" s="83"/>
      <c r="B10129" s="83"/>
      <c r="C10129" s="83"/>
      <c r="D10129" s="98"/>
    </row>
    <row r="10130" spans="1:4" ht="12.75">
      <c r="A10130" s="83"/>
      <c r="B10130" s="83"/>
      <c r="C10130" s="83"/>
      <c r="D10130" s="98"/>
    </row>
    <row r="10131" spans="1:4" ht="12.75">
      <c r="A10131" s="83"/>
      <c r="B10131" s="83"/>
      <c r="C10131" s="83"/>
      <c r="D10131" s="98"/>
    </row>
    <row r="10132" spans="1:4" ht="12.75">
      <c r="A10132" s="83"/>
      <c r="B10132" s="83"/>
      <c r="C10132" s="83"/>
      <c r="D10132" s="98"/>
    </row>
    <row r="10133" spans="1:4" ht="12.75">
      <c r="A10133" s="83"/>
      <c r="B10133" s="83"/>
      <c r="C10133" s="83"/>
      <c r="D10133" s="98"/>
    </row>
    <row r="10134" spans="1:4" ht="12.75">
      <c r="A10134" s="83"/>
      <c r="B10134" s="83"/>
      <c r="C10134" s="83"/>
      <c r="D10134" s="98"/>
    </row>
    <row r="10135" spans="1:4" ht="12.75">
      <c r="A10135" s="83"/>
      <c r="B10135" s="83"/>
      <c r="C10135" s="83"/>
      <c r="D10135" s="98"/>
    </row>
    <row r="10136" spans="1:4" ht="12.75">
      <c r="A10136" s="83"/>
      <c r="B10136" s="83"/>
      <c r="C10136" s="83"/>
      <c r="D10136" s="98"/>
    </row>
    <row r="10137" spans="1:4" ht="12.75">
      <c r="A10137" s="83"/>
      <c r="B10137" s="83"/>
      <c r="C10137" s="83"/>
      <c r="D10137" s="98"/>
    </row>
    <row r="10138" spans="1:4" ht="12.75">
      <c r="A10138" s="83"/>
      <c r="B10138" s="83"/>
      <c r="C10138" s="83"/>
      <c r="D10138" s="98"/>
    </row>
    <row r="10139" spans="1:4" ht="12.75">
      <c r="A10139" s="83"/>
      <c r="B10139" s="83"/>
      <c r="C10139" s="83"/>
      <c r="D10139" s="98"/>
    </row>
    <row r="10140" spans="1:4" ht="12.75">
      <c r="A10140" s="83"/>
      <c r="B10140" s="83"/>
      <c r="C10140" s="83"/>
      <c r="D10140" s="98"/>
    </row>
    <row r="10141" spans="1:4" ht="12.75">
      <c r="A10141" s="83"/>
      <c r="B10141" s="83"/>
      <c r="C10141" s="83"/>
      <c r="D10141" s="98"/>
    </row>
    <row r="10142" spans="1:4" ht="12.75">
      <c r="A10142" s="83"/>
      <c r="B10142" s="83"/>
      <c r="C10142" s="83"/>
      <c r="D10142" s="98"/>
    </row>
    <row r="10143" spans="1:4" ht="12.75">
      <c r="A10143" s="83"/>
      <c r="B10143" s="83"/>
      <c r="C10143" s="83"/>
      <c r="D10143" s="98"/>
    </row>
    <row r="10144" spans="1:4" ht="12.75">
      <c r="A10144" s="83"/>
      <c r="B10144" s="83"/>
      <c r="C10144" s="83"/>
      <c r="D10144" s="98"/>
    </row>
    <row r="10145" spans="1:4" ht="12.75">
      <c r="A10145" s="83"/>
      <c r="B10145" s="83"/>
      <c r="C10145" s="83"/>
      <c r="D10145" s="98"/>
    </row>
    <row r="10146" spans="1:4" ht="12.75">
      <c r="A10146" s="83"/>
      <c r="B10146" s="83"/>
      <c r="C10146" s="83"/>
      <c r="D10146" s="98"/>
    </row>
    <row r="10147" spans="1:4" ht="12.75">
      <c r="A10147" s="83"/>
      <c r="B10147" s="83"/>
      <c r="C10147" s="83"/>
      <c r="D10147" s="98"/>
    </row>
    <row r="10148" spans="1:4" ht="12.75">
      <c r="A10148" s="83"/>
      <c r="B10148" s="83"/>
      <c r="C10148" s="83"/>
      <c r="D10148" s="98"/>
    </row>
    <row r="10149" spans="1:4" ht="12.75">
      <c r="A10149" s="83"/>
      <c r="B10149" s="83"/>
      <c r="C10149" s="83"/>
      <c r="D10149" s="98"/>
    </row>
    <row r="10150" spans="1:4" ht="12.75">
      <c r="A10150" s="83"/>
      <c r="B10150" s="83"/>
      <c r="C10150" s="83"/>
      <c r="D10150" s="98"/>
    </row>
    <row r="10151" spans="1:4" ht="12.75">
      <c r="A10151" s="83"/>
      <c r="B10151" s="83"/>
      <c r="C10151" s="83"/>
      <c r="D10151" s="98"/>
    </row>
    <row r="10152" spans="1:4" ht="12.75">
      <c r="A10152" s="83"/>
      <c r="B10152" s="83"/>
      <c r="C10152" s="83"/>
      <c r="D10152" s="98"/>
    </row>
    <row r="10153" spans="1:4" ht="12.75">
      <c r="A10153" s="83"/>
      <c r="B10153" s="83"/>
      <c r="C10153" s="83"/>
      <c r="D10153" s="98"/>
    </row>
    <row r="10154" spans="1:4" ht="12.75">
      <c r="A10154" s="83"/>
      <c r="B10154" s="83"/>
      <c r="C10154" s="83"/>
      <c r="D10154" s="98"/>
    </row>
    <row r="10155" spans="1:4" ht="12.75">
      <c r="A10155" s="83"/>
      <c r="B10155" s="83"/>
      <c r="C10155" s="83"/>
      <c r="D10155" s="98"/>
    </row>
    <row r="10156" spans="1:4" ht="12.75">
      <c r="A10156" s="83"/>
      <c r="B10156" s="83"/>
      <c r="C10156" s="83"/>
      <c r="D10156" s="98"/>
    </row>
    <row r="10157" spans="1:4" ht="12.75">
      <c r="A10157" s="83"/>
      <c r="B10157" s="83"/>
      <c r="C10157" s="83"/>
      <c r="D10157" s="98"/>
    </row>
    <row r="10158" spans="1:4" ht="12.75">
      <c r="A10158" s="83"/>
      <c r="B10158" s="83"/>
      <c r="C10158" s="83"/>
      <c r="D10158" s="98"/>
    </row>
    <row r="10159" spans="1:4" ht="12.75">
      <c r="A10159" s="83"/>
      <c r="B10159" s="83"/>
      <c r="C10159" s="83"/>
      <c r="D10159" s="98"/>
    </row>
    <row r="10160" spans="1:4" ht="12.75">
      <c r="A10160" s="83"/>
      <c r="B10160" s="83"/>
      <c r="C10160" s="83"/>
      <c r="D10160" s="98"/>
    </row>
    <row r="10161" spans="1:4" ht="12.75">
      <c r="A10161" s="83"/>
      <c r="B10161" s="83"/>
      <c r="C10161" s="83"/>
      <c r="D10161" s="98"/>
    </row>
    <row r="10162" spans="1:4" ht="12.75">
      <c r="A10162" s="83"/>
      <c r="B10162" s="83"/>
      <c r="C10162" s="83"/>
      <c r="D10162" s="98"/>
    </row>
    <row r="10163" spans="1:4" ht="12.75">
      <c r="A10163" s="83"/>
      <c r="B10163" s="83"/>
      <c r="C10163" s="83"/>
      <c r="D10163" s="98"/>
    </row>
    <row r="10164" spans="1:4" ht="12.75">
      <c r="A10164" s="83"/>
      <c r="B10164" s="83"/>
      <c r="C10164" s="83"/>
      <c r="D10164" s="98"/>
    </row>
    <row r="10165" spans="1:4" ht="12.75">
      <c r="A10165" s="83"/>
      <c r="B10165" s="83"/>
      <c r="C10165" s="83"/>
      <c r="D10165" s="98"/>
    </row>
    <row r="10166" spans="1:4" ht="12.75">
      <c r="A10166" s="83"/>
      <c r="B10166" s="83"/>
      <c r="C10166" s="83"/>
      <c r="D10166" s="98"/>
    </row>
    <row r="10167" spans="1:4" ht="12.75">
      <c r="A10167" s="83"/>
      <c r="B10167" s="83"/>
      <c r="C10167" s="83"/>
      <c r="D10167" s="98"/>
    </row>
    <row r="10168" spans="1:4" ht="12.75">
      <c r="A10168" s="83"/>
      <c r="B10168" s="83"/>
      <c r="C10168" s="83"/>
      <c r="D10168" s="98"/>
    </row>
    <row r="10169" spans="1:4" ht="12.75">
      <c r="A10169" s="83"/>
      <c r="B10169" s="83"/>
      <c r="C10169" s="83"/>
      <c r="D10169" s="98"/>
    </row>
    <row r="10170" spans="1:4" ht="12.75">
      <c r="A10170" s="83"/>
      <c r="B10170" s="83"/>
      <c r="C10170" s="83"/>
      <c r="D10170" s="98"/>
    </row>
    <row r="10171" spans="1:4" ht="12.75">
      <c r="A10171" s="83"/>
      <c r="B10171" s="83"/>
      <c r="C10171" s="83"/>
      <c r="D10171" s="98"/>
    </row>
    <row r="10172" spans="1:4" ht="12.75">
      <c r="A10172" s="83"/>
      <c r="B10172" s="83"/>
      <c r="C10172" s="83"/>
      <c r="D10172" s="98"/>
    </row>
    <row r="10173" spans="1:4" ht="12.75">
      <c r="A10173" s="83"/>
      <c r="B10173" s="83"/>
      <c r="C10173" s="83"/>
      <c r="D10173" s="98"/>
    </row>
    <row r="10174" spans="1:4" ht="12.75">
      <c r="A10174" s="83"/>
      <c r="B10174" s="83"/>
      <c r="C10174" s="83"/>
      <c r="D10174" s="98"/>
    </row>
    <row r="10175" spans="1:4" ht="12.75">
      <c r="A10175" s="83"/>
      <c r="B10175" s="83"/>
      <c r="C10175" s="83"/>
      <c r="D10175" s="98"/>
    </row>
    <row r="10176" spans="1:4" ht="12.75">
      <c r="A10176" s="83"/>
      <c r="B10176" s="83"/>
      <c r="C10176" s="83"/>
      <c r="D10176" s="98"/>
    </row>
    <row r="10177" spans="1:4" ht="12.75">
      <c r="A10177" s="83"/>
      <c r="B10177" s="83"/>
      <c r="C10177" s="83"/>
      <c r="D10177" s="98"/>
    </row>
    <row r="10178" spans="1:4" ht="12.75">
      <c r="A10178" s="83"/>
      <c r="B10178" s="83"/>
      <c r="C10178" s="83"/>
      <c r="D10178" s="98"/>
    </row>
    <row r="10179" spans="1:4" ht="12.75">
      <c r="A10179" s="83"/>
      <c r="B10179" s="83"/>
      <c r="C10179" s="83"/>
      <c r="D10179" s="98"/>
    </row>
    <row r="10180" spans="1:4" ht="12.75">
      <c r="A10180" s="83"/>
      <c r="B10180" s="83"/>
      <c r="C10180" s="83"/>
      <c r="D10180" s="98"/>
    </row>
    <row r="10181" spans="1:4" ht="12.75">
      <c r="A10181" s="83"/>
      <c r="B10181" s="83"/>
      <c r="C10181" s="83"/>
      <c r="D10181" s="98"/>
    </row>
    <row r="10182" spans="1:4" ht="12.75">
      <c r="A10182" s="83"/>
      <c r="B10182" s="83"/>
      <c r="C10182" s="83"/>
      <c r="D10182" s="98"/>
    </row>
    <row r="10183" spans="1:4" ht="12.75">
      <c r="A10183" s="83"/>
      <c r="B10183" s="83"/>
      <c r="C10183" s="83"/>
      <c r="D10183" s="98"/>
    </row>
    <row r="10184" spans="1:4" ht="12.75">
      <c r="A10184" s="83"/>
      <c r="B10184" s="83"/>
      <c r="C10184" s="83"/>
      <c r="D10184" s="98"/>
    </row>
    <row r="10185" spans="1:4" ht="12.75">
      <c r="A10185" s="83"/>
      <c r="B10185" s="83"/>
      <c r="C10185" s="83"/>
      <c r="D10185" s="98"/>
    </row>
    <row r="10186" spans="1:4" ht="12.75">
      <c r="A10186" s="83"/>
      <c r="B10186" s="83"/>
      <c r="C10186" s="83"/>
      <c r="D10186" s="98"/>
    </row>
    <row r="10187" spans="1:4" ht="12.75">
      <c r="A10187" s="83"/>
      <c r="B10187" s="83"/>
      <c r="C10187" s="83"/>
      <c r="D10187" s="98"/>
    </row>
    <row r="10188" spans="1:4" ht="12.75">
      <c r="A10188" s="83"/>
      <c r="B10188" s="83"/>
      <c r="C10188" s="83"/>
      <c r="D10188" s="98"/>
    </row>
    <row r="10189" spans="1:4" ht="12.75">
      <c r="A10189" s="83"/>
      <c r="B10189" s="83"/>
      <c r="C10189" s="83"/>
      <c r="D10189" s="98"/>
    </row>
    <row r="10190" spans="1:4" ht="12.75">
      <c r="A10190" s="83"/>
      <c r="B10190" s="83"/>
      <c r="C10190" s="83"/>
      <c r="D10190" s="98"/>
    </row>
    <row r="10191" spans="1:4" ht="12.75">
      <c r="A10191" s="83"/>
      <c r="B10191" s="83"/>
      <c r="C10191" s="83"/>
      <c r="D10191" s="98"/>
    </row>
    <row r="10192" spans="1:4" ht="12.75">
      <c r="A10192" s="83"/>
      <c r="B10192" s="83"/>
      <c r="C10192" s="83"/>
      <c r="D10192" s="98"/>
    </row>
    <row r="10193" spans="1:4" ht="12.75">
      <c r="A10193" s="83"/>
      <c r="B10193" s="83"/>
      <c r="C10193" s="83"/>
      <c r="D10193" s="98"/>
    </row>
    <row r="10194" spans="1:4" ht="12.75">
      <c r="A10194" s="83"/>
      <c r="B10194" s="83"/>
      <c r="C10194" s="83"/>
      <c r="D10194" s="98"/>
    </row>
    <row r="10195" spans="1:4" ht="12.75">
      <c r="A10195" s="83"/>
      <c r="B10195" s="83"/>
      <c r="C10195" s="83"/>
      <c r="D10195" s="98"/>
    </row>
    <row r="10196" spans="1:4" ht="12.75">
      <c r="A10196" s="83"/>
      <c r="B10196" s="83"/>
      <c r="C10196" s="83"/>
      <c r="D10196" s="98"/>
    </row>
    <row r="10197" spans="1:4" ht="12.75">
      <c r="A10197" s="83"/>
      <c r="B10197" s="83"/>
      <c r="C10197" s="83"/>
      <c r="D10197" s="98"/>
    </row>
    <row r="10198" spans="1:4" ht="12.75">
      <c r="A10198" s="83"/>
      <c r="B10198" s="83"/>
      <c r="C10198" s="83"/>
      <c r="D10198" s="98"/>
    </row>
    <row r="10199" spans="1:4" ht="12.75">
      <c r="A10199" s="83"/>
      <c r="B10199" s="83"/>
      <c r="C10199" s="83"/>
      <c r="D10199" s="98"/>
    </row>
    <row r="10200" spans="1:4" ht="12.75">
      <c r="A10200" s="83"/>
      <c r="B10200" s="83"/>
      <c r="C10200" s="83"/>
      <c r="D10200" s="98"/>
    </row>
    <row r="10201" spans="1:4" ht="12.75">
      <c r="A10201" s="83"/>
      <c r="B10201" s="83"/>
      <c r="C10201" s="83"/>
      <c r="D10201" s="98"/>
    </row>
    <row r="10202" spans="1:4" ht="12.75">
      <c r="A10202" s="83"/>
      <c r="B10202" s="83"/>
      <c r="C10202" s="83"/>
      <c r="D10202" s="98"/>
    </row>
    <row r="10203" spans="1:4" ht="12.75">
      <c r="A10203" s="83"/>
      <c r="B10203" s="83"/>
      <c r="C10203" s="83"/>
      <c r="D10203" s="98"/>
    </row>
    <row r="10204" spans="1:4" ht="12.75">
      <c r="A10204" s="83"/>
      <c r="B10204" s="83"/>
      <c r="C10204" s="83"/>
      <c r="D10204" s="98"/>
    </row>
    <row r="10205" spans="1:4" ht="12.75">
      <c r="A10205" s="83"/>
      <c r="B10205" s="83"/>
      <c r="C10205" s="83"/>
      <c r="D10205" s="98"/>
    </row>
    <row r="10206" spans="1:4" ht="12.75">
      <c r="A10206" s="83"/>
      <c r="B10206" s="83"/>
      <c r="C10206" s="83"/>
      <c r="D10206" s="98"/>
    </row>
    <row r="10207" spans="1:4" ht="12.75">
      <c r="A10207" s="83"/>
      <c r="B10207" s="83"/>
      <c r="C10207" s="83"/>
      <c r="D10207" s="98"/>
    </row>
    <row r="10208" spans="1:4" ht="12.75">
      <c r="A10208" s="83"/>
      <c r="B10208" s="83"/>
      <c r="C10208" s="83"/>
      <c r="D10208" s="98"/>
    </row>
    <row r="10209" spans="1:4" ht="12.75">
      <c r="A10209" s="83"/>
      <c r="B10209" s="83"/>
      <c r="C10209" s="83"/>
      <c r="D10209" s="98"/>
    </row>
    <row r="10210" spans="1:4" ht="12.75">
      <c r="A10210" s="83"/>
      <c r="B10210" s="83"/>
      <c r="C10210" s="83"/>
      <c r="D10210" s="98"/>
    </row>
    <row r="10211" spans="1:4" ht="12.75">
      <c r="A10211" s="83"/>
      <c r="B10211" s="83"/>
      <c r="C10211" s="83"/>
      <c r="D10211" s="98"/>
    </row>
    <row r="10212" spans="1:4" ht="12.75">
      <c r="A10212" s="83"/>
      <c r="B10212" s="83"/>
      <c r="C10212" s="83"/>
      <c r="D10212" s="98"/>
    </row>
    <row r="10213" spans="1:4" ht="12.75">
      <c r="A10213" s="83"/>
      <c r="B10213" s="83"/>
      <c r="C10213" s="83"/>
      <c r="D10213" s="98"/>
    </row>
    <row r="10214" spans="1:4" ht="12.75">
      <c r="A10214" s="83"/>
      <c r="B10214" s="83"/>
      <c r="C10214" s="83"/>
      <c r="D10214" s="98"/>
    </row>
    <row r="10215" spans="1:4" ht="12.75">
      <c r="A10215" s="83"/>
      <c r="B10215" s="83"/>
      <c r="C10215" s="83"/>
      <c r="D10215" s="98"/>
    </row>
    <row r="10216" spans="1:4" ht="12.75">
      <c r="A10216" s="83"/>
      <c r="B10216" s="83"/>
      <c r="C10216" s="83"/>
      <c r="D10216" s="98"/>
    </row>
    <row r="10217" spans="1:4" ht="12.75">
      <c r="A10217" s="83"/>
      <c r="B10217" s="83"/>
      <c r="C10217" s="83"/>
      <c r="D10217" s="98"/>
    </row>
    <row r="10218" spans="1:4" ht="12.75">
      <c r="A10218" s="83"/>
      <c r="B10218" s="83"/>
      <c r="C10218" s="83"/>
      <c r="D10218" s="98"/>
    </row>
    <row r="10219" spans="1:4" ht="12.75">
      <c r="A10219" s="83"/>
      <c r="B10219" s="83"/>
      <c r="C10219" s="83"/>
      <c r="D10219" s="98"/>
    </row>
    <row r="10220" spans="1:4" ht="12.75">
      <c r="A10220" s="83"/>
      <c r="B10220" s="83"/>
      <c r="C10220" s="83"/>
      <c r="D10220" s="98"/>
    </row>
    <row r="10221" spans="1:4" ht="12.75">
      <c r="A10221" s="83"/>
      <c r="B10221" s="83"/>
      <c r="C10221" s="83"/>
      <c r="D10221" s="98"/>
    </row>
    <row r="10222" spans="1:4" ht="12.75">
      <c r="A10222" s="83"/>
      <c r="B10222" s="83"/>
      <c r="C10222" s="83"/>
      <c r="D10222" s="98"/>
    </row>
    <row r="10223" spans="1:4" ht="12.75">
      <c r="A10223" s="83"/>
      <c r="B10223" s="83"/>
      <c r="C10223" s="83"/>
      <c r="D10223" s="98"/>
    </row>
    <row r="10224" spans="1:4" ht="12.75">
      <c r="A10224" s="83"/>
      <c r="B10224" s="83"/>
      <c r="C10224" s="83"/>
      <c r="D10224" s="98"/>
    </row>
    <row r="10225" spans="1:4" ht="12.75">
      <c r="A10225" s="83"/>
      <c r="B10225" s="83"/>
      <c r="C10225" s="83"/>
      <c r="D10225" s="98"/>
    </row>
    <row r="10226" spans="1:4" ht="12.75">
      <c r="A10226" s="83"/>
      <c r="B10226" s="83"/>
      <c r="C10226" s="83"/>
      <c r="D10226" s="98"/>
    </row>
    <row r="10227" spans="1:4" ht="12.75">
      <c r="A10227" s="83"/>
      <c r="B10227" s="83"/>
      <c r="C10227" s="83"/>
      <c r="D10227" s="98"/>
    </row>
    <row r="10228" spans="1:4" ht="12.75">
      <c r="A10228" s="83"/>
      <c r="B10228" s="83"/>
      <c r="C10228" s="83"/>
      <c r="D10228" s="98"/>
    </row>
    <row r="10229" spans="1:4" ht="12.75">
      <c r="A10229" s="83"/>
      <c r="B10229" s="83"/>
      <c r="C10229" s="83"/>
      <c r="D10229" s="98"/>
    </row>
    <row r="10230" spans="1:4" ht="12.75">
      <c r="A10230" s="83"/>
      <c r="B10230" s="83"/>
      <c r="C10230" s="83"/>
      <c r="D10230" s="98"/>
    </row>
    <row r="10231" spans="1:4" ht="12.75">
      <c r="A10231" s="83"/>
      <c r="B10231" s="83"/>
      <c r="C10231" s="83"/>
      <c r="D10231" s="98"/>
    </row>
    <row r="10232" spans="1:4" ht="12.75">
      <c r="A10232" s="83"/>
      <c r="B10232" s="83"/>
      <c r="C10232" s="83"/>
      <c r="D10232" s="98"/>
    </row>
    <row r="10233" spans="1:4" ht="12.75">
      <c r="A10233" s="83"/>
      <c r="B10233" s="83"/>
      <c r="C10233" s="83"/>
      <c r="D10233" s="98"/>
    </row>
    <row r="10234" spans="1:4" ht="12.75">
      <c r="A10234" s="83"/>
      <c r="B10234" s="83"/>
      <c r="C10234" s="83"/>
      <c r="D10234" s="98"/>
    </row>
    <row r="10235" spans="1:4" ht="12.75">
      <c r="A10235" s="83"/>
      <c r="B10235" s="83"/>
      <c r="C10235" s="83"/>
      <c r="D10235" s="98"/>
    </row>
    <row r="10236" spans="1:4" ht="12.75">
      <c r="A10236" s="83"/>
      <c r="B10236" s="83"/>
      <c r="C10236" s="83"/>
      <c r="D10236" s="98"/>
    </row>
    <row r="10237" spans="1:4" ht="12.75">
      <c r="A10237" s="83"/>
      <c r="B10237" s="83"/>
      <c r="C10237" s="83"/>
      <c r="D10237" s="98"/>
    </row>
    <row r="10238" spans="1:4" ht="12.75">
      <c r="A10238" s="83"/>
      <c r="B10238" s="83"/>
      <c r="C10238" s="83"/>
      <c r="D10238" s="98"/>
    </row>
    <row r="10239" spans="1:4" ht="12.75">
      <c r="A10239" s="83"/>
      <c r="B10239" s="83"/>
      <c r="C10239" s="83"/>
      <c r="D10239" s="98"/>
    </row>
    <row r="10240" spans="1:4" ht="12.75">
      <c r="A10240" s="83"/>
      <c r="B10240" s="83"/>
      <c r="C10240" s="83"/>
      <c r="D10240" s="98"/>
    </row>
    <row r="10241" spans="1:4" ht="12.75">
      <c r="A10241" s="83"/>
      <c r="B10241" s="83"/>
      <c r="C10241" s="83"/>
      <c r="D10241" s="98"/>
    </row>
    <row r="10242" spans="1:4" ht="12.75">
      <c r="A10242" s="83"/>
      <c r="B10242" s="83"/>
      <c r="C10242" s="83"/>
      <c r="D10242" s="98"/>
    </row>
    <row r="10243" spans="1:4" ht="12.75">
      <c r="A10243" s="83"/>
      <c r="B10243" s="83"/>
      <c r="C10243" s="83"/>
      <c r="D10243" s="98"/>
    </row>
    <row r="10244" spans="1:4" ht="12.75">
      <c r="A10244" s="83"/>
      <c r="B10244" s="83"/>
      <c r="C10244" s="83"/>
      <c r="D10244" s="98"/>
    </row>
    <row r="10245" spans="1:4" ht="12.75">
      <c r="A10245" s="83"/>
      <c r="B10245" s="83"/>
      <c r="C10245" s="83"/>
      <c r="D10245" s="98"/>
    </row>
    <row r="10246" spans="1:4" ht="12.75">
      <c r="A10246" s="83"/>
      <c r="B10246" s="83"/>
      <c r="C10246" s="83"/>
      <c r="D10246" s="98"/>
    </row>
    <row r="10247" spans="1:4" ht="12.75">
      <c r="A10247" s="83"/>
      <c r="B10247" s="83"/>
      <c r="C10247" s="83"/>
      <c r="D10247" s="98"/>
    </row>
    <row r="10248" spans="1:4" ht="12.75">
      <c r="A10248" s="83"/>
      <c r="B10248" s="83"/>
      <c r="C10248" s="83"/>
      <c r="D10248" s="98"/>
    </row>
    <row r="10249" spans="1:4" ht="12.75">
      <c r="A10249" s="83"/>
      <c r="B10249" s="83"/>
      <c r="C10249" s="83"/>
      <c r="D10249" s="98"/>
    </row>
    <row r="10250" spans="1:4" ht="12.75">
      <c r="A10250" s="83"/>
      <c r="B10250" s="83"/>
      <c r="C10250" s="83"/>
      <c r="D10250" s="98"/>
    </row>
    <row r="10251" spans="1:4" ht="12.75">
      <c r="A10251" s="83"/>
      <c r="B10251" s="83"/>
      <c r="C10251" s="83"/>
      <c r="D10251" s="98"/>
    </row>
    <row r="10252" spans="1:4" ht="12.75">
      <c r="A10252" s="83"/>
      <c r="B10252" s="83"/>
      <c r="C10252" s="83"/>
      <c r="D10252" s="98"/>
    </row>
    <row r="10253" spans="1:4" ht="12.75">
      <c r="A10253" s="83"/>
      <c r="B10253" s="83"/>
      <c r="C10253" s="83"/>
      <c r="D10253" s="98"/>
    </row>
    <row r="10254" spans="1:4" ht="12.75">
      <c r="A10254" s="83"/>
      <c r="B10254" s="83"/>
      <c r="C10254" s="83"/>
      <c r="D10254" s="98"/>
    </row>
    <row r="10255" spans="1:4" ht="12.75">
      <c r="A10255" s="83"/>
      <c r="B10255" s="83"/>
      <c r="C10255" s="83"/>
      <c r="D10255" s="98"/>
    </row>
    <row r="10256" spans="1:4" ht="12.75">
      <c r="A10256" s="83"/>
      <c r="B10256" s="83"/>
      <c r="C10256" s="83"/>
      <c r="D10256" s="98"/>
    </row>
    <row r="10257" spans="1:4" ht="12.75">
      <c r="A10257" s="83"/>
      <c r="B10257" s="83"/>
      <c r="C10257" s="83"/>
      <c r="D10257" s="98"/>
    </row>
    <row r="10258" spans="1:4" ht="12.75">
      <c r="A10258" s="83"/>
      <c r="B10258" s="83"/>
      <c r="C10258" s="83"/>
      <c r="D10258" s="98"/>
    </row>
    <row r="10259" spans="1:4" ht="12.75">
      <c r="A10259" s="83"/>
      <c r="B10259" s="83"/>
      <c r="C10259" s="83"/>
      <c r="D10259" s="98"/>
    </row>
    <row r="10260" spans="1:4" ht="12.75">
      <c r="A10260" s="83"/>
      <c r="B10260" s="83"/>
      <c r="C10260" s="83"/>
      <c r="D10260" s="98"/>
    </row>
    <row r="10261" spans="1:4" ht="12.75">
      <c r="A10261" s="83"/>
      <c r="B10261" s="83"/>
      <c r="C10261" s="83"/>
      <c r="D10261" s="98"/>
    </row>
    <row r="10262" spans="1:4" ht="12.75">
      <c r="A10262" s="83"/>
      <c r="B10262" s="83"/>
      <c r="C10262" s="83"/>
      <c r="D10262" s="98"/>
    </row>
    <row r="10263" spans="1:4" ht="12.75">
      <c r="A10263" s="83"/>
      <c r="B10263" s="83"/>
      <c r="C10263" s="83"/>
      <c r="D10263" s="98"/>
    </row>
    <row r="10264" spans="1:4" ht="12.75">
      <c r="A10264" s="83"/>
      <c r="B10264" s="83"/>
      <c r="C10264" s="83"/>
      <c r="D10264" s="98"/>
    </row>
    <row r="10265" spans="1:4" ht="12.75">
      <c r="A10265" s="83"/>
      <c r="B10265" s="83"/>
      <c r="C10265" s="83"/>
      <c r="D10265" s="98"/>
    </row>
    <row r="10266" spans="1:4" ht="12.75">
      <c r="A10266" s="83"/>
      <c r="B10266" s="83"/>
      <c r="C10266" s="83"/>
      <c r="D10266" s="98"/>
    </row>
    <row r="10267" spans="1:4" ht="12.75">
      <c r="A10267" s="83"/>
      <c r="B10267" s="83"/>
      <c r="C10267" s="83"/>
      <c r="D10267" s="98"/>
    </row>
    <row r="10268" spans="1:4" ht="12.75">
      <c r="A10268" s="83"/>
      <c r="B10268" s="83"/>
      <c r="C10268" s="83"/>
      <c r="D10268" s="98"/>
    </row>
    <row r="10269" spans="1:4" ht="12.75">
      <c r="A10269" s="83"/>
      <c r="B10269" s="83"/>
      <c r="C10269" s="83"/>
      <c r="D10269" s="98"/>
    </row>
    <row r="10270" spans="1:4" ht="12.75">
      <c r="A10270" s="83"/>
      <c r="B10270" s="83"/>
      <c r="C10270" s="83"/>
      <c r="D10270" s="98"/>
    </row>
    <row r="10271" spans="1:4" ht="12.75">
      <c r="A10271" s="83"/>
      <c r="B10271" s="83"/>
      <c r="C10271" s="83"/>
      <c r="D10271" s="98"/>
    </row>
    <row r="10272" spans="1:4" ht="12.75">
      <c r="A10272" s="83"/>
      <c r="B10272" s="83"/>
      <c r="C10272" s="83"/>
      <c r="D10272" s="98"/>
    </row>
    <row r="10273" spans="1:4" ht="12.75">
      <c r="A10273" s="83"/>
      <c r="B10273" s="83"/>
      <c r="C10273" s="83"/>
      <c r="D10273" s="98"/>
    </row>
    <row r="10274" spans="1:4" ht="12.75">
      <c r="A10274" s="83"/>
      <c r="B10274" s="83"/>
      <c r="C10274" s="83"/>
      <c r="D10274" s="98"/>
    </row>
    <row r="10275" spans="1:4" ht="12.75">
      <c r="A10275" s="83"/>
      <c r="B10275" s="83"/>
      <c r="C10275" s="83"/>
      <c r="D10275" s="98"/>
    </row>
    <row r="10276" spans="1:4" ht="12.75">
      <c r="A10276" s="83"/>
      <c r="B10276" s="83"/>
      <c r="C10276" s="83"/>
      <c r="D10276" s="98"/>
    </row>
    <row r="10277" spans="1:4" ht="12.75">
      <c r="A10277" s="83"/>
      <c r="B10277" s="83"/>
      <c r="C10277" s="83"/>
      <c r="D10277" s="98"/>
    </row>
    <row r="10278" spans="1:4" ht="12.75">
      <c r="A10278" s="83"/>
      <c r="B10278" s="83"/>
      <c r="C10278" s="83"/>
      <c r="D10278" s="98"/>
    </row>
    <row r="10279" spans="1:4" ht="12.75">
      <c r="A10279" s="83"/>
      <c r="B10279" s="83"/>
      <c r="C10279" s="83"/>
      <c r="D10279" s="98"/>
    </row>
    <row r="10280" spans="1:4" ht="12.75">
      <c r="A10280" s="83"/>
      <c r="B10280" s="83"/>
      <c r="C10280" s="83"/>
      <c r="D10280" s="98"/>
    </row>
    <row r="10281" spans="1:4" ht="12.75">
      <c r="A10281" s="83"/>
      <c r="B10281" s="83"/>
      <c r="C10281" s="83"/>
      <c r="D10281" s="98"/>
    </row>
    <row r="10282" spans="1:4" ht="12.75">
      <c r="A10282" s="83"/>
      <c r="B10282" s="83"/>
      <c r="C10282" s="83"/>
      <c r="D10282" s="98"/>
    </row>
    <row r="10283" spans="1:4" ht="12.75">
      <c r="A10283" s="83"/>
      <c r="B10283" s="83"/>
      <c r="C10283" s="83"/>
      <c r="D10283" s="98"/>
    </row>
    <row r="10284" spans="1:4" ht="12.75">
      <c r="A10284" s="83"/>
      <c r="B10284" s="83"/>
      <c r="C10284" s="83"/>
      <c r="D10284" s="98"/>
    </row>
    <row r="10285" spans="1:4" ht="12.75">
      <c r="A10285" s="83"/>
      <c r="B10285" s="83"/>
      <c r="C10285" s="83"/>
      <c r="D10285" s="98"/>
    </row>
    <row r="10286" spans="1:4" ht="12.75">
      <c r="A10286" s="83"/>
      <c r="B10286" s="83"/>
      <c r="C10286" s="83"/>
      <c r="D10286" s="98"/>
    </row>
    <row r="10287" spans="1:4" ht="12.75">
      <c r="A10287" s="83"/>
      <c r="B10287" s="83"/>
      <c r="C10287" s="83"/>
      <c r="D10287" s="98"/>
    </row>
    <row r="10288" spans="1:4" ht="12.75">
      <c r="A10288" s="83"/>
      <c r="B10288" s="83"/>
      <c r="C10288" s="83"/>
      <c r="D10288" s="98"/>
    </row>
    <row r="10289" spans="1:4" ht="12.75">
      <c r="A10289" s="83"/>
      <c r="B10289" s="83"/>
      <c r="C10289" s="83"/>
      <c r="D10289" s="98"/>
    </row>
    <row r="10290" spans="1:4" ht="12.75">
      <c r="A10290" s="83"/>
      <c r="B10290" s="83"/>
      <c r="C10290" s="83"/>
      <c r="D10290" s="98"/>
    </row>
    <row r="10291" spans="1:4" ht="12.75">
      <c r="A10291" s="83"/>
      <c r="B10291" s="83"/>
      <c r="C10291" s="83"/>
      <c r="D10291" s="98"/>
    </row>
    <row r="10292" spans="1:4" ht="12.75">
      <c r="A10292" s="83"/>
      <c r="B10292" s="83"/>
      <c r="C10292" s="83"/>
      <c r="D10292" s="98"/>
    </row>
    <row r="10293" spans="1:4" ht="12.75">
      <c r="A10293" s="83"/>
      <c r="B10293" s="83"/>
      <c r="C10293" s="83"/>
      <c r="D10293" s="98"/>
    </row>
    <row r="10294" spans="1:4" ht="12.75">
      <c r="A10294" s="83"/>
      <c r="B10294" s="83"/>
      <c r="C10294" s="83"/>
      <c r="D10294" s="98"/>
    </row>
    <row r="10295" spans="1:4" ht="12.75">
      <c r="A10295" s="83"/>
      <c r="B10295" s="83"/>
      <c r="C10295" s="83"/>
      <c r="D10295" s="98"/>
    </row>
    <row r="10296" spans="1:4" ht="12.75">
      <c r="A10296" s="83"/>
      <c r="B10296" s="83"/>
      <c r="C10296" s="83"/>
      <c r="D10296" s="98"/>
    </row>
    <row r="10297" spans="1:4" ht="12.75">
      <c r="A10297" s="83"/>
      <c r="B10297" s="83"/>
      <c r="C10297" s="83"/>
      <c r="D10297" s="98"/>
    </row>
    <row r="10298" spans="1:4" ht="12.75">
      <c r="A10298" s="83"/>
      <c r="B10298" s="83"/>
      <c r="C10298" s="83"/>
      <c r="D10298" s="98"/>
    </row>
    <row r="10299" spans="1:4" ht="12.75">
      <c r="A10299" s="83"/>
      <c r="B10299" s="83"/>
      <c r="C10299" s="83"/>
      <c r="D10299" s="98"/>
    </row>
    <row r="10300" spans="1:4" ht="12.75">
      <c r="A10300" s="83"/>
      <c r="B10300" s="83"/>
      <c r="C10300" s="83"/>
      <c r="D10300" s="98"/>
    </row>
    <row r="10301" spans="1:4" ht="12.75">
      <c r="A10301" s="83"/>
      <c r="B10301" s="83"/>
      <c r="C10301" s="83"/>
      <c r="D10301" s="98"/>
    </row>
    <row r="10302" spans="1:4" ht="12.75">
      <c r="A10302" s="83"/>
      <c r="B10302" s="83"/>
      <c r="C10302" s="83"/>
      <c r="D10302" s="98"/>
    </row>
    <row r="10303" spans="1:4" ht="12.75">
      <c r="A10303" s="83"/>
      <c r="B10303" s="83"/>
      <c r="C10303" s="83"/>
      <c r="D10303" s="98"/>
    </row>
    <row r="10304" spans="1:4" ht="12.75">
      <c r="A10304" s="83"/>
      <c r="B10304" s="83"/>
      <c r="C10304" s="83"/>
      <c r="D10304" s="98"/>
    </row>
    <row r="10305" spans="1:4" ht="12.75">
      <c r="A10305" s="83"/>
      <c r="B10305" s="83"/>
      <c r="C10305" s="83"/>
      <c r="D10305" s="98"/>
    </row>
    <row r="10306" spans="1:4" ht="12.75">
      <c r="A10306" s="83"/>
      <c r="B10306" s="83"/>
      <c r="C10306" s="83"/>
      <c r="D10306" s="98"/>
    </row>
    <row r="10307" spans="1:4" ht="12.75">
      <c r="A10307" s="83"/>
      <c r="B10307" s="83"/>
      <c r="C10307" s="83"/>
      <c r="D10307" s="98"/>
    </row>
    <row r="10308" spans="1:4" ht="12.75">
      <c r="A10308" s="83"/>
      <c r="B10308" s="83"/>
      <c r="C10308" s="83"/>
      <c r="D10308" s="98"/>
    </row>
    <row r="10309" spans="1:4" ht="12.75">
      <c r="A10309" s="83"/>
      <c r="B10309" s="83"/>
      <c r="C10309" s="83"/>
      <c r="D10309" s="98"/>
    </row>
    <row r="10310" spans="1:4" ht="12.75">
      <c r="A10310" s="83"/>
      <c r="B10310" s="83"/>
      <c r="C10310" s="83"/>
      <c r="D10310" s="98"/>
    </row>
    <row r="10311" spans="1:4" ht="12.75">
      <c r="A10311" s="83"/>
      <c r="B10311" s="83"/>
      <c r="C10311" s="83"/>
      <c r="D10311" s="98"/>
    </row>
    <row r="10312" spans="1:4" ht="12.75">
      <c r="A10312" s="83"/>
      <c r="B10312" s="83"/>
      <c r="C10312" s="83"/>
      <c r="D10312" s="98"/>
    </row>
    <row r="10313" spans="1:4" ht="12.75">
      <c r="A10313" s="83"/>
      <c r="B10313" s="83"/>
      <c r="C10313" s="83"/>
      <c r="D10313" s="98"/>
    </row>
    <row r="10314" spans="1:4" ht="12.75">
      <c r="A10314" s="83"/>
      <c r="B10314" s="83"/>
      <c r="C10314" s="83"/>
      <c r="D10314" s="98"/>
    </row>
    <row r="10315" spans="1:4" ht="12.75">
      <c r="A10315" s="83"/>
      <c r="B10315" s="83"/>
      <c r="C10315" s="83"/>
      <c r="D10315" s="98"/>
    </row>
    <row r="10316" spans="1:4" ht="12.75">
      <c r="A10316" s="83"/>
      <c r="B10316" s="83"/>
      <c r="C10316" s="83"/>
      <c r="D10316" s="98"/>
    </row>
    <row r="10317" spans="1:4" ht="12.75">
      <c r="A10317" s="83"/>
      <c r="B10317" s="83"/>
      <c r="C10317" s="83"/>
      <c r="D10317" s="98"/>
    </row>
    <row r="10318" spans="1:4" ht="12.75">
      <c r="A10318" s="83"/>
      <c r="B10318" s="83"/>
      <c r="C10318" s="83"/>
      <c r="D10318" s="98"/>
    </row>
    <row r="10319" spans="1:4" ht="12.75">
      <c r="A10319" s="83"/>
      <c r="B10319" s="83"/>
      <c r="C10319" s="83"/>
      <c r="D10319" s="98"/>
    </row>
    <row r="10320" spans="1:4" ht="12.75">
      <c r="A10320" s="83"/>
      <c r="B10320" s="83"/>
      <c r="C10320" s="83"/>
      <c r="D10320" s="98"/>
    </row>
    <row r="10321" spans="1:4" ht="12.75">
      <c r="A10321" s="83"/>
      <c r="B10321" s="83"/>
      <c r="C10321" s="83"/>
      <c r="D10321" s="98"/>
    </row>
    <row r="10322" spans="1:4" ht="12.75">
      <c r="A10322" s="83"/>
      <c r="B10322" s="83"/>
      <c r="C10322" s="83"/>
      <c r="D10322" s="98"/>
    </row>
    <row r="10323" spans="1:4" ht="12.75">
      <c r="A10323" s="83"/>
      <c r="B10323" s="83"/>
      <c r="C10323" s="83"/>
      <c r="D10323" s="98"/>
    </row>
    <row r="10324" spans="1:4" ht="12.75">
      <c r="A10324" s="83"/>
      <c r="B10324" s="83"/>
      <c r="C10324" s="83"/>
      <c r="D10324" s="98"/>
    </row>
    <row r="10325" spans="1:4" ht="12.75">
      <c r="A10325" s="83"/>
      <c r="B10325" s="83"/>
      <c r="C10325" s="83"/>
      <c r="D10325" s="98"/>
    </row>
    <row r="10326" spans="1:4" ht="12.75">
      <c r="A10326" s="83"/>
      <c r="B10326" s="83"/>
      <c r="C10326" s="83"/>
      <c r="D10326" s="98"/>
    </row>
    <row r="10327" spans="1:4" ht="12.75">
      <c r="A10327" s="83"/>
      <c r="B10327" s="83"/>
      <c r="C10327" s="83"/>
      <c r="D10327" s="98"/>
    </row>
    <row r="10328" spans="1:4" ht="12.75">
      <c r="A10328" s="83"/>
      <c r="B10328" s="83"/>
      <c r="C10328" s="83"/>
      <c r="D10328" s="98"/>
    </row>
    <row r="10329" spans="1:4" ht="12.75">
      <c r="A10329" s="83"/>
      <c r="B10329" s="83"/>
      <c r="C10329" s="83"/>
      <c r="D10329" s="98"/>
    </row>
    <row r="10330" spans="1:4" ht="12.75">
      <c r="A10330" s="83"/>
      <c r="B10330" s="83"/>
      <c r="C10330" s="83"/>
      <c r="D10330" s="98"/>
    </row>
    <row r="10331" spans="1:4" ht="12.75">
      <c r="A10331" s="83"/>
      <c r="B10331" s="83"/>
      <c r="C10331" s="83"/>
      <c r="D10331" s="98"/>
    </row>
    <row r="10332" spans="1:4" ht="12.75">
      <c r="A10332" s="83"/>
      <c r="B10332" s="83"/>
      <c r="C10332" s="83"/>
      <c r="D10332" s="98"/>
    </row>
    <row r="10333" spans="1:4" ht="12.75">
      <c r="A10333" s="83"/>
      <c r="B10333" s="83"/>
      <c r="C10333" s="83"/>
      <c r="D10333" s="98"/>
    </row>
    <row r="10334" spans="1:4" ht="12.75">
      <c r="A10334" s="83"/>
      <c r="B10334" s="83"/>
      <c r="C10334" s="83"/>
      <c r="D10334" s="98"/>
    </row>
    <row r="10335" spans="1:4" ht="12.75">
      <c r="A10335" s="83"/>
      <c r="B10335" s="83"/>
      <c r="C10335" s="83"/>
      <c r="D10335" s="98"/>
    </row>
    <row r="10336" spans="1:4" ht="12.75">
      <c r="A10336" s="83"/>
      <c r="B10336" s="83"/>
      <c r="C10336" s="83"/>
      <c r="D10336" s="98"/>
    </row>
    <row r="10337" spans="1:4" ht="12.75">
      <c r="A10337" s="83"/>
      <c r="B10337" s="83"/>
      <c r="C10337" s="83"/>
      <c r="D10337" s="98"/>
    </row>
    <row r="10338" spans="1:4" ht="12.75">
      <c r="A10338" s="83"/>
      <c r="B10338" s="83"/>
      <c r="C10338" s="83"/>
      <c r="D10338" s="98"/>
    </row>
    <row r="10339" spans="1:4" ht="12.75">
      <c r="A10339" s="83"/>
      <c r="B10339" s="83"/>
      <c r="C10339" s="83"/>
      <c r="D10339" s="98"/>
    </row>
    <row r="10340" spans="1:4" ht="12.75">
      <c r="A10340" s="83"/>
      <c r="B10340" s="83"/>
      <c r="C10340" s="83"/>
      <c r="D10340" s="98"/>
    </row>
    <row r="10341" spans="1:4" ht="12.75">
      <c r="A10341" s="83"/>
      <c r="B10341" s="83"/>
      <c r="C10341" s="83"/>
      <c r="D10341" s="98"/>
    </row>
    <row r="10342" spans="1:4" ht="12.75">
      <c r="A10342" s="83"/>
      <c r="B10342" s="83"/>
      <c r="C10342" s="83"/>
      <c r="D10342" s="98"/>
    </row>
    <row r="10343" spans="1:4" ht="12.75">
      <c r="A10343" s="83"/>
      <c r="B10343" s="83"/>
      <c r="C10343" s="83"/>
      <c r="D10343" s="98"/>
    </row>
    <row r="10344" spans="1:4" ht="12.75">
      <c r="A10344" s="83"/>
      <c r="B10344" s="83"/>
      <c r="C10344" s="83"/>
      <c r="D10344" s="98"/>
    </row>
    <row r="10345" spans="1:4" ht="12.75">
      <c r="A10345" s="83"/>
      <c r="B10345" s="83"/>
      <c r="C10345" s="83"/>
      <c r="D10345" s="98"/>
    </row>
    <row r="10346" spans="1:4" ht="12.75">
      <c r="A10346" s="83"/>
      <c r="B10346" s="83"/>
      <c r="C10346" s="83"/>
      <c r="D10346" s="98"/>
    </row>
    <row r="10347" spans="1:4" ht="12.75">
      <c r="A10347" s="83"/>
      <c r="B10347" s="83"/>
      <c r="C10347" s="83"/>
      <c r="D10347" s="98"/>
    </row>
    <row r="10348" spans="1:4" ht="12.75">
      <c r="A10348" s="83"/>
      <c r="B10348" s="83"/>
      <c r="C10348" s="83"/>
      <c r="D10348" s="98"/>
    </row>
    <row r="10349" spans="1:4" ht="12.75">
      <c r="A10349" s="83"/>
      <c r="B10349" s="83"/>
      <c r="C10349" s="83"/>
      <c r="D10349" s="98"/>
    </row>
    <row r="10350" spans="1:4" ht="12.75">
      <c r="A10350" s="83"/>
      <c r="B10350" s="83"/>
      <c r="C10350" s="83"/>
      <c r="D10350" s="98"/>
    </row>
    <row r="10351" spans="1:4" ht="12.75">
      <c r="A10351" s="83"/>
      <c r="B10351" s="83"/>
      <c r="C10351" s="83"/>
      <c r="D10351" s="98"/>
    </row>
    <row r="10352" spans="1:4" ht="12.75">
      <c r="A10352" s="83"/>
      <c r="B10352" s="83"/>
      <c r="C10352" s="83"/>
      <c r="D10352" s="98"/>
    </row>
    <row r="10353" spans="1:4" ht="12.75">
      <c r="A10353" s="83"/>
      <c r="B10353" s="83"/>
      <c r="C10353" s="83"/>
      <c r="D10353" s="98"/>
    </row>
    <row r="10354" spans="1:4" ht="12.75">
      <c r="A10354" s="83"/>
      <c r="B10354" s="83"/>
      <c r="C10354" s="83"/>
      <c r="D10354" s="98"/>
    </row>
    <row r="10355" spans="1:4" ht="12.75">
      <c r="A10355" s="83"/>
      <c r="B10355" s="83"/>
      <c r="C10355" s="83"/>
      <c r="D10355" s="98"/>
    </row>
    <row r="10356" spans="1:4" ht="12.75">
      <c r="A10356" s="83"/>
      <c r="B10356" s="83"/>
      <c r="C10356" s="83"/>
      <c r="D10356" s="98"/>
    </row>
    <row r="10357" spans="1:4" ht="12.75">
      <c r="A10357" s="83"/>
      <c r="B10357" s="83"/>
      <c r="C10357" s="83"/>
      <c r="D10357" s="98"/>
    </row>
    <row r="10358" spans="1:4" ht="12.75">
      <c r="A10358" s="83"/>
      <c r="B10358" s="83"/>
      <c r="C10358" s="83"/>
      <c r="D10358" s="98"/>
    </row>
    <row r="10359" spans="1:4" ht="12.75">
      <c r="A10359" s="83"/>
      <c r="B10359" s="83"/>
      <c r="C10359" s="83"/>
      <c r="D10359" s="98"/>
    </row>
    <row r="10360" spans="1:4" ht="12.75">
      <c r="A10360" s="83"/>
      <c r="B10360" s="83"/>
      <c r="C10360" s="83"/>
      <c r="D10360" s="98"/>
    </row>
    <row r="10361" spans="1:4" ht="12.75">
      <c r="A10361" s="83"/>
      <c r="B10361" s="83"/>
      <c r="C10361" s="83"/>
      <c r="D10361" s="98"/>
    </row>
    <row r="10362" spans="1:4" ht="12.75">
      <c r="A10362" s="83"/>
      <c r="B10362" s="83"/>
      <c r="C10362" s="83"/>
      <c r="D10362" s="98"/>
    </row>
    <row r="10363" spans="1:4" ht="12.75">
      <c r="A10363" s="83"/>
      <c r="B10363" s="83"/>
      <c r="C10363" s="83"/>
      <c r="D10363" s="98"/>
    </row>
    <row r="10364" spans="1:4" ht="12.75">
      <c r="A10364" s="83"/>
      <c r="B10364" s="83"/>
      <c r="C10364" s="83"/>
      <c r="D10364" s="98"/>
    </row>
    <row r="10365" spans="1:4" ht="12.75">
      <c r="A10365" s="83"/>
      <c r="B10365" s="83"/>
      <c r="C10365" s="83"/>
      <c r="D10365" s="98"/>
    </row>
    <row r="10366" spans="1:4" ht="12.75">
      <c r="A10366" s="83"/>
      <c r="B10366" s="83"/>
      <c r="C10366" s="83"/>
      <c r="D10366" s="98"/>
    </row>
    <row r="10367" spans="1:4" ht="12.75">
      <c r="A10367" s="83"/>
      <c r="B10367" s="83"/>
      <c r="C10367" s="83"/>
      <c r="D10367" s="98"/>
    </row>
    <row r="10368" spans="1:4" ht="12.75">
      <c r="A10368" s="83"/>
      <c r="B10368" s="83"/>
      <c r="C10368" s="83"/>
      <c r="D10368" s="98"/>
    </row>
    <row r="10369" spans="1:4" ht="12.75">
      <c r="A10369" s="83"/>
      <c r="B10369" s="83"/>
      <c r="C10369" s="83"/>
      <c r="D10369" s="98"/>
    </row>
    <row r="10370" spans="1:4" ht="12.75">
      <c r="A10370" s="83"/>
      <c r="B10370" s="83"/>
      <c r="C10370" s="83"/>
      <c r="D10370" s="98"/>
    </row>
    <row r="10371" spans="1:4" ht="12.75">
      <c r="A10371" s="83"/>
      <c r="B10371" s="83"/>
      <c r="C10371" s="83"/>
      <c r="D10371" s="98"/>
    </row>
    <row r="10372" spans="1:4" ht="12.75">
      <c r="A10372" s="83"/>
      <c r="B10372" s="83"/>
      <c r="C10372" s="83"/>
      <c r="D10372" s="98"/>
    </row>
    <row r="10373" spans="1:4" ht="12.75">
      <c r="A10373" s="83"/>
      <c r="B10373" s="83"/>
      <c r="C10373" s="83"/>
      <c r="D10373" s="98"/>
    </row>
    <row r="10374" spans="1:4" ht="12.75">
      <c r="A10374" s="83"/>
      <c r="B10374" s="83"/>
      <c r="C10374" s="83"/>
      <c r="D10374" s="98"/>
    </row>
    <row r="10375" spans="1:4" ht="12.75">
      <c r="A10375" s="83"/>
      <c r="B10375" s="83"/>
      <c r="C10375" s="83"/>
      <c r="D10375" s="98"/>
    </row>
    <row r="10376" spans="1:4" ht="12.75">
      <c r="A10376" s="83"/>
      <c r="B10376" s="83"/>
      <c r="C10376" s="83"/>
      <c r="D10376" s="98"/>
    </row>
    <row r="10377" spans="1:4" ht="12.75">
      <c r="A10377" s="83"/>
      <c r="B10377" s="83"/>
      <c r="C10377" s="83"/>
      <c r="D10377" s="98"/>
    </row>
    <row r="10378" spans="1:4" ht="12.75">
      <c r="A10378" s="83"/>
      <c r="B10378" s="83"/>
      <c r="C10378" s="83"/>
      <c r="D10378" s="98"/>
    </row>
    <row r="10379" spans="1:4" ht="12.75">
      <c r="A10379" s="83"/>
      <c r="B10379" s="83"/>
      <c r="C10379" s="83"/>
      <c r="D10379" s="98"/>
    </row>
    <row r="10380" spans="1:4" ht="12.75">
      <c r="A10380" s="83"/>
      <c r="B10380" s="83"/>
      <c r="C10380" s="83"/>
      <c r="D10380" s="98"/>
    </row>
    <row r="10381" spans="1:4" ht="12.75">
      <c r="A10381" s="83"/>
      <c r="B10381" s="83"/>
      <c r="C10381" s="83"/>
      <c r="D10381" s="98"/>
    </row>
    <row r="10382" spans="1:4" ht="12.75">
      <c r="A10382" s="83"/>
      <c r="B10382" s="83"/>
      <c r="C10382" s="83"/>
      <c r="D10382" s="98"/>
    </row>
    <row r="10383" spans="1:4" ht="12.75">
      <c r="A10383" s="83"/>
      <c r="B10383" s="83"/>
      <c r="C10383" s="83"/>
      <c r="D10383" s="98"/>
    </row>
    <row r="10384" spans="1:4" ht="12.75">
      <c r="A10384" s="83"/>
      <c r="B10384" s="83"/>
      <c r="C10384" s="83"/>
      <c r="D10384" s="98"/>
    </row>
    <row r="10385" spans="1:4" ht="12.75">
      <c r="A10385" s="83"/>
      <c r="B10385" s="83"/>
      <c r="C10385" s="83"/>
      <c r="D10385" s="98"/>
    </row>
    <row r="10386" spans="1:4" ht="12.75">
      <c r="A10386" s="83"/>
      <c r="B10386" s="83"/>
      <c r="C10386" s="83"/>
      <c r="D10386" s="98"/>
    </row>
    <row r="10387" spans="1:4" ht="12.75">
      <c r="A10387" s="83"/>
      <c r="B10387" s="83"/>
      <c r="C10387" s="83"/>
      <c r="D10387" s="98"/>
    </row>
    <row r="10388" spans="1:4" ht="12.75">
      <c r="A10388" s="83"/>
      <c r="B10388" s="83"/>
      <c r="C10388" s="83"/>
      <c r="D10388" s="98"/>
    </row>
    <row r="10389" spans="1:4" ht="12.75">
      <c r="A10389" s="83"/>
      <c r="B10389" s="83"/>
      <c r="C10389" s="83"/>
      <c r="D10389" s="98"/>
    </row>
    <row r="10390" spans="1:4" ht="12.75">
      <c r="A10390" s="83"/>
      <c r="B10390" s="83"/>
      <c r="C10390" s="83"/>
      <c r="D10390" s="98"/>
    </row>
    <row r="10391" spans="1:4" ht="12.75">
      <c r="A10391" s="83"/>
      <c r="B10391" s="83"/>
      <c r="C10391" s="83"/>
      <c r="D10391" s="98"/>
    </row>
    <row r="10392" spans="1:4" ht="12.75">
      <c r="A10392" s="83"/>
      <c r="B10392" s="83"/>
      <c r="C10392" s="83"/>
      <c r="D10392" s="98"/>
    </row>
    <row r="10393" spans="1:4" ht="12.75">
      <c r="A10393" s="83"/>
      <c r="B10393" s="83"/>
      <c r="C10393" s="83"/>
      <c r="D10393" s="98"/>
    </row>
    <row r="10394" spans="1:4" ht="12.75">
      <c r="A10394" s="83"/>
      <c r="B10394" s="83"/>
      <c r="C10394" s="83"/>
      <c r="D10394" s="98"/>
    </row>
    <row r="10395" spans="1:4" ht="12.75">
      <c r="A10395" s="83"/>
      <c r="B10395" s="83"/>
      <c r="C10395" s="83"/>
      <c r="D10395" s="98"/>
    </row>
    <row r="10396" spans="1:4" ht="12.75">
      <c r="A10396" s="83"/>
      <c r="B10396" s="83"/>
      <c r="C10396" s="83"/>
      <c r="D10396" s="98"/>
    </row>
    <row r="10397" spans="1:4" ht="12.75">
      <c r="A10397" s="83"/>
      <c r="B10397" s="83"/>
      <c r="C10397" s="83"/>
      <c r="D10397" s="98"/>
    </row>
    <row r="10398" spans="1:4" ht="12.75">
      <c r="A10398" s="83"/>
      <c r="B10398" s="83"/>
      <c r="C10398" s="83"/>
      <c r="D10398" s="98"/>
    </row>
    <row r="10399" spans="1:4" ht="12.75">
      <c r="A10399" s="83"/>
      <c r="B10399" s="83"/>
      <c r="C10399" s="83"/>
      <c r="D10399" s="98"/>
    </row>
    <row r="10400" spans="1:4" ht="12.75">
      <c r="A10400" s="83"/>
      <c r="B10400" s="83"/>
      <c r="C10400" s="83"/>
      <c r="D10400" s="98"/>
    </row>
    <row r="10401" spans="1:4" ht="12.75">
      <c r="A10401" s="83"/>
      <c r="B10401" s="83"/>
      <c r="C10401" s="83"/>
      <c r="D10401" s="98"/>
    </row>
    <row r="10402" spans="1:4" ht="12.75">
      <c r="A10402" s="83"/>
      <c r="B10402" s="83"/>
      <c r="C10402" s="83"/>
      <c r="D10402" s="98"/>
    </row>
    <row r="10403" spans="1:4" ht="12.75">
      <c r="A10403" s="83"/>
      <c r="B10403" s="83"/>
      <c r="C10403" s="83"/>
      <c r="D10403" s="98"/>
    </row>
    <row r="10404" spans="1:4" ht="12.75">
      <c r="A10404" s="83"/>
      <c r="B10404" s="83"/>
      <c r="C10404" s="83"/>
      <c r="D10404" s="98"/>
    </row>
    <row r="10405" spans="1:4" ht="12.75">
      <c r="A10405" s="83"/>
      <c r="B10405" s="83"/>
      <c r="C10405" s="83"/>
      <c r="D10405" s="98"/>
    </row>
    <row r="10406" spans="1:4" ht="12.75">
      <c r="A10406" s="83"/>
      <c r="B10406" s="83"/>
      <c r="C10406" s="83"/>
      <c r="D10406" s="98"/>
    </row>
    <row r="10407" spans="1:4" ht="12.75">
      <c r="A10407" s="83"/>
      <c r="B10407" s="83"/>
      <c r="C10407" s="83"/>
      <c r="D10407" s="98"/>
    </row>
    <row r="10408" spans="1:4" ht="12.75">
      <c r="A10408" s="83"/>
      <c r="B10408" s="83"/>
      <c r="C10408" s="83"/>
      <c r="D10408" s="98"/>
    </row>
    <row r="10409" spans="1:4" ht="12.75">
      <c r="A10409" s="83"/>
      <c r="B10409" s="83"/>
      <c r="C10409" s="83"/>
      <c r="D10409" s="98"/>
    </row>
    <row r="10410" spans="1:4" ht="12.75">
      <c r="A10410" s="83"/>
      <c r="B10410" s="83"/>
      <c r="C10410" s="83"/>
      <c r="D10410" s="98"/>
    </row>
    <row r="10411" spans="1:4" ht="12.75">
      <c r="A10411" s="83"/>
      <c r="B10411" s="83"/>
      <c r="C10411" s="83"/>
      <c r="D10411" s="98"/>
    </row>
    <row r="10412" spans="1:4" ht="12.75">
      <c r="A10412" s="83"/>
      <c r="B10412" s="83"/>
      <c r="C10412" s="83"/>
      <c r="D10412" s="98"/>
    </row>
    <row r="10413" spans="1:4" ht="12.75">
      <c r="A10413" s="83"/>
      <c r="B10413" s="83"/>
      <c r="C10413" s="83"/>
      <c r="D10413" s="98"/>
    </row>
    <row r="10414" spans="1:4" ht="12.75">
      <c r="A10414" s="83"/>
      <c r="B10414" s="83"/>
      <c r="C10414" s="83"/>
      <c r="D10414" s="98"/>
    </row>
    <row r="10415" spans="1:4" ht="12.75">
      <c r="A10415" s="83"/>
      <c r="B10415" s="83"/>
      <c r="C10415" s="83"/>
      <c r="D10415" s="98"/>
    </row>
    <row r="10416" spans="1:4" ht="12.75">
      <c r="A10416" s="83"/>
      <c r="B10416" s="83"/>
      <c r="C10416" s="83"/>
      <c r="D10416" s="98"/>
    </row>
    <row r="10417" spans="1:4" ht="12.75">
      <c r="A10417" s="83"/>
      <c r="B10417" s="83"/>
      <c r="C10417" s="83"/>
      <c r="D10417" s="98"/>
    </row>
    <row r="10418" spans="1:4" ht="12.75">
      <c r="A10418" s="83"/>
      <c r="B10418" s="83"/>
      <c r="C10418" s="83"/>
      <c r="D10418" s="98"/>
    </row>
    <row r="10419" spans="1:4" ht="12.75">
      <c r="A10419" s="83"/>
      <c r="B10419" s="83"/>
      <c r="C10419" s="83"/>
      <c r="D10419" s="98"/>
    </row>
    <row r="10420" spans="1:4" ht="12.75">
      <c r="A10420" s="83"/>
      <c r="B10420" s="83"/>
      <c r="C10420" s="83"/>
      <c r="D10420" s="98"/>
    </row>
    <row r="10421" spans="1:4" ht="12.75">
      <c r="A10421" s="83"/>
      <c r="B10421" s="83"/>
      <c r="C10421" s="83"/>
      <c r="D10421" s="98"/>
    </row>
    <row r="10422" spans="1:4" ht="12.75">
      <c r="A10422" s="83"/>
      <c r="B10422" s="83"/>
      <c r="C10422" s="83"/>
      <c r="D10422" s="98"/>
    </row>
    <row r="10423" spans="1:4" ht="12.75">
      <c r="A10423" s="83"/>
      <c r="B10423" s="83"/>
      <c r="C10423" s="83"/>
      <c r="D10423" s="98"/>
    </row>
    <row r="10424" spans="1:4" ht="12.75">
      <c r="A10424" s="83"/>
      <c r="B10424" s="83"/>
      <c r="C10424" s="83"/>
      <c r="D10424" s="98"/>
    </row>
    <row r="10425" spans="1:4" ht="12.75">
      <c r="A10425" s="83"/>
      <c r="B10425" s="83"/>
      <c r="C10425" s="83"/>
      <c r="D10425" s="98"/>
    </row>
    <row r="10426" spans="1:4" ht="12.75">
      <c r="A10426" s="83"/>
      <c r="B10426" s="83"/>
      <c r="C10426" s="83"/>
      <c r="D10426" s="98"/>
    </row>
    <row r="10427" spans="1:4" ht="12.75">
      <c r="A10427" s="83"/>
      <c r="B10427" s="83"/>
      <c r="C10427" s="83"/>
      <c r="D10427" s="98"/>
    </row>
    <row r="10428" spans="1:4" ht="12.75">
      <c r="A10428" s="83"/>
      <c r="B10428" s="83"/>
      <c r="C10428" s="83"/>
      <c r="D10428" s="98"/>
    </row>
    <row r="10429" spans="1:4" ht="12.75">
      <c r="A10429" s="83"/>
      <c r="B10429" s="83"/>
      <c r="C10429" s="83"/>
      <c r="D10429" s="98"/>
    </row>
    <row r="10430" spans="1:4" ht="12.75">
      <c r="A10430" s="83"/>
      <c r="B10430" s="83"/>
      <c r="C10430" s="83"/>
      <c r="D10430" s="98"/>
    </row>
    <row r="10431" spans="1:4" ht="12.75">
      <c r="A10431" s="83"/>
      <c r="B10431" s="83"/>
      <c r="C10431" s="83"/>
      <c r="D10431" s="98"/>
    </row>
    <row r="10432" spans="1:4" ht="12.75">
      <c r="A10432" s="83"/>
      <c r="B10432" s="83"/>
      <c r="C10432" s="83"/>
      <c r="D10432" s="98"/>
    </row>
    <row r="10433" spans="1:4" ht="12.75">
      <c r="A10433" s="83"/>
      <c r="B10433" s="83"/>
      <c r="C10433" s="83"/>
      <c r="D10433" s="98"/>
    </row>
    <row r="10434" spans="1:4" ht="12.75">
      <c r="A10434" s="83"/>
      <c r="B10434" s="83"/>
      <c r="C10434" s="83"/>
      <c r="D10434" s="98"/>
    </row>
    <row r="10435" spans="1:4" ht="12.75">
      <c r="A10435" s="83"/>
      <c r="B10435" s="83"/>
      <c r="C10435" s="83"/>
      <c r="D10435" s="98"/>
    </row>
    <row r="10436" spans="1:4" ht="12.75">
      <c r="A10436" s="83"/>
      <c r="B10436" s="83"/>
      <c r="C10436" s="83"/>
      <c r="D10436" s="98"/>
    </row>
    <row r="10437" spans="1:4" ht="12.75">
      <c r="A10437" s="83"/>
      <c r="B10437" s="83"/>
      <c r="C10437" s="83"/>
      <c r="D10437" s="98"/>
    </row>
    <row r="10438" spans="1:4" ht="12.75">
      <c r="A10438" s="83"/>
      <c r="B10438" s="83"/>
      <c r="C10438" s="83"/>
      <c r="D10438" s="98"/>
    </row>
    <row r="10439" spans="1:4" ht="12.75">
      <c r="A10439" s="83"/>
      <c r="B10439" s="83"/>
      <c r="C10439" s="83"/>
      <c r="D10439" s="98"/>
    </row>
    <row r="10440" spans="1:4" ht="12.75">
      <c r="A10440" s="83"/>
      <c r="B10440" s="83"/>
      <c r="C10440" s="83"/>
      <c r="D10440" s="98"/>
    </row>
    <row r="10441" spans="1:4" ht="12.75">
      <c r="A10441" s="83"/>
      <c r="B10441" s="83"/>
      <c r="C10441" s="83"/>
      <c r="D10441" s="98"/>
    </row>
    <row r="10442" spans="1:4" ht="12.75">
      <c r="A10442" s="83"/>
      <c r="B10442" s="83"/>
      <c r="C10442" s="83"/>
      <c r="D10442" s="98"/>
    </row>
    <row r="10443" spans="1:4" ht="12.75">
      <c r="A10443" s="83"/>
      <c r="B10443" s="83"/>
      <c r="C10443" s="83"/>
      <c r="D10443" s="98"/>
    </row>
    <row r="10444" spans="1:4" ht="12.75">
      <c r="A10444" s="83"/>
      <c r="B10444" s="83"/>
      <c r="C10444" s="83"/>
      <c r="D10444" s="98"/>
    </row>
    <row r="10445" spans="1:4" ht="12.75">
      <c r="A10445" s="83"/>
      <c r="B10445" s="83"/>
      <c r="C10445" s="83"/>
      <c r="D10445" s="98"/>
    </row>
    <row r="10446" spans="1:4" ht="12.75">
      <c r="A10446" s="83"/>
      <c r="B10446" s="83"/>
      <c r="C10446" s="83"/>
      <c r="D10446" s="98"/>
    </row>
    <row r="10447" spans="1:4" ht="12.75">
      <c r="A10447" s="83"/>
      <c r="B10447" s="83"/>
      <c r="C10447" s="83"/>
      <c r="D10447" s="98"/>
    </row>
    <row r="10448" spans="1:4" ht="12.75">
      <c r="A10448" s="83"/>
      <c r="B10448" s="83"/>
      <c r="C10448" s="83"/>
      <c r="D10448" s="98"/>
    </row>
    <row r="10449" spans="1:4" ht="12.75">
      <c r="A10449" s="83"/>
      <c r="B10449" s="83"/>
      <c r="C10449" s="83"/>
      <c r="D10449" s="98"/>
    </row>
    <row r="10450" spans="1:4" ht="12.75">
      <c r="A10450" s="83"/>
      <c r="B10450" s="83"/>
      <c r="C10450" s="83"/>
      <c r="D10450" s="98"/>
    </row>
    <row r="10451" spans="1:4" ht="12.75">
      <c r="A10451" s="83"/>
      <c r="B10451" s="83"/>
      <c r="C10451" s="83"/>
      <c r="D10451" s="98"/>
    </row>
    <row r="10452" spans="1:4" ht="12.75">
      <c r="A10452" s="83"/>
      <c r="B10452" s="83"/>
      <c r="C10452" s="83"/>
      <c r="D10452" s="98"/>
    </row>
    <row r="10453" spans="1:4" ht="12.75">
      <c r="A10453" s="83"/>
      <c r="B10453" s="83"/>
      <c r="C10453" s="83"/>
      <c r="D10453" s="98"/>
    </row>
    <row r="10454" spans="1:4" ht="12.75">
      <c r="A10454" s="83"/>
      <c r="B10454" s="83"/>
      <c r="C10454" s="83"/>
      <c r="D10454" s="98"/>
    </row>
    <row r="10455" spans="1:4" ht="12.75">
      <c r="A10455" s="83"/>
      <c r="B10455" s="83"/>
      <c r="C10455" s="83"/>
      <c r="D10455" s="98"/>
    </row>
    <row r="10456" spans="1:4" ht="12.75">
      <c r="A10456" s="83"/>
      <c r="B10456" s="83"/>
      <c r="C10456" s="83"/>
      <c r="D10456" s="98"/>
    </row>
    <row r="10457" spans="1:4" ht="12.75">
      <c r="A10457" s="83"/>
      <c r="B10457" s="83"/>
      <c r="C10457" s="83"/>
      <c r="D10457" s="98"/>
    </row>
    <row r="10458" spans="1:4" ht="12.75">
      <c r="A10458" s="83"/>
      <c r="B10458" s="83"/>
      <c r="C10458" s="83"/>
      <c r="D10458" s="98"/>
    </row>
    <row r="10459" spans="1:4" ht="12.75">
      <c r="A10459" s="83"/>
      <c r="B10459" s="83"/>
      <c r="C10459" s="83"/>
      <c r="D10459" s="98"/>
    </row>
    <row r="10460" spans="1:4" ht="12.75">
      <c r="A10460" s="83"/>
      <c r="B10460" s="83"/>
      <c r="C10460" s="83"/>
      <c r="D10460" s="98"/>
    </row>
    <row r="10461" spans="1:4" ht="12.75">
      <c r="A10461" s="83"/>
      <c r="B10461" s="83"/>
      <c r="C10461" s="83"/>
      <c r="D10461" s="98"/>
    </row>
    <row r="10462" spans="1:4" ht="12.75">
      <c r="A10462" s="83"/>
      <c r="B10462" s="83"/>
      <c r="C10462" s="83"/>
      <c r="D10462" s="98"/>
    </row>
    <row r="10463" spans="1:4" ht="12.75">
      <c r="A10463" s="83"/>
      <c r="B10463" s="83"/>
      <c r="C10463" s="83"/>
      <c r="D10463" s="98"/>
    </row>
    <row r="10464" spans="1:4" ht="12.75">
      <c r="A10464" s="83"/>
      <c r="B10464" s="83"/>
      <c r="C10464" s="83"/>
      <c r="D10464" s="98"/>
    </row>
    <row r="10465" spans="1:4" ht="12.75">
      <c r="A10465" s="83"/>
      <c r="B10465" s="83"/>
      <c r="C10465" s="83"/>
      <c r="D10465" s="98"/>
    </row>
    <row r="10466" spans="1:4" ht="12.75">
      <c r="A10466" s="83"/>
      <c r="B10466" s="83"/>
      <c r="C10466" s="83"/>
      <c r="D10466" s="98"/>
    </row>
    <row r="10467" spans="1:4" ht="12.75">
      <c r="A10467" s="83"/>
      <c r="B10467" s="83"/>
      <c r="C10467" s="83"/>
      <c r="D10467" s="98"/>
    </row>
    <row r="10468" spans="1:4" ht="12.75">
      <c r="A10468" s="83"/>
      <c r="B10468" s="83"/>
      <c r="C10468" s="83"/>
      <c r="D10468" s="98"/>
    </row>
    <row r="10469" spans="1:4" ht="12.75">
      <c r="A10469" s="83"/>
      <c r="B10469" s="83"/>
      <c r="C10469" s="83"/>
      <c r="D10469" s="98"/>
    </row>
    <row r="10470" spans="1:4" ht="12.75">
      <c r="A10470" s="83"/>
      <c r="B10470" s="83"/>
      <c r="C10470" s="83"/>
      <c r="D10470" s="98"/>
    </row>
    <row r="10471" spans="1:4" ht="12.75">
      <c r="A10471" s="83"/>
      <c r="B10471" s="83"/>
      <c r="C10471" s="83"/>
      <c r="D10471" s="98"/>
    </row>
    <row r="10472" spans="1:4" ht="12.75">
      <c r="A10472" s="83"/>
      <c r="B10472" s="83"/>
      <c r="C10472" s="83"/>
      <c r="D10472" s="98"/>
    </row>
    <row r="10473" spans="1:4" ht="12.75">
      <c r="A10473" s="83"/>
      <c r="B10473" s="83"/>
      <c r="C10473" s="83"/>
      <c r="D10473" s="98"/>
    </row>
    <row r="10474" spans="1:4" ht="12.75">
      <c r="A10474" s="83"/>
      <c r="B10474" s="83"/>
      <c r="C10474" s="83"/>
      <c r="D10474" s="98"/>
    </row>
    <row r="10475" spans="1:4" ht="12.75">
      <c r="A10475" s="83"/>
      <c r="B10475" s="83"/>
      <c r="C10475" s="83"/>
      <c r="D10475" s="98"/>
    </row>
    <row r="10476" spans="1:4" ht="12.75">
      <c r="A10476" s="83"/>
      <c r="B10476" s="83"/>
      <c r="C10476" s="83"/>
      <c r="D10476" s="98"/>
    </row>
    <row r="10477" spans="1:4" ht="12.75">
      <c r="A10477" s="83"/>
      <c r="B10477" s="83"/>
      <c r="C10477" s="83"/>
      <c r="D10477" s="98"/>
    </row>
    <row r="10478" spans="1:4" ht="12.75">
      <c r="A10478" s="83"/>
      <c r="B10478" s="83"/>
      <c r="C10478" s="83"/>
      <c r="D10478" s="98"/>
    </row>
    <row r="10479" spans="1:4" ht="12.75">
      <c r="A10479" s="83"/>
      <c r="B10479" s="83"/>
      <c r="C10479" s="83"/>
      <c r="D10479" s="98"/>
    </row>
    <row r="10480" spans="1:4" ht="12.75">
      <c r="A10480" s="83"/>
      <c r="B10480" s="83"/>
      <c r="C10480" s="83"/>
      <c r="D10480" s="98"/>
    </row>
    <row r="10481" spans="1:4" ht="12.75">
      <c r="A10481" s="83"/>
      <c r="B10481" s="83"/>
      <c r="C10481" s="83"/>
      <c r="D10481" s="98"/>
    </row>
    <row r="10482" spans="1:4" ht="12.75">
      <c r="A10482" s="83"/>
      <c r="B10482" s="83"/>
      <c r="C10482" s="83"/>
      <c r="D10482" s="98"/>
    </row>
    <row r="10483" spans="1:4" ht="12.75">
      <c r="A10483" s="83"/>
      <c r="B10483" s="83"/>
      <c r="C10483" s="83"/>
      <c r="D10483" s="98"/>
    </row>
    <row r="10484" spans="1:4" ht="12.75">
      <c r="A10484" s="83"/>
      <c r="B10484" s="83"/>
      <c r="C10484" s="83"/>
      <c r="D10484" s="98"/>
    </row>
    <row r="10485" spans="1:4" ht="12.75">
      <c r="A10485" s="83"/>
      <c r="B10485" s="83"/>
      <c r="C10485" s="83"/>
      <c r="D10485" s="98"/>
    </row>
    <row r="10486" spans="1:4" ht="12.75">
      <c r="A10486" s="83"/>
      <c r="B10486" s="83"/>
      <c r="C10486" s="83"/>
      <c r="D10486" s="98"/>
    </row>
    <row r="10487" spans="1:4" ht="12.75">
      <c r="A10487" s="83"/>
      <c r="B10487" s="83"/>
      <c r="C10487" s="83"/>
      <c r="D10487" s="98"/>
    </row>
    <row r="10488" spans="1:4" ht="12.75">
      <c r="A10488" s="83"/>
      <c r="B10488" s="83"/>
      <c r="C10488" s="83"/>
      <c r="D10488" s="98"/>
    </row>
    <row r="10489" spans="1:4" ht="12.75">
      <c r="A10489" s="83"/>
      <c r="B10489" s="83"/>
      <c r="C10489" s="83"/>
      <c r="D10489" s="98"/>
    </row>
    <row r="10490" spans="1:4" ht="12.75">
      <c r="A10490" s="83"/>
      <c r="B10490" s="83"/>
      <c r="C10490" s="83"/>
      <c r="D10490" s="98"/>
    </row>
    <row r="10491" spans="1:4" ht="12.75">
      <c r="A10491" s="83"/>
      <c r="B10491" s="83"/>
      <c r="C10491" s="83"/>
      <c r="D10491" s="98"/>
    </row>
    <row r="10492" spans="1:4" ht="12.75">
      <c r="A10492" s="83"/>
      <c r="B10492" s="83"/>
      <c r="C10492" s="83"/>
      <c r="D10492" s="98"/>
    </row>
    <row r="10493" spans="1:4" ht="12.75">
      <c r="A10493" s="83"/>
      <c r="B10493" s="83"/>
      <c r="C10493" s="83"/>
      <c r="D10493" s="98"/>
    </row>
    <row r="10494" spans="1:4" ht="12.75">
      <c r="A10494" s="83"/>
      <c r="B10494" s="83"/>
      <c r="C10494" s="83"/>
      <c r="D10494" s="98"/>
    </row>
    <row r="10495" spans="1:4" ht="12.75">
      <c r="A10495" s="83"/>
      <c r="B10495" s="83"/>
      <c r="C10495" s="83"/>
      <c r="D10495" s="98"/>
    </row>
    <row r="10496" spans="1:4" ht="12.75">
      <c r="A10496" s="83"/>
      <c r="B10496" s="83"/>
      <c r="C10496" s="83"/>
      <c r="D10496" s="98"/>
    </row>
    <row r="10497" spans="1:4" ht="12.75">
      <c r="A10497" s="83"/>
      <c r="B10497" s="83"/>
      <c r="C10497" s="83"/>
      <c r="D10497" s="98"/>
    </row>
    <row r="10498" spans="1:4" ht="12.75">
      <c r="A10498" s="83"/>
      <c r="B10498" s="83"/>
      <c r="C10498" s="83"/>
      <c r="D10498" s="98"/>
    </row>
    <row r="10499" spans="1:4" ht="12.75">
      <c r="A10499" s="83"/>
      <c r="B10499" s="83"/>
      <c r="C10499" s="83"/>
      <c r="D10499" s="98"/>
    </row>
    <row r="10500" spans="1:4" ht="12.75">
      <c r="A10500" s="83"/>
      <c r="B10500" s="83"/>
      <c r="C10500" s="83"/>
      <c r="D10500" s="98"/>
    </row>
    <row r="10501" spans="1:4" ht="12.75">
      <c r="A10501" s="83"/>
      <c r="B10501" s="83"/>
      <c r="C10501" s="83"/>
      <c r="D10501" s="98"/>
    </row>
    <row r="10502" spans="1:4" ht="12.75">
      <c r="A10502" s="83"/>
      <c r="B10502" s="83"/>
      <c r="C10502" s="83"/>
      <c r="D10502" s="98"/>
    </row>
    <row r="10503" spans="1:4" ht="12.75">
      <c r="A10503" s="83"/>
      <c r="B10503" s="83"/>
      <c r="C10503" s="83"/>
      <c r="D10503" s="98"/>
    </row>
    <row r="10504" spans="1:4" ht="12.75">
      <c r="A10504" s="83"/>
      <c r="B10504" s="83"/>
      <c r="C10504" s="83"/>
      <c r="D10504" s="98"/>
    </row>
    <row r="10505" spans="1:4" ht="12.75">
      <c r="A10505" s="83"/>
      <c r="B10505" s="83"/>
      <c r="C10505" s="83"/>
      <c r="D10505" s="98"/>
    </row>
    <row r="10506" spans="1:4" ht="12.75">
      <c r="A10506" s="83"/>
      <c r="B10506" s="83"/>
      <c r="C10506" s="83"/>
      <c r="D10506" s="98"/>
    </row>
    <row r="10507" spans="1:4" ht="12.75">
      <c r="A10507" s="83"/>
      <c r="B10507" s="83"/>
      <c r="C10507" s="83"/>
      <c r="D10507" s="98"/>
    </row>
    <row r="10508" spans="1:4" ht="12.75">
      <c r="A10508" s="83"/>
      <c r="B10508" s="83"/>
      <c r="C10508" s="83"/>
      <c r="D10508" s="98"/>
    </row>
    <row r="10509" spans="1:4" ht="12.75">
      <c r="A10509" s="83"/>
      <c r="B10509" s="83"/>
      <c r="C10509" s="83"/>
      <c r="D10509" s="98"/>
    </row>
    <row r="10510" spans="1:4" ht="12.75">
      <c r="A10510" s="83"/>
      <c r="B10510" s="83"/>
      <c r="C10510" s="83"/>
      <c r="D10510" s="98"/>
    </row>
    <row r="10511" spans="1:4" ht="12.75">
      <c r="A10511" s="83"/>
      <c r="B10511" s="83"/>
      <c r="C10511" s="83"/>
      <c r="D10511" s="98"/>
    </row>
    <row r="10512" spans="1:4" ht="12.75">
      <c r="A10512" s="83"/>
      <c r="B10512" s="83"/>
      <c r="C10512" s="83"/>
      <c r="D10512" s="98"/>
    </row>
    <row r="10513" spans="1:4" ht="12.75">
      <c r="A10513" s="83"/>
      <c r="B10513" s="83"/>
      <c r="C10513" s="83"/>
      <c r="D10513" s="98"/>
    </row>
    <row r="10514" spans="1:4" ht="12.75">
      <c r="A10514" s="83"/>
      <c r="B10514" s="83"/>
      <c r="C10514" s="83"/>
      <c r="D10514" s="98"/>
    </row>
    <row r="10515" spans="1:4" ht="12.75">
      <c r="A10515" s="83"/>
      <c r="B10515" s="83"/>
      <c r="C10515" s="83"/>
      <c r="D10515" s="98"/>
    </row>
    <row r="10516" spans="1:4" ht="12.75">
      <c r="A10516" s="83"/>
      <c r="B10516" s="83"/>
      <c r="C10516" s="83"/>
      <c r="D10516" s="98"/>
    </row>
    <row r="10517" spans="1:4" ht="12.75">
      <c r="A10517" s="83"/>
      <c r="B10517" s="83"/>
      <c r="C10517" s="83"/>
      <c r="D10517" s="98"/>
    </row>
    <row r="10518" spans="1:4" ht="12.75">
      <c r="A10518" s="83"/>
      <c r="B10518" s="83"/>
      <c r="C10518" s="83"/>
      <c r="D10518" s="98"/>
    </row>
    <row r="10519" spans="1:4" ht="12.75">
      <c r="A10519" s="83"/>
      <c r="B10519" s="83"/>
      <c r="C10519" s="83"/>
      <c r="D10519" s="98"/>
    </row>
    <row r="10520" spans="1:4" ht="12.75">
      <c r="A10520" s="83"/>
      <c r="B10520" s="83"/>
      <c r="C10520" s="83"/>
      <c r="D10520" s="98"/>
    </row>
    <row r="10521" spans="1:4" ht="12.75">
      <c r="A10521" s="83"/>
      <c r="B10521" s="83"/>
      <c r="C10521" s="83"/>
      <c r="D10521" s="98"/>
    </row>
    <row r="10522" spans="1:4" ht="12.75">
      <c r="A10522" s="83"/>
      <c r="B10522" s="83"/>
      <c r="C10522" s="83"/>
      <c r="D10522" s="98"/>
    </row>
    <row r="10523" spans="1:4" ht="12.75">
      <c r="A10523" s="83"/>
      <c r="B10523" s="83"/>
      <c r="C10523" s="83"/>
      <c r="D10523" s="98"/>
    </row>
    <row r="10524" spans="1:4" ht="12.75">
      <c r="A10524" s="83"/>
      <c r="B10524" s="83"/>
      <c r="C10524" s="83"/>
      <c r="D10524" s="98"/>
    </row>
    <row r="10525" spans="1:4" ht="12.75">
      <c r="A10525" s="83"/>
      <c r="B10525" s="83"/>
      <c r="C10525" s="83"/>
      <c r="D10525" s="98"/>
    </row>
    <row r="10526" spans="1:4" ht="12.75">
      <c r="A10526" s="83"/>
      <c r="B10526" s="83"/>
      <c r="C10526" s="83"/>
      <c r="D10526" s="98"/>
    </row>
    <row r="10527" spans="1:4" ht="12.75">
      <c r="A10527" s="83"/>
      <c r="B10527" s="83"/>
      <c r="C10527" s="83"/>
      <c r="D10527" s="98"/>
    </row>
    <row r="10528" spans="1:4" ht="12.75">
      <c r="A10528" s="83"/>
      <c r="B10528" s="83"/>
      <c r="C10528" s="83"/>
      <c r="D10528" s="98"/>
    </row>
    <row r="10529" spans="1:4" ht="12.75">
      <c r="A10529" s="83"/>
      <c r="B10529" s="83"/>
      <c r="C10529" s="83"/>
      <c r="D10529" s="98"/>
    </row>
    <row r="10530" spans="1:4" ht="12.75">
      <c r="A10530" s="83"/>
      <c r="B10530" s="83"/>
      <c r="C10530" s="83"/>
      <c r="D10530" s="98"/>
    </row>
    <row r="10531" spans="1:4" ht="12.75">
      <c r="A10531" s="83"/>
      <c r="B10531" s="83"/>
      <c r="C10531" s="83"/>
      <c r="D10531" s="98"/>
    </row>
    <row r="10532" spans="1:4" ht="12.75">
      <c r="A10532" s="83"/>
      <c r="B10532" s="83"/>
      <c r="C10532" s="83"/>
      <c r="D10532" s="98"/>
    </row>
    <row r="10533" spans="1:4" ht="12.75">
      <c r="A10533" s="83"/>
      <c r="B10533" s="83"/>
      <c r="C10533" s="83"/>
      <c r="D10533" s="98"/>
    </row>
    <row r="10534" spans="1:4" ht="12.75">
      <c r="A10534" s="83"/>
      <c r="B10534" s="83"/>
      <c r="C10534" s="83"/>
      <c r="D10534" s="98"/>
    </row>
    <row r="10535" spans="1:4" ht="12.75">
      <c r="A10535" s="83"/>
      <c r="B10535" s="83"/>
      <c r="C10535" s="83"/>
      <c r="D10535" s="98"/>
    </row>
    <row r="10536" spans="1:4" ht="12.75">
      <c r="A10536" s="83"/>
      <c r="B10536" s="83"/>
      <c r="C10536" s="83"/>
      <c r="D10536" s="98"/>
    </row>
    <row r="10537" spans="1:4" ht="12.75">
      <c r="A10537" s="83"/>
      <c r="B10537" s="83"/>
      <c r="C10537" s="83"/>
      <c r="D10537" s="98"/>
    </row>
    <row r="10538" spans="1:4" ht="12.75">
      <c r="A10538" s="83"/>
      <c r="B10538" s="83"/>
      <c r="C10538" s="83"/>
      <c r="D10538" s="98"/>
    </row>
    <row r="10539" spans="1:4" ht="12.75">
      <c r="A10539" s="83"/>
      <c r="B10539" s="83"/>
      <c r="C10539" s="83"/>
      <c r="D10539" s="98"/>
    </row>
    <row r="10540" spans="1:4" ht="12.75">
      <c r="A10540" s="83"/>
      <c r="B10540" s="83"/>
      <c r="C10540" s="83"/>
      <c r="D10540" s="98"/>
    </row>
    <row r="10541" spans="1:4" ht="12.75">
      <c r="A10541" s="83"/>
      <c r="B10541" s="83"/>
      <c r="C10541" s="83"/>
      <c r="D10541" s="98"/>
    </row>
    <row r="10542" spans="1:4" ht="12.75">
      <c r="A10542" s="83"/>
      <c r="B10542" s="83"/>
      <c r="C10542" s="83"/>
      <c r="D10542" s="98"/>
    </row>
    <row r="10543" spans="1:4" ht="12.75">
      <c r="A10543" s="83"/>
      <c r="B10543" s="83"/>
      <c r="C10543" s="83"/>
      <c r="D10543" s="98"/>
    </row>
    <row r="10544" spans="1:4" ht="12.75">
      <c r="A10544" s="83"/>
      <c r="B10544" s="83"/>
      <c r="C10544" s="83"/>
      <c r="D10544" s="98"/>
    </row>
    <row r="10545" spans="1:4" ht="12.75">
      <c r="A10545" s="83"/>
      <c r="B10545" s="83"/>
      <c r="C10545" s="83"/>
      <c r="D10545" s="98"/>
    </row>
    <row r="10546" spans="1:4" ht="12.75">
      <c r="A10546" s="83"/>
      <c r="B10546" s="83"/>
      <c r="C10546" s="83"/>
      <c r="D10546" s="98"/>
    </row>
    <row r="10547" spans="1:4" ht="12.75">
      <c r="A10547" s="83"/>
      <c r="B10547" s="83"/>
      <c r="C10547" s="83"/>
      <c r="D10547" s="98"/>
    </row>
    <row r="10548" spans="1:4" ht="12.75">
      <c r="A10548" s="83"/>
      <c r="B10548" s="83"/>
      <c r="C10548" s="83"/>
      <c r="D10548" s="98"/>
    </row>
    <row r="10549" spans="1:4" ht="12.75">
      <c r="A10549" s="83"/>
      <c r="B10549" s="83"/>
      <c r="C10549" s="83"/>
      <c r="D10549" s="98"/>
    </row>
    <row r="10550" spans="1:4" ht="12.75">
      <c r="A10550" s="83"/>
      <c r="B10550" s="83"/>
      <c r="C10550" s="83"/>
      <c r="D10550" s="98"/>
    </row>
    <row r="10551" spans="1:4" ht="12.75">
      <c r="A10551" s="83"/>
      <c r="B10551" s="83"/>
      <c r="C10551" s="83"/>
      <c r="D10551" s="98"/>
    </row>
    <row r="10552" spans="1:4" ht="12.75">
      <c r="A10552" s="83"/>
      <c r="B10552" s="83"/>
      <c r="C10552" s="83"/>
      <c r="D10552" s="98"/>
    </row>
    <row r="10553" spans="1:4" ht="12.75">
      <c r="A10553" s="83"/>
      <c r="B10553" s="83"/>
      <c r="C10553" s="83"/>
      <c r="D10553" s="98"/>
    </row>
    <row r="10554" spans="1:4" ht="12.75">
      <c r="A10554" s="83"/>
      <c r="B10554" s="83"/>
      <c r="C10554" s="83"/>
      <c r="D10554" s="98"/>
    </row>
    <row r="10555" spans="1:4" ht="12.75">
      <c r="A10555" s="83"/>
      <c r="B10555" s="83"/>
      <c r="C10555" s="83"/>
      <c r="D10555" s="98"/>
    </row>
    <row r="10556" spans="1:4" ht="12.75">
      <c r="A10556" s="83"/>
      <c r="B10556" s="83"/>
      <c r="C10556" s="83"/>
      <c r="D10556" s="98"/>
    </row>
    <row r="10557" spans="1:4" ht="12.75">
      <c r="A10557" s="83"/>
      <c r="B10557" s="83"/>
      <c r="C10557" s="83"/>
      <c r="D10557" s="98"/>
    </row>
    <row r="10558" spans="1:4" ht="12.75">
      <c r="A10558" s="83"/>
      <c r="B10558" s="83"/>
      <c r="C10558" s="83"/>
      <c r="D10558" s="98"/>
    </row>
    <row r="10559" spans="1:4" ht="12.75">
      <c r="A10559" s="83"/>
      <c r="B10559" s="83"/>
      <c r="C10559" s="83"/>
      <c r="D10559" s="98"/>
    </row>
    <row r="10560" spans="1:4" ht="12.75">
      <c r="A10560" s="83"/>
      <c r="B10560" s="83"/>
      <c r="C10560" s="83"/>
      <c r="D10560" s="98"/>
    </row>
    <row r="10561" spans="1:4" ht="12.75">
      <c r="A10561" s="83"/>
      <c r="B10561" s="83"/>
      <c r="C10561" s="83"/>
      <c r="D10561" s="98"/>
    </row>
    <row r="10562" spans="1:4" ht="12.75">
      <c r="A10562" s="83"/>
      <c r="B10562" s="83"/>
      <c r="C10562" s="83"/>
      <c r="D10562" s="98"/>
    </row>
    <row r="10563" spans="1:4" ht="12.75">
      <c r="A10563" s="83"/>
      <c r="B10563" s="83"/>
      <c r="C10563" s="83"/>
      <c r="D10563" s="98"/>
    </row>
    <row r="10564" spans="1:4" ht="12.75">
      <c r="A10564" s="83"/>
      <c r="B10564" s="83"/>
      <c r="C10564" s="83"/>
      <c r="D10564" s="98"/>
    </row>
    <row r="10565" spans="1:4" ht="12.75">
      <c r="A10565" s="83"/>
      <c r="B10565" s="83"/>
      <c r="C10565" s="83"/>
      <c r="D10565" s="98"/>
    </row>
    <row r="10566" spans="1:4" ht="12.75">
      <c r="A10566" s="83"/>
      <c r="B10566" s="83"/>
      <c r="C10566" s="83"/>
      <c r="D10566" s="98"/>
    </row>
    <row r="10567" spans="1:4" ht="12.75">
      <c r="A10567" s="83"/>
      <c r="B10567" s="83"/>
      <c r="C10567" s="83"/>
      <c r="D10567" s="98"/>
    </row>
    <row r="10568" spans="1:4" ht="12.75">
      <c r="A10568" s="83"/>
      <c r="B10568" s="83"/>
      <c r="C10568" s="83"/>
      <c r="D10568" s="98"/>
    </row>
    <row r="10569" spans="1:4" ht="12.75">
      <c r="A10569" s="83"/>
      <c r="B10569" s="83"/>
      <c r="C10569" s="83"/>
      <c r="D10569" s="98"/>
    </row>
    <row r="10570" spans="1:4" ht="12.75">
      <c r="A10570" s="83"/>
      <c r="B10570" s="83"/>
      <c r="C10570" s="83"/>
      <c r="D10570" s="98"/>
    </row>
    <row r="10571" spans="1:4" ht="12.75">
      <c r="A10571" s="83"/>
      <c r="B10571" s="83"/>
      <c r="C10571" s="83"/>
      <c r="D10571" s="98"/>
    </row>
    <row r="10572" spans="1:4" ht="12.75">
      <c r="A10572" s="83"/>
      <c r="B10572" s="83"/>
      <c r="C10572" s="83"/>
      <c r="D10572" s="98"/>
    </row>
    <row r="10573" spans="1:4" ht="12.75">
      <c r="A10573" s="83"/>
      <c r="B10573" s="83"/>
      <c r="C10573" s="83"/>
      <c r="D10573" s="98"/>
    </row>
    <row r="10574" spans="1:4" ht="12.75">
      <c r="A10574" s="83"/>
      <c r="B10574" s="83"/>
      <c r="C10574" s="83"/>
      <c r="D10574" s="98"/>
    </row>
    <row r="10575" spans="1:4" ht="12.75">
      <c r="A10575" s="83"/>
      <c r="B10575" s="83"/>
      <c r="C10575" s="83"/>
      <c r="D10575" s="98"/>
    </row>
    <row r="10576" spans="1:4" ht="12.75">
      <c r="A10576" s="83"/>
      <c r="B10576" s="83"/>
      <c r="C10576" s="83"/>
      <c r="D10576" s="98"/>
    </row>
    <row r="10577" spans="1:4" ht="12.75">
      <c r="A10577" s="83"/>
      <c r="B10577" s="83"/>
      <c r="C10577" s="83"/>
      <c r="D10577" s="98"/>
    </row>
    <row r="10578" spans="1:4" ht="12.75">
      <c r="A10578" s="83"/>
      <c r="B10578" s="83"/>
      <c r="C10578" s="83"/>
      <c r="D10578" s="98"/>
    </row>
    <row r="10579" spans="1:4" ht="12.75">
      <c r="A10579" s="83"/>
      <c r="B10579" s="83"/>
      <c r="C10579" s="83"/>
      <c r="D10579" s="98"/>
    </row>
    <row r="10580" spans="1:4" ht="12.75">
      <c r="A10580" s="83"/>
      <c r="B10580" s="83"/>
      <c r="C10580" s="83"/>
      <c r="D10580" s="98"/>
    </row>
    <row r="10581" spans="1:4" ht="12.75">
      <c r="A10581" s="83"/>
      <c r="B10581" s="83"/>
      <c r="C10581" s="83"/>
      <c r="D10581" s="98"/>
    </row>
    <row r="10582" spans="1:4" ht="12.75">
      <c r="A10582" s="83"/>
      <c r="B10582" s="83"/>
      <c r="C10582" s="83"/>
      <c r="D10582" s="98"/>
    </row>
    <row r="10583" spans="1:4" ht="12.75">
      <c r="A10583" s="83"/>
      <c r="B10583" s="83"/>
      <c r="C10583" s="83"/>
      <c r="D10583" s="98"/>
    </row>
    <row r="10584" spans="1:4" ht="12.75">
      <c r="A10584" s="83"/>
      <c r="B10584" s="83"/>
      <c r="C10584" s="83"/>
      <c r="D10584" s="98"/>
    </row>
    <row r="10585" spans="1:4" ht="12.75">
      <c r="A10585" s="83"/>
      <c r="B10585" s="83"/>
      <c r="C10585" s="83"/>
      <c r="D10585" s="98"/>
    </row>
    <row r="10586" spans="1:4" ht="12.75">
      <c r="A10586" s="83"/>
      <c r="B10586" s="83"/>
      <c r="C10586" s="83"/>
      <c r="D10586" s="98"/>
    </row>
    <row r="10587" spans="1:4" ht="12.75">
      <c r="A10587" s="83"/>
      <c r="B10587" s="83"/>
      <c r="C10587" s="83"/>
      <c r="D10587" s="98"/>
    </row>
    <row r="10588" spans="1:4" ht="12.75">
      <c r="A10588" s="83"/>
      <c r="B10588" s="83"/>
      <c r="C10588" s="83"/>
      <c r="D10588" s="98"/>
    </row>
    <row r="10589" spans="1:4" ht="12.75">
      <c r="A10589" s="83"/>
      <c r="B10589" s="83"/>
      <c r="C10589" s="83"/>
      <c r="D10589" s="98"/>
    </row>
    <row r="10590" spans="1:4" ht="12.75">
      <c r="A10590" s="83"/>
      <c r="B10590" s="83"/>
      <c r="C10590" s="83"/>
      <c r="D10590" s="98"/>
    </row>
    <row r="10591" spans="1:4" ht="12.75">
      <c r="A10591" s="83"/>
      <c r="B10591" s="83"/>
      <c r="C10591" s="83"/>
      <c r="D10591" s="98"/>
    </row>
    <row r="10592" spans="1:4" ht="12.75">
      <c r="A10592" s="83"/>
      <c r="B10592" s="83"/>
      <c r="C10592" s="83"/>
      <c r="D10592" s="98"/>
    </row>
    <row r="10593" spans="1:4" ht="12.75">
      <c r="A10593" s="83"/>
      <c r="B10593" s="83"/>
      <c r="C10593" s="83"/>
      <c r="D10593" s="98"/>
    </row>
    <row r="10594" spans="1:4" ht="12.75">
      <c r="A10594" s="83"/>
      <c r="B10594" s="83"/>
      <c r="C10594" s="83"/>
      <c r="D10594" s="98"/>
    </row>
    <row r="10595" spans="1:4" ht="12.75">
      <c r="A10595" s="83"/>
      <c r="B10595" s="83"/>
      <c r="C10595" s="83"/>
      <c r="D10595" s="98"/>
    </row>
    <row r="10596" spans="1:4" ht="12.75">
      <c r="A10596" s="83"/>
      <c r="B10596" s="83"/>
      <c r="C10596" s="83"/>
      <c r="D10596" s="98"/>
    </row>
    <row r="10597" spans="1:4" ht="12.75">
      <c r="A10597" s="83"/>
      <c r="B10597" s="83"/>
      <c r="C10597" s="83"/>
      <c r="D10597" s="98"/>
    </row>
    <row r="10598" spans="1:4" ht="12.75">
      <c r="A10598" s="83"/>
      <c r="B10598" s="83"/>
      <c r="C10598" s="83"/>
      <c r="D10598" s="98"/>
    </row>
    <row r="10599" spans="1:4" ht="12.75">
      <c r="A10599" s="83"/>
      <c r="B10599" s="83"/>
      <c r="C10599" s="83"/>
      <c r="D10599" s="98"/>
    </row>
    <row r="10600" spans="1:4" ht="12.75">
      <c r="A10600" s="83"/>
      <c r="B10600" s="83"/>
      <c r="C10600" s="83"/>
      <c r="D10600" s="98"/>
    </row>
    <row r="10601" spans="1:4" ht="12.75">
      <c r="A10601" s="83"/>
      <c r="B10601" s="83"/>
      <c r="C10601" s="83"/>
      <c r="D10601" s="98"/>
    </row>
    <row r="10602" spans="1:4" ht="12.75">
      <c r="A10602" s="83"/>
      <c r="B10602" s="83"/>
      <c r="C10602" s="83"/>
      <c r="D10602" s="98"/>
    </row>
    <row r="10603" spans="1:4" ht="12.75">
      <c r="A10603" s="83"/>
      <c r="B10603" s="83"/>
      <c r="C10603" s="83"/>
      <c r="D10603" s="98"/>
    </row>
    <row r="10604" spans="1:4" ht="12.75">
      <c r="A10604" s="83"/>
      <c r="B10604" s="83"/>
      <c r="C10604" s="83"/>
      <c r="D10604" s="98"/>
    </row>
    <row r="10605" spans="1:4" ht="12.75">
      <c r="A10605" s="83"/>
      <c r="B10605" s="83"/>
      <c r="C10605" s="83"/>
      <c r="D10605" s="98"/>
    </row>
    <row r="10606" spans="1:4" ht="12.75">
      <c r="A10606" s="83"/>
      <c r="B10606" s="83"/>
      <c r="C10606" s="83"/>
      <c r="D10606" s="98"/>
    </row>
    <row r="10607" spans="1:4" ht="12.75">
      <c r="A10607" s="83"/>
      <c r="B10607" s="83"/>
      <c r="C10607" s="83"/>
      <c r="D10607" s="98"/>
    </row>
    <row r="10608" spans="1:4" ht="12.75">
      <c r="A10608" s="83"/>
      <c r="B10608" s="83"/>
      <c r="C10608" s="83"/>
      <c r="D10608" s="98"/>
    </row>
    <row r="10609" spans="1:4" ht="12.75">
      <c r="A10609" s="83"/>
      <c r="B10609" s="83"/>
      <c r="C10609" s="83"/>
      <c r="D10609" s="98"/>
    </row>
    <row r="10610" spans="1:4" ht="12.75">
      <c r="A10610" s="83"/>
      <c r="B10610" s="83"/>
      <c r="C10610" s="83"/>
      <c r="D10610" s="98"/>
    </row>
    <row r="10611" spans="1:4" ht="12.75">
      <c r="A10611" s="83"/>
      <c r="B10611" s="83"/>
      <c r="C10611" s="83"/>
      <c r="D10611" s="98"/>
    </row>
    <row r="10612" spans="1:4" ht="12.75">
      <c r="A10612" s="83"/>
      <c r="B10612" s="83"/>
      <c r="C10612" s="83"/>
      <c r="D10612" s="98"/>
    </row>
    <row r="10613" spans="1:4" ht="12.75">
      <c r="A10613" s="83"/>
      <c r="B10613" s="83"/>
      <c r="C10613" s="83"/>
      <c r="D10613" s="98"/>
    </row>
    <row r="10614" spans="1:4" ht="12.75">
      <c r="A10614" s="83"/>
      <c r="B10614" s="83"/>
      <c r="C10614" s="83"/>
      <c r="D10614" s="98"/>
    </row>
    <row r="10615" spans="1:4" ht="12.75">
      <c r="A10615" s="83"/>
      <c r="B10615" s="83"/>
      <c r="C10615" s="83"/>
      <c r="D10615" s="98"/>
    </row>
    <row r="10616" spans="1:4" ht="12.75">
      <c r="A10616" s="83"/>
      <c r="B10616" s="83"/>
      <c r="C10616" s="83"/>
      <c r="D10616" s="98"/>
    </row>
    <row r="10617" spans="1:4" ht="12.75">
      <c r="A10617" s="83"/>
      <c r="B10617" s="83"/>
      <c r="C10617" s="83"/>
      <c r="D10617" s="98"/>
    </row>
    <row r="10618" spans="1:4" ht="12.75">
      <c r="A10618" s="83"/>
      <c r="B10618" s="83"/>
      <c r="C10618" s="83"/>
      <c r="D10618" s="98"/>
    </row>
    <row r="10619" spans="1:4" ht="12.75">
      <c r="A10619" s="83"/>
      <c r="B10619" s="83"/>
      <c r="C10619" s="83"/>
      <c r="D10619" s="98"/>
    </row>
    <row r="10620" spans="1:4" ht="12.75">
      <c r="A10620" s="83"/>
      <c r="B10620" s="83"/>
      <c r="C10620" s="83"/>
      <c r="D10620" s="98"/>
    </row>
    <row r="10621" spans="1:4" ht="12.75">
      <c r="A10621" s="83"/>
      <c r="B10621" s="83"/>
      <c r="C10621" s="83"/>
      <c r="D10621" s="98"/>
    </row>
    <row r="10622" spans="1:4" ht="12.75">
      <c r="A10622" s="83"/>
      <c r="B10622" s="83"/>
      <c r="C10622" s="83"/>
      <c r="D10622" s="98"/>
    </row>
    <row r="10623" spans="1:4" ht="12.75">
      <c r="A10623" s="83"/>
      <c r="B10623" s="83"/>
      <c r="C10623" s="83"/>
      <c r="D10623" s="98"/>
    </row>
    <row r="10624" spans="1:4" ht="12.75">
      <c r="A10624" s="83"/>
      <c r="B10624" s="83"/>
      <c r="C10624" s="83"/>
      <c r="D10624" s="98"/>
    </row>
    <row r="10625" spans="1:4" ht="12.75">
      <c r="A10625" s="83"/>
      <c r="B10625" s="83"/>
      <c r="C10625" s="83"/>
      <c r="D10625" s="98"/>
    </row>
    <row r="10626" spans="1:4" ht="12.75">
      <c r="A10626" s="83"/>
      <c r="B10626" s="83"/>
      <c r="C10626" s="83"/>
      <c r="D10626" s="98"/>
    </row>
    <row r="10627" spans="1:4" ht="12.75">
      <c r="A10627" s="83"/>
      <c r="B10627" s="83"/>
      <c r="C10627" s="83"/>
      <c r="D10627" s="98"/>
    </row>
    <row r="10628" spans="1:4" ht="12.75">
      <c r="A10628" s="83"/>
      <c r="B10628" s="83"/>
      <c r="C10628" s="83"/>
      <c r="D10628" s="98"/>
    </row>
    <row r="10629" spans="1:4" ht="12.75">
      <c r="A10629" s="83"/>
      <c r="B10629" s="83"/>
      <c r="C10629" s="83"/>
      <c r="D10629" s="98"/>
    </row>
    <row r="10630" spans="1:4" ht="12.75">
      <c r="A10630" s="83"/>
      <c r="B10630" s="83"/>
      <c r="C10630" s="83"/>
      <c r="D10630" s="98"/>
    </row>
    <row r="10631" spans="1:4" ht="12.75">
      <c r="A10631" s="83"/>
      <c r="B10631" s="83"/>
      <c r="C10631" s="83"/>
      <c r="D10631" s="98"/>
    </row>
    <row r="10632" spans="1:4" ht="12.75">
      <c r="A10632" s="83"/>
      <c r="B10632" s="83"/>
      <c r="C10632" s="83"/>
      <c r="D10632" s="98"/>
    </row>
    <row r="10633" spans="1:4" ht="12.75">
      <c r="A10633" s="83"/>
      <c r="B10633" s="83"/>
      <c r="C10633" s="83"/>
      <c r="D10633" s="98"/>
    </row>
    <row r="10634" spans="1:4" ht="12.75">
      <c r="A10634" s="83"/>
      <c r="B10634" s="83"/>
      <c r="C10634" s="83"/>
      <c r="D10634" s="98"/>
    </row>
    <row r="10635" spans="1:4" ht="12.75">
      <c r="A10635" s="83"/>
      <c r="B10635" s="83"/>
      <c r="C10635" s="83"/>
      <c r="D10635" s="98"/>
    </row>
    <row r="10636" spans="1:4" ht="12.75">
      <c r="A10636" s="83"/>
      <c r="B10636" s="83"/>
      <c r="C10636" s="83"/>
      <c r="D10636" s="98"/>
    </row>
    <row r="10637" spans="1:4" ht="12.75">
      <c r="A10637" s="83"/>
      <c r="B10637" s="83"/>
      <c r="C10637" s="83"/>
      <c r="D10637" s="98"/>
    </row>
    <row r="10638" spans="1:4" ht="12.75">
      <c r="A10638" s="83"/>
      <c r="B10638" s="83"/>
      <c r="C10638" s="83"/>
      <c r="D10638" s="98"/>
    </row>
    <row r="10639" spans="1:4" ht="12.75">
      <c r="A10639" s="83"/>
      <c r="B10639" s="83"/>
      <c r="C10639" s="83"/>
      <c r="D10639" s="98"/>
    </row>
    <row r="10640" spans="1:4" ht="12.75">
      <c r="A10640" s="83"/>
      <c r="B10640" s="83"/>
      <c r="C10640" s="83"/>
      <c r="D10640" s="98"/>
    </row>
    <row r="10641" spans="1:4" ht="12.75">
      <c r="A10641" s="83"/>
      <c r="B10641" s="83"/>
      <c r="C10641" s="83"/>
      <c r="D10641" s="98"/>
    </row>
    <row r="10642" spans="1:4" ht="12.75">
      <c r="A10642" s="83"/>
      <c r="B10642" s="83"/>
      <c r="C10642" s="83"/>
      <c r="D10642" s="98"/>
    </row>
    <row r="10643" spans="1:4" ht="12.75">
      <c r="A10643" s="83"/>
      <c r="B10643" s="83"/>
      <c r="C10643" s="83"/>
      <c r="D10643" s="98"/>
    </row>
    <row r="10644" spans="1:4" ht="12.75">
      <c r="A10644" s="83"/>
      <c r="B10644" s="83"/>
      <c r="C10644" s="83"/>
      <c r="D10644" s="98"/>
    </row>
    <row r="10645" spans="1:4" ht="12.75">
      <c r="A10645" s="83"/>
      <c r="B10645" s="83"/>
      <c r="C10645" s="83"/>
      <c r="D10645" s="98"/>
    </row>
    <row r="10646" spans="1:4" ht="12.75">
      <c r="A10646" s="83"/>
      <c r="B10646" s="83"/>
      <c r="C10646" s="83"/>
      <c r="D10646" s="98"/>
    </row>
    <row r="10647" spans="1:4" ht="12.75">
      <c r="A10647" s="83"/>
      <c r="B10647" s="83"/>
      <c r="C10647" s="83"/>
      <c r="D10647" s="98"/>
    </row>
    <row r="10648" spans="1:4" ht="12.75">
      <c r="A10648" s="83"/>
      <c r="B10648" s="83"/>
      <c r="C10648" s="83"/>
      <c r="D10648" s="98"/>
    </row>
    <row r="10649" spans="1:4" ht="12.75">
      <c r="A10649" s="83"/>
      <c r="B10649" s="83"/>
      <c r="C10649" s="83"/>
      <c r="D10649" s="98"/>
    </row>
    <row r="10650" spans="1:4" ht="12.75">
      <c r="A10650" s="83"/>
      <c r="B10650" s="83"/>
      <c r="C10650" s="83"/>
      <c r="D10650" s="98"/>
    </row>
    <row r="10651" spans="1:4" ht="12.75">
      <c r="A10651" s="83"/>
      <c r="B10651" s="83"/>
      <c r="C10651" s="83"/>
      <c r="D10651" s="98"/>
    </row>
    <row r="10652" spans="1:4" ht="12.75">
      <c r="A10652" s="83"/>
      <c r="B10652" s="83"/>
      <c r="C10652" s="83"/>
      <c r="D10652" s="98"/>
    </row>
    <row r="10653" spans="1:4" ht="12.75">
      <c r="A10653" s="83"/>
      <c r="B10653" s="83"/>
      <c r="C10653" s="83"/>
      <c r="D10653" s="98"/>
    </row>
    <row r="10654" spans="1:4" ht="12.75">
      <c r="A10654" s="83"/>
      <c r="B10654" s="83"/>
      <c r="C10654" s="83"/>
      <c r="D10654" s="98"/>
    </row>
    <row r="10655" spans="1:4" ht="12.75">
      <c r="A10655" s="83"/>
      <c r="B10655" s="83"/>
      <c r="C10655" s="83"/>
      <c r="D10655" s="98"/>
    </row>
    <row r="10656" spans="1:4" ht="12.75">
      <c r="A10656" s="83"/>
      <c r="B10656" s="83"/>
      <c r="C10656" s="83"/>
      <c r="D10656" s="98"/>
    </row>
    <row r="10657" spans="1:4" ht="12.75">
      <c r="A10657" s="83"/>
      <c r="B10657" s="83"/>
      <c r="C10657" s="83"/>
      <c r="D10657" s="98"/>
    </row>
    <row r="10658" spans="1:4" ht="12.75">
      <c r="A10658" s="83"/>
      <c r="B10658" s="83"/>
      <c r="C10658" s="83"/>
      <c r="D10658" s="98"/>
    </row>
    <row r="10659" spans="1:4" ht="12.75">
      <c r="A10659" s="83"/>
      <c r="B10659" s="83"/>
      <c r="C10659" s="83"/>
      <c r="D10659" s="98"/>
    </row>
    <row r="10660" spans="1:4" ht="12.75">
      <c r="A10660" s="83"/>
      <c r="B10660" s="83"/>
      <c r="C10660" s="83"/>
      <c r="D10660" s="98"/>
    </row>
    <row r="10661" spans="1:4" ht="12.75">
      <c r="A10661" s="83"/>
      <c r="B10661" s="83"/>
      <c r="C10661" s="83"/>
      <c r="D10661" s="98"/>
    </row>
    <row r="10662" spans="1:4" ht="12.75">
      <c r="A10662" s="83"/>
      <c r="B10662" s="83"/>
      <c r="C10662" s="83"/>
      <c r="D10662" s="98"/>
    </row>
    <row r="10663" spans="1:4" ht="12.75">
      <c r="A10663" s="83"/>
      <c r="B10663" s="83"/>
      <c r="C10663" s="83"/>
      <c r="D10663" s="98"/>
    </row>
    <row r="10664" spans="1:4" ht="12.75">
      <c r="A10664" s="83"/>
      <c r="B10664" s="83"/>
      <c r="C10664" s="83"/>
      <c r="D10664" s="98"/>
    </row>
    <row r="10665" spans="1:4" ht="12.75">
      <c r="A10665" s="83"/>
      <c r="B10665" s="83"/>
      <c r="C10665" s="83"/>
      <c r="D10665" s="98"/>
    </row>
    <row r="10666" spans="1:4" ht="12.75">
      <c r="A10666" s="83"/>
      <c r="B10666" s="83"/>
      <c r="C10666" s="83"/>
      <c r="D10666" s="98"/>
    </row>
    <row r="10667" spans="1:4" ht="12.75">
      <c r="A10667" s="83"/>
      <c r="B10667" s="83"/>
      <c r="C10667" s="83"/>
      <c r="D10667" s="98"/>
    </row>
    <row r="10668" spans="1:4" ht="12.75">
      <c r="A10668" s="83"/>
      <c r="B10668" s="83"/>
      <c r="C10668" s="83"/>
      <c r="D10668" s="98"/>
    </row>
    <row r="10669" spans="1:4" ht="12.75">
      <c r="A10669" s="83"/>
      <c r="B10669" s="83"/>
      <c r="C10669" s="83"/>
      <c r="D10669" s="98"/>
    </row>
    <row r="10670" spans="1:4" ht="12.75">
      <c r="A10670" s="83"/>
      <c r="B10670" s="83"/>
      <c r="C10670" s="83"/>
      <c r="D10670" s="98"/>
    </row>
    <row r="10671" spans="1:4" ht="12.75">
      <c r="A10671" s="83"/>
      <c r="B10671" s="83"/>
      <c r="C10671" s="83"/>
      <c r="D10671" s="98"/>
    </row>
    <row r="10672" spans="1:4" ht="12.75">
      <c r="A10672" s="83"/>
      <c r="B10672" s="83"/>
      <c r="C10672" s="83"/>
      <c r="D10672" s="98"/>
    </row>
    <row r="10673" spans="1:4" ht="12.75">
      <c r="A10673" s="83"/>
      <c r="B10673" s="83"/>
      <c r="C10673" s="83"/>
      <c r="D10673" s="98"/>
    </row>
    <row r="10674" spans="1:4" ht="12.75">
      <c r="A10674" s="83"/>
      <c r="B10674" s="83"/>
      <c r="C10674" s="83"/>
      <c r="D10674" s="98"/>
    </row>
    <row r="10675" spans="1:4" ht="12.75">
      <c r="A10675" s="83"/>
      <c r="B10675" s="83"/>
      <c r="C10675" s="83"/>
      <c r="D10675" s="98"/>
    </row>
    <row r="10676" spans="1:4" ht="12.75">
      <c r="A10676" s="83"/>
      <c r="B10676" s="83"/>
      <c r="C10676" s="83"/>
      <c r="D10676" s="98"/>
    </row>
    <row r="10677" spans="1:4" ht="12.75">
      <c r="A10677" s="83"/>
      <c r="B10677" s="83"/>
      <c r="C10677" s="83"/>
      <c r="D10677" s="98"/>
    </row>
    <row r="10678" spans="1:4" ht="12.75">
      <c r="A10678" s="83"/>
      <c r="B10678" s="83"/>
      <c r="C10678" s="83"/>
      <c r="D10678" s="98"/>
    </row>
    <row r="10679" spans="1:4" ht="12.75">
      <c r="A10679" s="83"/>
      <c r="B10679" s="83"/>
      <c r="C10679" s="83"/>
      <c r="D10679" s="98"/>
    </row>
    <row r="10680" spans="1:4" ht="12.75">
      <c r="A10680" s="83"/>
      <c r="B10680" s="83"/>
      <c r="C10680" s="83"/>
      <c r="D10680" s="98"/>
    </row>
    <row r="10681" spans="1:4" ht="12.75">
      <c r="A10681" s="83"/>
      <c r="B10681" s="83"/>
      <c r="C10681" s="83"/>
      <c r="D10681" s="98"/>
    </row>
    <row r="10682" spans="1:4" ht="12.75">
      <c r="A10682" s="83"/>
      <c r="B10682" s="83"/>
      <c r="C10682" s="83"/>
      <c r="D10682" s="98"/>
    </row>
    <row r="10683" spans="1:4" ht="12.75">
      <c r="A10683" s="83"/>
      <c r="B10683" s="83"/>
      <c r="C10683" s="83"/>
      <c r="D10683" s="98"/>
    </row>
    <row r="10684" spans="1:4" ht="12.75">
      <c r="A10684" s="83"/>
      <c r="B10684" s="83"/>
      <c r="C10684" s="83"/>
      <c r="D10684" s="98"/>
    </row>
    <row r="10685" spans="1:4" ht="12.75">
      <c r="A10685" s="83"/>
      <c r="B10685" s="83"/>
      <c r="C10685" s="83"/>
      <c r="D10685" s="98"/>
    </row>
    <row r="10686" spans="1:4" ht="12.75">
      <c r="A10686" s="83"/>
      <c r="B10686" s="83"/>
      <c r="C10686" s="83"/>
      <c r="D10686" s="98"/>
    </row>
    <row r="10687" spans="1:4" ht="12.75">
      <c r="A10687" s="83"/>
      <c r="B10687" s="83"/>
      <c r="C10687" s="83"/>
      <c r="D10687" s="98"/>
    </row>
    <row r="10688" spans="1:4" ht="12.75">
      <c r="A10688" s="83"/>
      <c r="B10688" s="83"/>
      <c r="C10688" s="83"/>
      <c r="D10688" s="98"/>
    </row>
    <row r="10689" spans="1:4" ht="12.75">
      <c r="A10689" s="83"/>
      <c r="B10689" s="83"/>
      <c r="C10689" s="83"/>
      <c r="D10689" s="98"/>
    </row>
    <row r="10690" spans="1:4" ht="12.75">
      <c r="A10690" s="83"/>
      <c r="B10690" s="83"/>
      <c r="C10690" s="83"/>
      <c r="D10690" s="98"/>
    </row>
    <row r="10691" spans="1:4" ht="12.75">
      <c r="A10691" s="83"/>
      <c r="B10691" s="83"/>
      <c r="C10691" s="83"/>
      <c r="D10691" s="98"/>
    </row>
    <row r="10692" spans="1:4" ht="12.75">
      <c r="A10692" s="83"/>
      <c r="B10692" s="83"/>
      <c r="C10692" s="83"/>
      <c r="D10692" s="98"/>
    </row>
    <row r="10693" spans="1:4" ht="12.75">
      <c r="A10693" s="83"/>
      <c r="B10693" s="83"/>
      <c r="C10693" s="83"/>
      <c r="D10693" s="98"/>
    </row>
    <row r="10694" spans="1:4" ht="12.75">
      <c r="A10694" s="83"/>
      <c r="B10694" s="83"/>
      <c r="C10694" s="83"/>
      <c r="D10694" s="98"/>
    </row>
    <row r="10695" spans="1:4" ht="12.75">
      <c r="A10695" s="83"/>
      <c r="B10695" s="83"/>
      <c r="C10695" s="83"/>
      <c r="D10695" s="98"/>
    </row>
    <row r="10696" spans="1:4" ht="12.75">
      <c r="A10696" s="83"/>
      <c r="B10696" s="83"/>
      <c r="C10696" s="83"/>
      <c r="D10696" s="98"/>
    </row>
    <row r="10697" spans="1:4" ht="12.75">
      <c r="A10697" s="83"/>
      <c r="B10697" s="83"/>
      <c r="C10697" s="83"/>
      <c r="D10697" s="98"/>
    </row>
    <row r="10698" spans="1:4" ht="12.75">
      <c r="A10698" s="83"/>
      <c r="B10698" s="83"/>
      <c r="C10698" s="83"/>
      <c r="D10698" s="98"/>
    </row>
    <row r="10699" spans="1:4" ht="12.75">
      <c r="A10699" s="83"/>
      <c r="B10699" s="83"/>
      <c r="C10699" s="83"/>
      <c r="D10699" s="98"/>
    </row>
    <row r="10700" spans="1:4" ht="12.75">
      <c r="A10700" s="83"/>
      <c r="B10700" s="83"/>
      <c r="C10700" s="83"/>
      <c r="D10700" s="98"/>
    </row>
    <row r="10701" spans="1:4" ht="12.75">
      <c r="A10701" s="83"/>
      <c r="B10701" s="83"/>
      <c r="C10701" s="83"/>
      <c r="D10701" s="98"/>
    </row>
    <row r="10702" spans="1:4" ht="12.75">
      <c r="A10702" s="83"/>
      <c r="B10702" s="83"/>
      <c r="C10702" s="83"/>
      <c r="D10702" s="98"/>
    </row>
    <row r="10703" spans="1:4" ht="12.75">
      <c r="A10703" s="83"/>
      <c r="B10703" s="83"/>
      <c r="C10703" s="83"/>
      <c r="D10703" s="98"/>
    </row>
    <row r="10704" spans="1:4" ht="12.75">
      <c r="A10704" s="83"/>
      <c r="B10704" s="83"/>
      <c r="C10704" s="83"/>
      <c r="D10704" s="98"/>
    </row>
    <row r="10705" spans="1:4" ht="12.75">
      <c r="A10705" s="83"/>
      <c r="B10705" s="83"/>
      <c r="C10705" s="83"/>
      <c r="D10705" s="98"/>
    </row>
    <row r="10706" spans="1:4" ht="12.75">
      <c r="A10706" s="83"/>
      <c r="B10706" s="83"/>
      <c r="C10706" s="83"/>
      <c r="D10706" s="98"/>
    </row>
    <row r="10707" spans="1:4" ht="12.75">
      <c r="A10707" s="83"/>
      <c r="B10707" s="83"/>
      <c r="C10707" s="83"/>
      <c r="D10707" s="98"/>
    </row>
    <row r="10708" spans="1:4" ht="12.75">
      <c r="A10708" s="83"/>
      <c r="B10708" s="83"/>
      <c r="C10708" s="83"/>
      <c r="D10708" s="98"/>
    </row>
    <row r="10709" spans="1:4" ht="12.75">
      <c r="A10709" s="83"/>
      <c r="B10709" s="83"/>
      <c r="C10709" s="83"/>
      <c r="D10709" s="98"/>
    </row>
    <row r="10710" spans="1:4" ht="12.75">
      <c r="A10710" s="83"/>
      <c r="B10710" s="83"/>
      <c r="C10710" s="83"/>
      <c r="D10710" s="98"/>
    </row>
    <row r="10711" spans="1:4" ht="12.75">
      <c r="A10711" s="83"/>
      <c r="B10711" s="83"/>
      <c r="C10711" s="83"/>
      <c r="D10711" s="98"/>
    </row>
    <row r="10712" spans="1:4" ht="12.75">
      <c r="A10712" s="83"/>
      <c r="B10712" s="83"/>
      <c r="C10712" s="83"/>
      <c r="D10712" s="98"/>
    </row>
    <row r="10713" spans="1:4" ht="12.75">
      <c r="A10713" s="83"/>
      <c r="B10713" s="83"/>
      <c r="C10713" s="83"/>
      <c r="D10713" s="98"/>
    </row>
    <row r="10714" spans="1:4" ht="12.75">
      <c r="A10714" s="83"/>
      <c r="B10714" s="83"/>
      <c r="C10714" s="83"/>
      <c r="D10714" s="98"/>
    </row>
    <row r="10715" spans="1:4" ht="12.75">
      <c r="A10715" s="83"/>
      <c r="B10715" s="83"/>
      <c r="C10715" s="83"/>
      <c r="D10715" s="98"/>
    </row>
    <row r="10716" spans="1:4" ht="12.75">
      <c r="A10716" s="83"/>
      <c r="B10716" s="83"/>
      <c r="C10716" s="83"/>
      <c r="D10716" s="98"/>
    </row>
    <row r="10717" spans="1:4" ht="12.75">
      <c r="A10717" s="83"/>
      <c r="B10717" s="83"/>
      <c r="C10717" s="83"/>
      <c r="D10717" s="98"/>
    </row>
    <row r="10718" spans="1:4" ht="12.75">
      <c r="A10718" s="83"/>
      <c r="B10718" s="83"/>
      <c r="C10718" s="83"/>
      <c r="D10718" s="98"/>
    </row>
    <row r="10719" spans="1:4" ht="12.75">
      <c r="A10719" s="83"/>
      <c r="B10719" s="83"/>
      <c r="C10719" s="83"/>
      <c r="D10719" s="98"/>
    </row>
    <row r="10720" spans="1:4" ht="12.75">
      <c r="A10720" s="83"/>
      <c r="B10720" s="83"/>
      <c r="C10720" s="83"/>
      <c r="D10720" s="98"/>
    </row>
    <row r="10721" spans="1:4" ht="12.75">
      <c r="A10721" s="83"/>
      <c r="B10721" s="83"/>
      <c r="C10721" s="83"/>
      <c r="D10721" s="98"/>
    </row>
    <row r="10722" spans="1:4" ht="12.75">
      <c r="A10722" s="83"/>
      <c r="B10722" s="83"/>
      <c r="C10722" s="83"/>
      <c r="D10722" s="98"/>
    </row>
    <row r="10723" spans="1:4" ht="12.75">
      <c r="A10723" s="83"/>
      <c r="B10723" s="83"/>
      <c r="C10723" s="83"/>
      <c r="D10723" s="98"/>
    </row>
    <row r="10724" spans="1:4" ht="12.75">
      <c r="A10724" s="83"/>
      <c r="B10724" s="83"/>
      <c r="C10724" s="83"/>
      <c r="D10724" s="98"/>
    </row>
    <row r="10725" spans="1:4" ht="12.75">
      <c r="A10725" s="83"/>
      <c r="B10725" s="83"/>
      <c r="C10725" s="83"/>
      <c r="D10725" s="98"/>
    </row>
    <row r="10726" spans="1:4" ht="12.75">
      <c r="A10726" s="83"/>
      <c r="B10726" s="83"/>
      <c r="C10726" s="83"/>
      <c r="D10726" s="98"/>
    </row>
    <row r="10727" spans="1:4" ht="12.75">
      <c r="A10727" s="83"/>
      <c r="B10727" s="83"/>
      <c r="C10727" s="83"/>
      <c r="D10727" s="98"/>
    </row>
    <row r="10728" spans="1:4" ht="12.75">
      <c r="A10728" s="83"/>
      <c r="B10728" s="83"/>
      <c r="C10728" s="83"/>
      <c r="D10728" s="98"/>
    </row>
    <row r="10729" spans="1:4" ht="12.75">
      <c r="A10729" s="83"/>
      <c r="B10729" s="83"/>
      <c r="C10729" s="83"/>
      <c r="D10729" s="98"/>
    </row>
    <row r="10730" spans="1:4" ht="12.75">
      <c r="A10730" s="83"/>
      <c r="B10730" s="83"/>
      <c r="C10730" s="83"/>
      <c r="D10730" s="98"/>
    </row>
    <row r="10731" spans="1:4" ht="12.75">
      <c r="A10731" s="83"/>
      <c r="B10731" s="83"/>
      <c r="C10731" s="83"/>
      <c r="D10731" s="98"/>
    </row>
    <row r="10732" spans="1:4" ht="12.75">
      <c r="A10732" s="83"/>
      <c r="B10732" s="83"/>
      <c r="C10732" s="83"/>
      <c r="D10732" s="98"/>
    </row>
    <row r="10733" spans="1:4" ht="12.75">
      <c r="A10733" s="83"/>
      <c r="B10733" s="83"/>
      <c r="C10733" s="83"/>
      <c r="D10733" s="98"/>
    </row>
    <row r="10734" spans="1:4" ht="12.75">
      <c r="A10734" s="83"/>
      <c r="B10734" s="83"/>
      <c r="C10734" s="83"/>
      <c r="D10734" s="98"/>
    </row>
    <row r="10735" spans="1:4" ht="12.75">
      <c r="A10735" s="83"/>
      <c r="B10735" s="83"/>
      <c r="C10735" s="83"/>
      <c r="D10735" s="98"/>
    </row>
    <row r="10736" spans="1:4" ht="12.75">
      <c r="A10736" s="83"/>
      <c r="B10736" s="83"/>
      <c r="C10736" s="83"/>
      <c r="D10736" s="98"/>
    </row>
    <row r="10737" spans="1:4" ht="12.75">
      <c r="A10737" s="83"/>
      <c r="B10737" s="83"/>
      <c r="C10737" s="83"/>
      <c r="D10737" s="98"/>
    </row>
    <row r="10738" spans="1:4" ht="12.75">
      <c r="A10738" s="83"/>
      <c r="B10738" s="83"/>
      <c r="C10738" s="83"/>
      <c r="D10738" s="98"/>
    </row>
    <row r="10739" spans="1:4" ht="12.75">
      <c r="A10739" s="83"/>
      <c r="B10739" s="83"/>
      <c r="C10739" s="83"/>
      <c r="D10739" s="98"/>
    </row>
    <row r="10740" spans="1:4" ht="12.75">
      <c r="A10740" s="83"/>
      <c r="B10740" s="83"/>
      <c r="C10740" s="83"/>
      <c r="D10740" s="98"/>
    </row>
    <row r="10741" spans="1:4" ht="12.75">
      <c r="A10741" s="83"/>
      <c r="B10741" s="83"/>
      <c r="C10741" s="83"/>
      <c r="D10741" s="98"/>
    </row>
    <row r="10742" spans="1:4" ht="12.75">
      <c r="A10742" s="83"/>
      <c r="B10742" s="83"/>
      <c r="C10742" s="83"/>
      <c r="D10742" s="98"/>
    </row>
    <row r="10743" spans="1:4" ht="12.75">
      <c r="A10743" s="83"/>
      <c r="B10743" s="83"/>
      <c r="C10743" s="83"/>
      <c r="D10743" s="98"/>
    </row>
    <row r="10744" spans="1:4" ht="12.75">
      <c r="A10744" s="83"/>
      <c r="B10744" s="83"/>
      <c r="C10744" s="83"/>
      <c r="D10744" s="98"/>
    </row>
    <row r="10745" spans="1:4" ht="12.75">
      <c r="A10745" s="83"/>
      <c r="B10745" s="83"/>
      <c r="C10745" s="83"/>
      <c r="D10745" s="98"/>
    </row>
    <row r="10746" spans="1:4" ht="12.75">
      <c r="A10746" s="83"/>
      <c r="B10746" s="83"/>
      <c r="C10746" s="83"/>
      <c r="D10746" s="98"/>
    </row>
    <row r="10747" spans="1:4" ht="12.75">
      <c r="A10747" s="83"/>
      <c r="B10747" s="83"/>
      <c r="C10747" s="83"/>
      <c r="D10747" s="98"/>
    </row>
    <row r="10748" spans="1:4" ht="12.75">
      <c r="A10748" s="83"/>
      <c r="B10748" s="83"/>
      <c r="C10748" s="83"/>
      <c r="D10748" s="98"/>
    </row>
    <row r="10749" spans="1:4" ht="12.75">
      <c r="A10749" s="83"/>
      <c r="B10749" s="83"/>
      <c r="C10749" s="83"/>
      <c r="D10749" s="98"/>
    </row>
    <row r="10750" spans="1:4" ht="12.75">
      <c r="A10750" s="83"/>
      <c r="B10750" s="83"/>
      <c r="C10750" s="83"/>
      <c r="D10750" s="98"/>
    </row>
    <row r="10751" spans="1:4" ht="12.75">
      <c r="A10751" s="83"/>
      <c r="B10751" s="83"/>
      <c r="C10751" s="83"/>
      <c r="D10751" s="98"/>
    </row>
    <row r="10752" spans="1:4" ht="12.75">
      <c r="A10752" s="83"/>
      <c r="B10752" s="83"/>
      <c r="C10752" s="83"/>
      <c r="D10752" s="98"/>
    </row>
    <row r="10753" spans="1:4" ht="12.75">
      <c r="A10753" s="83"/>
      <c r="B10753" s="83"/>
      <c r="C10753" s="83"/>
      <c r="D10753" s="98"/>
    </row>
    <row r="10754" spans="1:4" ht="12.75">
      <c r="A10754" s="83"/>
      <c r="B10754" s="83"/>
      <c r="C10754" s="83"/>
      <c r="D10754" s="98"/>
    </row>
    <row r="10755" spans="1:4" ht="12.75">
      <c r="A10755" s="83"/>
      <c r="B10755" s="83"/>
      <c r="C10755" s="83"/>
      <c r="D10755" s="98"/>
    </row>
    <row r="10756" spans="1:4" ht="12.75">
      <c r="A10756" s="83"/>
      <c r="B10756" s="83"/>
      <c r="C10756" s="83"/>
      <c r="D10756" s="98"/>
    </row>
    <row r="10757" spans="1:4" ht="12.75">
      <c r="A10757" s="83"/>
      <c r="B10757" s="83"/>
      <c r="C10757" s="83"/>
      <c r="D10757" s="98"/>
    </row>
    <row r="10758" spans="1:4" ht="12.75">
      <c r="A10758" s="83"/>
      <c r="B10758" s="83"/>
      <c r="C10758" s="83"/>
      <c r="D10758" s="98"/>
    </row>
    <row r="10759" spans="1:4" ht="12.75">
      <c r="A10759" s="83"/>
      <c r="B10759" s="83"/>
      <c r="C10759" s="83"/>
      <c r="D10759" s="98"/>
    </row>
    <row r="10760" spans="1:4" ht="12.75">
      <c r="A10760" s="83"/>
      <c r="B10760" s="83"/>
      <c r="C10760" s="83"/>
      <c r="D10760" s="98"/>
    </row>
    <row r="10761" spans="1:4" ht="12.75">
      <c r="A10761" s="83"/>
      <c r="B10761" s="83"/>
      <c r="C10761" s="83"/>
      <c r="D10761" s="98"/>
    </row>
    <row r="10762" spans="1:4" ht="12.75">
      <c r="A10762" s="83"/>
      <c r="B10762" s="83"/>
      <c r="C10762" s="83"/>
      <c r="D10762" s="98"/>
    </row>
    <row r="10763" spans="1:4" ht="12.75">
      <c r="A10763" s="83"/>
      <c r="B10763" s="83"/>
      <c r="C10763" s="83"/>
      <c r="D10763" s="98"/>
    </row>
    <row r="10764" spans="1:4" ht="12.75">
      <c r="A10764" s="83"/>
      <c r="B10764" s="83"/>
      <c r="C10764" s="83"/>
      <c r="D10764" s="98"/>
    </row>
    <row r="10765" spans="1:4" ht="12.75">
      <c r="A10765" s="83"/>
      <c r="B10765" s="83"/>
      <c r="C10765" s="83"/>
      <c r="D10765" s="98"/>
    </row>
    <row r="10766" spans="1:4" ht="12.75">
      <c r="A10766" s="83"/>
      <c r="B10766" s="83"/>
      <c r="C10766" s="83"/>
      <c r="D10766" s="98"/>
    </row>
    <row r="10767" spans="1:4" ht="12.75">
      <c r="A10767" s="83"/>
      <c r="B10767" s="83"/>
      <c r="C10767" s="83"/>
      <c r="D10767" s="98"/>
    </row>
    <row r="10768" spans="1:4" ht="12.75">
      <c r="A10768" s="83"/>
      <c r="B10768" s="83"/>
      <c r="C10768" s="83"/>
      <c r="D10768" s="98"/>
    </row>
    <row r="10769" spans="1:4" ht="12.75">
      <c r="A10769" s="83"/>
      <c r="B10769" s="83"/>
      <c r="C10769" s="83"/>
      <c r="D10769" s="98"/>
    </row>
    <row r="10770" spans="1:4" ht="12.75">
      <c r="A10770" s="83"/>
      <c r="B10770" s="83"/>
      <c r="C10770" s="83"/>
      <c r="D10770" s="98"/>
    </row>
    <row r="10771" spans="1:4" ht="12.75">
      <c r="A10771" s="83"/>
      <c r="B10771" s="83"/>
      <c r="C10771" s="83"/>
      <c r="D10771" s="98"/>
    </row>
    <row r="10772" spans="1:4" ht="12.75">
      <c r="A10772" s="83"/>
      <c r="B10772" s="83"/>
      <c r="C10772" s="83"/>
      <c r="D10772" s="98"/>
    </row>
    <row r="10773" spans="1:4" ht="12.75">
      <c r="A10773" s="83"/>
      <c r="B10773" s="83"/>
      <c r="C10773" s="83"/>
      <c r="D10773" s="98"/>
    </row>
    <row r="10774" spans="1:4" ht="12.75">
      <c r="A10774" s="83"/>
      <c r="B10774" s="83"/>
      <c r="C10774" s="83"/>
      <c r="D10774" s="98"/>
    </row>
    <row r="10775" spans="1:4" ht="12.75">
      <c r="A10775" s="83"/>
      <c r="B10775" s="83"/>
      <c r="C10775" s="83"/>
      <c r="D10775" s="98"/>
    </row>
    <row r="10776" spans="1:4" ht="12.75">
      <c r="A10776" s="83"/>
      <c r="B10776" s="83"/>
      <c r="C10776" s="83"/>
      <c r="D10776" s="98"/>
    </row>
    <row r="10777" spans="1:4" ht="12.75">
      <c r="A10777" s="83"/>
      <c r="B10777" s="83"/>
      <c r="C10777" s="83"/>
      <c r="D10777" s="98"/>
    </row>
    <row r="10778" spans="1:4" ht="12.75">
      <c r="A10778" s="83"/>
      <c r="B10778" s="83"/>
      <c r="C10778" s="83"/>
      <c r="D10778" s="98"/>
    </row>
    <row r="10779" spans="1:4" ht="12.75">
      <c r="A10779" s="83"/>
      <c r="B10779" s="83"/>
      <c r="C10779" s="83"/>
      <c r="D10779" s="98"/>
    </row>
    <row r="10780" spans="1:4" ht="12.75">
      <c r="A10780" s="83"/>
      <c r="B10780" s="83"/>
      <c r="C10780" s="83"/>
      <c r="D10780" s="98"/>
    </row>
    <row r="10781" spans="1:4" ht="12.75">
      <c r="A10781" s="83"/>
      <c r="B10781" s="83"/>
      <c r="C10781" s="83"/>
      <c r="D10781" s="98"/>
    </row>
    <row r="10782" spans="1:4" ht="12.75">
      <c r="A10782" s="83"/>
      <c r="B10782" s="83"/>
      <c r="C10782" s="83"/>
      <c r="D10782" s="98"/>
    </row>
    <row r="10783" spans="1:4" ht="12.75">
      <c r="A10783" s="83"/>
      <c r="B10783" s="83"/>
      <c r="C10783" s="83"/>
      <c r="D10783" s="98"/>
    </row>
    <row r="10784" spans="1:4" ht="12.75">
      <c r="A10784" s="83"/>
      <c r="B10784" s="83"/>
      <c r="C10784" s="83"/>
      <c r="D10784" s="98"/>
    </row>
    <row r="10785" spans="1:4" ht="12.75">
      <c r="A10785" s="83"/>
      <c r="B10785" s="83"/>
      <c r="C10785" s="83"/>
      <c r="D10785" s="98"/>
    </row>
    <row r="10786" spans="1:4" ht="12.75">
      <c r="A10786" s="83"/>
      <c r="B10786" s="83"/>
      <c r="C10786" s="83"/>
      <c r="D10786" s="98"/>
    </row>
    <row r="10787" spans="1:4" ht="12.75">
      <c r="A10787" s="83"/>
      <c r="B10787" s="83"/>
      <c r="C10787" s="83"/>
      <c r="D10787" s="98"/>
    </row>
    <row r="10788" spans="1:4" ht="12.75">
      <c r="A10788" s="83"/>
      <c r="B10788" s="83"/>
      <c r="C10788" s="83"/>
      <c r="D10788" s="98"/>
    </row>
    <row r="10789" spans="1:4" ht="12.75">
      <c r="A10789" s="83"/>
      <c r="B10789" s="83"/>
      <c r="C10789" s="83"/>
      <c r="D10789" s="98"/>
    </row>
    <row r="10790" spans="1:4" ht="12.75">
      <c r="A10790" s="83"/>
      <c r="B10790" s="83"/>
      <c r="C10790" s="83"/>
      <c r="D10790" s="98"/>
    </row>
    <row r="10791" spans="1:4" ht="12.75">
      <c r="A10791" s="83"/>
      <c r="B10791" s="83"/>
      <c r="C10791" s="83"/>
      <c r="D10791" s="98"/>
    </row>
    <row r="10792" spans="1:4" ht="12.75">
      <c r="A10792" s="83"/>
      <c r="B10792" s="83"/>
      <c r="C10792" s="83"/>
      <c r="D10792" s="98"/>
    </row>
    <row r="10793" spans="1:4" ht="12.75">
      <c r="A10793" s="83"/>
      <c r="B10793" s="83"/>
      <c r="C10793" s="83"/>
      <c r="D10793" s="98"/>
    </row>
    <row r="10794" spans="1:4" ht="12.75">
      <c r="A10794" s="83"/>
      <c r="B10794" s="83"/>
      <c r="C10794" s="83"/>
      <c r="D10794" s="98"/>
    </row>
    <row r="10795" spans="1:4" ht="12.75">
      <c r="A10795" s="83"/>
      <c r="B10795" s="83"/>
      <c r="C10795" s="83"/>
      <c r="D10795" s="98"/>
    </row>
    <row r="10796" spans="1:4" ht="12.75">
      <c r="A10796" s="83"/>
      <c r="B10796" s="83"/>
      <c r="C10796" s="83"/>
      <c r="D10796" s="98"/>
    </row>
    <row r="10797" spans="1:4" ht="12.75">
      <c r="A10797" s="83"/>
      <c r="B10797" s="83"/>
      <c r="C10797" s="83"/>
      <c r="D10797" s="98"/>
    </row>
    <row r="10798" spans="1:4" ht="12.75">
      <c r="A10798" s="83"/>
      <c r="B10798" s="83"/>
      <c r="C10798" s="83"/>
      <c r="D10798" s="98"/>
    </row>
    <row r="10799" spans="1:4" ht="12.75">
      <c r="A10799" s="83"/>
      <c r="B10799" s="83"/>
      <c r="C10799" s="83"/>
      <c r="D10799" s="98"/>
    </row>
    <row r="10800" spans="1:4" ht="12.75">
      <c r="A10800" s="83"/>
      <c r="B10800" s="83"/>
      <c r="C10800" s="83"/>
      <c r="D10800" s="98"/>
    </row>
    <row r="10801" spans="1:4" ht="12.75">
      <c r="A10801" s="83"/>
      <c r="B10801" s="83"/>
      <c r="C10801" s="83"/>
      <c r="D10801" s="98"/>
    </row>
    <row r="10802" spans="1:4" ht="12.75">
      <c r="A10802" s="83"/>
      <c r="B10802" s="83"/>
      <c r="C10802" s="83"/>
      <c r="D10802" s="98"/>
    </row>
    <row r="10803" spans="1:4" ht="12.75">
      <c r="A10803" s="83"/>
      <c r="B10803" s="83"/>
      <c r="C10803" s="83"/>
      <c r="D10803" s="98"/>
    </row>
    <row r="10804" spans="1:4" ht="12.75">
      <c r="A10804" s="83"/>
      <c r="B10804" s="83"/>
      <c r="C10804" s="83"/>
      <c r="D10804" s="98"/>
    </row>
    <row r="10805" spans="1:4" ht="12.75">
      <c r="A10805" s="83"/>
      <c r="B10805" s="83"/>
      <c r="C10805" s="83"/>
      <c r="D10805" s="98"/>
    </row>
    <row r="10806" spans="1:4" ht="12.75">
      <c r="A10806" s="83"/>
      <c r="B10806" s="83"/>
      <c r="C10806" s="83"/>
      <c r="D10806" s="98"/>
    </row>
    <row r="10807" spans="1:4" ht="12.75">
      <c r="A10807" s="83"/>
      <c r="B10807" s="83"/>
      <c r="C10807" s="83"/>
      <c r="D10807" s="98"/>
    </row>
    <row r="10808" spans="1:4" ht="12.75">
      <c r="A10808" s="83"/>
      <c r="B10808" s="83"/>
      <c r="C10808" s="83"/>
      <c r="D10808" s="98"/>
    </row>
    <row r="10809" spans="1:4" ht="12.75">
      <c r="A10809" s="83"/>
      <c r="B10809" s="83"/>
      <c r="C10809" s="83"/>
      <c r="D10809" s="98"/>
    </row>
    <row r="10810" spans="1:4" ht="12.75">
      <c r="A10810" s="83"/>
      <c r="B10810" s="83"/>
      <c r="C10810" s="83"/>
      <c r="D10810" s="98"/>
    </row>
    <row r="10811" spans="1:4" ht="12.75">
      <c r="A10811" s="83"/>
      <c r="B10811" s="83"/>
      <c r="C10811" s="83"/>
      <c r="D10811" s="98"/>
    </row>
    <row r="10812" spans="1:4" ht="12.75">
      <c r="A10812" s="83"/>
      <c r="B10812" s="83"/>
      <c r="C10812" s="83"/>
      <c r="D10812" s="98"/>
    </row>
    <row r="10813" spans="1:4" ht="12.75">
      <c r="A10813" s="83"/>
      <c r="B10813" s="83"/>
      <c r="C10813" s="83"/>
      <c r="D10813" s="98"/>
    </row>
    <row r="10814" spans="1:4" ht="12.75">
      <c r="A10814" s="83"/>
      <c r="B10814" s="83"/>
      <c r="C10814" s="83"/>
      <c r="D10814" s="98"/>
    </row>
    <row r="10815" spans="1:4" ht="12.75">
      <c r="A10815" s="83"/>
      <c r="B10815" s="83"/>
      <c r="C10815" s="83"/>
      <c r="D10815" s="98"/>
    </row>
    <row r="10816" spans="1:4" ht="12.75">
      <c r="A10816" s="83"/>
      <c r="B10816" s="83"/>
      <c r="C10816" s="83"/>
      <c r="D10816" s="98"/>
    </row>
    <row r="10817" spans="1:4" ht="12.75">
      <c r="A10817" s="83"/>
      <c r="B10817" s="83"/>
      <c r="C10817" s="83"/>
      <c r="D10817" s="98"/>
    </row>
    <row r="10818" spans="1:4" ht="12.75">
      <c r="A10818" s="83"/>
      <c r="B10818" s="83"/>
      <c r="C10818" s="83"/>
      <c r="D10818" s="98"/>
    </row>
    <row r="10819" spans="1:4" ht="12.75">
      <c r="A10819" s="83"/>
      <c r="B10819" s="83"/>
      <c r="C10819" s="83"/>
      <c r="D10819" s="98"/>
    </row>
    <row r="10820" spans="1:4" ht="12.75">
      <c r="A10820" s="83"/>
      <c r="B10820" s="83"/>
      <c r="C10820" s="83"/>
      <c r="D10820" s="98"/>
    </row>
    <row r="10821" spans="1:4" ht="12.75">
      <c r="A10821" s="83"/>
      <c r="B10821" s="83"/>
      <c r="C10821" s="83"/>
      <c r="D10821" s="98"/>
    </row>
    <row r="10822" spans="1:4" ht="12.75">
      <c r="A10822" s="83"/>
      <c r="B10822" s="83"/>
      <c r="C10822" s="83"/>
      <c r="D10822" s="98"/>
    </row>
    <row r="10823" spans="1:4" ht="12.75">
      <c r="A10823" s="83"/>
      <c r="B10823" s="83"/>
      <c r="C10823" s="83"/>
      <c r="D10823" s="98"/>
    </row>
    <row r="10824" spans="1:4" ht="12.75">
      <c r="A10824" s="83"/>
      <c r="B10824" s="83"/>
      <c r="C10824" s="83"/>
      <c r="D10824" s="98"/>
    </row>
    <row r="10825" spans="1:4" ht="12.75">
      <c r="A10825" s="83"/>
      <c r="B10825" s="83"/>
      <c r="C10825" s="83"/>
      <c r="D10825" s="98"/>
    </row>
    <row r="10826" spans="1:4" ht="12.75">
      <c r="A10826" s="83"/>
      <c r="B10826" s="83"/>
      <c r="C10826" s="83"/>
      <c r="D10826" s="98"/>
    </row>
    <row r="10827" spans="1:4" ht="12.75">
      <c r="A10827" s="83"/>
      <c r="B10827" s="83"/>
      <c r="C10827" s="83"/>
      <c r="D10827" s="98"/>
    </row>
    <row r="10828" spans="1:4" ht="12.75">
      <c r="A10828" s="83"/>
      <c r="B10828" s="83"/>
      <c r="C10828" s="83"/>
      <c r="D10828" s="98"/>
    </row>
    <row r="10829" spans="1:4" ht="12.75">
      <c r="A10829" s="83"/>
      <c r="B10829" s="83"/>
      <c r="C10829" s="83"/>
      <c r="D10829" s="98"/>
    </row>
    <row r="10830" spans="1:4" ht="12.75">
      <c r="A10830" s="83"/>
      <c r="B10830" s="83"/>
      <c r="C10830" s="83"/>
      <c r="D10830" s="98"/>
    </row>
    <row r="10831" spans="1:4" ht="12.75">
      <c r="A10831" s="83"/>
      <c r="B10831" s="83"/>
      <c r="C10831" s="83"/>
      <c r="D10831" s="98"/>
    </row>
    <row r="10832" spans="1:4" ht="12.75">
      <c r="A10832" s="83"/>
      <c r="B10832" s="83"/>
      <c r="C10832" s="83"/>
      <c r="D10832" s="98"/>
    </row>
    <row r="10833" spans="1:4" ht="12.75">
      <c r="A10833" s="83"/>
      <c r="B10833" s="83"/>
      <c r="C10833" s="83"/>
      <c r="D10833" s="98"/>
    </row>
    <row r="10834" spans="1:4" ht="12.75">
      <c r="A10834" s="83"/>
      <c r="B10834" s="83"/>
      <c r="C10834" s="83"/>
      <c r="D10834" s="98"/>
    </row>
    <row r="10835" spans="1:4" ht="12.75">
      <c r="A10835" s="83"/>
      <c r="B10835" s="83"/>
      <c r="C10835" s="83"/>
      <c r="D10835" s="98"/>
    </row>
    <row r="10836" spans="1:4" ht="12.75">
      <c r="A10836" s="83"/>
      <c r="B10836" s="83"/>
      <c r="C10836" s="83"/>
      <c r="D10836" s="98"/>
    </row>
    <row r="10837" spans="1:4" ht="12.75">
      <c r="A10837" s="83"/>
      <c r="B10837" s="83"/>
      <c r="C10837" s="83"/>
      <c r="D10837" s="98"/>
    </row>
    <row r="10838" spans="1:4" ht="12.75">
      <c r="A10838" s="83"/>
      <c r="B10838" s="83"/>
      <c r="C10838" s="83"/>
      <c r="D10838" s="98"/>
    </row>
    <row r="10839" spans="1:4" ht="12.75">
      <c r="A10839" s="83"/>
      <c r="B10839" s="83"/>
      <c r="C10839" s="83"/>
      <c r="D10839" s="98"/>
    </row>
    <row r="10840" spans="1:4" ht="12.75">
      <c r="A10840" s="83"/>
      <c r="B10840" s="83"/>
      <c r="C10840" s="83"/>
      <c r="D10840" s="98"/>
    </row>
    <row r="10841" spans="1:4" ht="12.75">
      <c r="A10841" s="83"/>
      <c r="B10841" s="83"/>
      <c r="C10841" s="83"/>
      <c r="D10841" s="98"/>
    </row>
    <row r="10842" spans="1:4" ht="12.75">
      <c r="A10842" s="83"/>
      <c r="B10842" s="83"/>
      <c r="C10842" s="83"/>
      <c r="D10842" s="98"/>
    </row>
    <row r="10843" spans="1:4" ht="12.75">
      <c r="A10843" s="83"/>
      <c r="B10843" s="83"/>
      <c r="C10843" s="83"/>
      <c r="D10843" s="98"/>
    </row>
    <row r="10844" spans="1:4" ht="12.75">
      <c r="A10844" s="83"/>
      <c r="B10844" s="83"/>
      <c r="C10844" s="83"/>
      <c r="D10844" s="98"/>
    </row>
    <row r="10845" spans="1:4" ht="12.75">
      <c r="A10845" s="83"/>
      <c r="B10845" s="83"/>
      <c r="C10845" s="83"/>
      <c r="D10845" s="98"/>
    </row>
    <row r="10846" spans="1:4" ht="12.75">
      <c r="A10846" s="83"/>
      <c r="B10846" s="83"/>
      <c r="C10846" s="83"/>
      <c r="D10846" s="98"/>
    </row>
    <row r="10847" spans="1:4" ht="12.75">
      <c r="A10847" s="83"/>
      <c r="B10847" s="83"/>
      <c r="C10847" s="83"/>
      <c r="D10847" s="98"/>
    </row>
    <row r="10848" spans="1:4" ht="12.75">
      <c r="A10848" s="83"/>
      <c r="B10848" s="83"/>
      <c r="C10848" s="83"/>
      <c r="D10848" s="98"/>
    </row>
    <row r="10849" spans="1:4" ht="12.75">
      <c r="A10849" s="83"/>
      <c r="B10849" s="83"/>
      <c r="C10849" s="83"/>
      <c r="D10849" s="98"/>
    </row>
    <row r="10850" spans="1:4" ht="12.75">
      <c r="A10850" s="83"/>
      <c r="B10850" s="83"/>
      <c r="C10850" s="83"/>
      <c r="D10850" s="98"/>
    </row>
    <row r="10851" spans="1:4" ht="12.75">
      <c r="A10851" s="83"/>
      <c r="B10851" s="83"/>
      <c r="C10851" s="83"/>
      <c r="D10851" s="98"/>
    </row>
    <row r="10852" spans="1:4" ht="12.75">
      <c r="A10852" s="83"/>
      <c r="B10852" s="83"/>
      <c r="C10852" s="83"/>
      <c r="D10852" s="98"/>
    </row>
    <row r="10853" spans="1:4" ht="12.75">
      <c r="A10853" s="83"/>
      <c r="B10853" s="83"/>
      <c r="C10853" s="83"/>
      <c r="D10853" s="98"/>
    </row>
    <row r="10854" spans="1:4" ht="12.75">
      <c r="A10854" s="83"/>
      <c r="B10854" s="83"/>
      <c r="C10854" s="83"/>
      <c r="D10854" s="98"/>
    </row>
    <row r="10855" spans="1:4" ht="12.75">
      <c r="A10855" s="83"/>
      <c r="B10855" s="83"/>
      <c r="C10855" s="83"/>
      <c r="D10855" s="98"/>
    </row>
    <row r="10856" spans="1:4" ht="12.75">
      <c r="A10856" s="83"/>
      <c r="B10856" s="83"/>
      <c r="C10856" s="83"/>
      <c r="D10856" s="98"/>
    </row>
    <row r="10857" spans="1:4" ht="12.75">
      <c r="A10857" s="83"/>
      <c r="B10857" s="83"/>
      <c r="C10857" s="83"/>
      <c r="D10857" s="98"/>
    </row>
    <row r="10858" spans="1:4" ht="12.75">
      <c r="A10858" s="83"/>
      <c r="B10858" s="83"/>
      <c r="C10858" s="83"/>
      <c r="D10858" s="98"/>
    </row>
    <row r="10859" spans="1:4" ht="12.75">
      <c r="A10859" s="83"/>
      <c r="B10859" s="83"/>
      <c r="C10859" s="83"/>
      <c r="D10859" s="98"/>
    </row>
    <row r="10860" spans="1:4" ht="12.75">
      <c r="A10860" s="83"/>
      <c r="B10860" s="83"/>
      <c r="C10860" s="83"/>
      <c r="D10860" s="98"/>
    </row>
    <row r="10861" spans="1:4" ht="12.75">
      <c r="A10861" s="83"/>
      <c r="B10861" s="83"/>
      <c r="C10861" s="83"/>
      <c r="D10861" s="98"/>
    </row>
    <row r="10862" spans="1:4" ht="12.75">
      <c r="A10862" s="83"/>
      <c r="B10862" s="83"/>
      <c r="C10862" s="83"/>
      <c r="D10862" s="98"/>
    </row>
    <row r="10863" spans="1:4" ht="12.75">
      <c r="A10863" s="83"/>
      <c r="B10863" s="83"/>
      <c r="C10863" s="83"/>
      <c r="D10863" s="98"/>
    </row>
    <row r="10864" spans="1:4" ht="12.75">
      <c r="A10864" s="83"/>
      <c r="B10864" s="83"/>
      <c r="C10864" s="83"/>
      <c r="D10864" s="98"/>
    </row>
    <row r="10865" spans="1:4" ht="12.75">
      <c r="A10865" s="83"/>
      <c r="B10865" s="83"/>
      <c r="C10865" s="83"/>
      <c r="D10865" s="98"/>
    </row>
    <row r="10866" spans="1:4" ht="12.75">
      <c r="A10866" s="83"/>
      <c r="B10866" s="83"/>
      <c r="C10866" s="83"/>
      <c r="D10866" s="98"/>
    </row>
    <row r="10867" spans="1:4" ht="12.75">
      <c r="A10867" s="83"/>
      <c r="B10867" s="83"/>
      <c r="C10867" s="83"/>
      <c r="D10867" s="98"/>
    </row>
    <row r="10868" spans="1:4" ht="12.75">
      <c r="A10868" s="83"/>
      <c r="B10868" s="83"/>
      <c r="C10868" s="83"/>
      <c r="D10868" s="98"/>
    </row>
    <row r="10869" spans="1:4" ht="12.75">
      <c r="A10869" s="83"/>
      <c r="B10869" s="83"/>
      <c r="C10869" s="83"/>
      <c r="D10869" s="98"/>
    </row>
    <row r="10870" spans="1:4" ht="12.75">
      <c r="A10870" s="83"/>
      <c r="B10870" s="83"/>
      <c r="C10870" s="83"/>
      <c r="D10870" s="98"/>
    </row>
    <row r="10871" spans="1:4" ht="12.75">
      <c r="A10871" s="83"/>
      <c r="B10871" s="83"/>
      <c r="C10871" s="83"/>
      <c r="D10871" s="98"/>
    </row>
    <row r="10872" spans="1:4" ht="12.75">
      <c r="A10872" s="83"/>
      <c r="B10872" s="83"/>
      <c r="C10872" s="83"/>
      <c r="D10872" s="98"/>
    </row>
    <row r="10873" spans="1:4" ht="12.75">
      <c r="A10873" s="83"/>
      <c r="B10873" s="83"/>
      <c r="C10873" s="83"/>
      <c r="D10873" s="98"/>
    </row>
    <row r="10874" spans="1:4" ht="12.75">
      <c r="A10874" s="83"/>
      <c r="B10874" s="83"/>
      <c r="C10874" s="83"/>
      <c r="D10874" s="98"/>
    </row>
    <row r="10875" spans="1:4" ht="12.75">
      <c r="A10875" s="83"/>
      <c r="B10875" s="83"/>
      <c r="C10875" s="83"/>
      <c r="D10875" s="98"/>
    </row>
    <row r="10876" spans="1:4" ht="12.75">
      <c r="A10876" s="83"/>
      <c r="B10876" s="83"/>
      <c r="C10876" s="83"/>
      <c r="D10876" s="98"/>
    </row>
    <row r="10877" spans="1:4" ht="12.75">
      <c r="A10877" s="83"/>
      <c r="B10877" s="83"/>
      <c r="C10877" s="83"/>
      <c r="D10877" s="98"/>
    </row>
    <row r="10878" spans="1:4" ht="12.75">
      <c r="A10878" s="83"/>
      <c r="B10878" s="83"/>
      <c r="C10878" s="83"/>
      <c r="D10878" s="98"/>
    </row>
    <row r="10879" spans="1:4" ht="12.75">
      <c r="A10879" s="83"/>
      <c r="B10879" s="83"/>
      <c r="C10879" s="83"/>
      <c r="D10879" s="98"/>
    </row>
    <row r="10880" spans="1:4" ht="12.75">
      <c r="A10880" s="83"/>
      <c r="B10880" s="83"/>
      <c r="C10880" s="83"/>
      <c r="D10880" s="98"/>
    </row>
    <row r="10881" spans="1:4" ht="12.75">
      <c r="A10881" s="83"/>
      <c r="B10881" s="83"/>
      <c r="C10881" s="83"/>
      <c r="D10881" s="98"/>
    </row>
    <row r="10882" spans="1:4" ht="12.75">
      <c r="A10882" s="83"/>
      <c r="B10882" s="83"/>
      <c r="C10882" s="83"/>
      <c r="D10882" s="98"/>
    </row>
    <row r="10883" spans="1:4" ht="12.75">
      <c r="A10883" s="83"/>
      <c r="B10883" s="83"/>
      <c r="C10883" s="83"/>
      <c r="D10883" s="98"/>
    </row>
    <row r="10884" spans="1:4" ht="12.75">
      <c r="A10884" s="83"/>
      <c r="B10884" s="83"/>
      <c r="C10884" s="83"/>
      <c r="D10884" s="98"/>
    </row>
    <row r="10885" spans="1:4" ht="12.75">
      <c r="A10885" s="83"/>
      <c r="B10885" s="83"/>
      <c r="C10885" s="83"/>
      <c r="D10885" s="98"/>
    </row>
    <row r="10886" spans="1:4" ht="12.75">
      <c r="A10886" s="83"/>
      <c r="B10886" s="83"/>
      <c r="C10886" s="83"/>
      <c r="D10886" s="98"/>
    </row>
    <row r="10887" spans="1:4" ht="12.75">
      <c r="A10887" s="83"/>
      <c r="B10887" s="83"/>
      <c r="C10887" s="83"/>
      <c r="D10887" s="98"/>
    </row>
    <row r="10888" spans="1:4" ht="12.75">
      <c r="A10888" s="83"/>
      <c r="B10888" s="83"/>
      <c r="C10888" s="83"/>
      <c r="D10888" s="98"/>
    </row>
    <row r="10889" spans="1:4" ht="12.75">
      <c r="A10889" s="83"/>
      <c r="B10889" s="83"/>
      <c r="C10889" s="83"/>
      <c r="D10889" s="98"/>
    </row>
    <row r="10890" spans="1:4" ht="12.75">
      <c r="A10890" s="83"/>
      <c r="B10890" s="83"/>
      <c r="C10890" s="83"/>
      <c r="D10890" s="98"/>
    </row>
    <row r="10891" spans="1:4" ht="12.75">
      <c r="A10891" s="83"/>
      <c r="B10891" s="83"/>
      <c r="C10891" s="83"/>
      <c r="D10891" s="98"/>
    </row>
    <row r="10892" spans="1:4" ht="12.75">
      <c r="A10892" s="83"/>
      <c r="B10892" s="83"/>
      <c r="C10892" s="83"/>
      <c r="D10892" s="98"/>
    </row>
    <row r="10893" spans="1:4" ht="12.75">
      <c r="A10893" s="83"/>
      <c r="B10893" s="83"/>
      <c r="C10893" s="83"/>
      <c r="D10893" s="98"/>
    </row>
    <row r="10894" spans="1:4" ht="12.75">
      <c r="A10894" s="83"/>
      <c r="B10894" s="83"/>
      <c r="C10894" s="83"/>
      <c r="D10894" s="98"/>
    </row>
    <row r="10895" spans="1:4" ht="12.75">
      <c r="A10895" s="83"/>
      <c r="B10895" s="83"/>
      <c r="C10895" s="83"/>
      <c r="D10895" s="98"/>
    </row>
    <row r="10896" spans="1:4" ht="12.75">
      <c r="A10896" s="83"/>
      <c r="B10896" s="83"/>
      <c r="C10896" s="83"/>
      <c r="D10896" s="98"/>
    </row>
    <row r="10897" spans="1:4" ht="12.75">
      <c r="A10897" s="83"/>
      <c r="B10897" s="83"/>
      <c r="C10897" s="83"/>
      <c r="D10897" s="98"/>
    </row>
    <row r="10898" spans="1:4" ht="12.75">
      <c r="A10898" s="83"/>
      <c r="B10898" s="83"/>
      <c r="C10898" s="83"/>
      <c r="D10898" s="98"/>
    </row>
    <row r="10899" spans="1:4" ht="12.75">
      <c r="A10899" s="83"/>
      <c r="B10899" s="83"/>
      <c r="C10899" s="83"/>
      <c r="D10899" s="98"/>
    </row>
    <row r="10900" spans="1:4" ht="12.75">
      <c r="A10900" s="83"/>
      <c r="B10900" s="83"/>
      <c r="C10900" s="83"/>
      <c r="D10900" s="98"/>
    </row>
    <row r="10901" spans="1:4" ht="12.75">
      <c r="A10901" s="83"/>
      <c r="B10901" s="83"/>
      <c r="C10901" s="83"/>
      <c r="D10901" s="98"/>
    </row>
    <row r="10902" spans="1:4" ht="12.75">
      <c r="A10902" s="83"/>
      <c r="B10902" s="83"/>
      <c r="C10902" s="83"/>
      <c r="D10902" s="98"/>
    </row>
    <row r="10903" spans="1:4" ht="12.75">
      <c r="A10903" s="83"/>
      <c r="B10903" s="83"/>
      <c r="C10903" s="83"/>
      <c r="D10903" s="98"/>
    </row>
    <row r="10904" spans="1:4" ht="12.75">
      <c r="A10904" s="83"/>
      <c r="B10904" s="83"/>
      <c r="C10904" s="83"/>
      <c r="D10904" s="98"/>
    </row>
    <row r="10905" spans="1:4" ht="12.75">
      <c r="A10905" s="83"/>
      <c r="B10905" s="83"/>
      <c r="C10905" s="83"/>
      <c r="D10905" s="98"/>
    </row>
    <row r="10906" spans="1:4" ht="12.75">
      <c r="A10906" s="83"/>
      <c r="B10906" s="83"/>
      <c r="C10906" s="83"/>
      <c r="D10906" s="98"/>
    </row>
    <row r="10907" spans="1:4" ht="12.75">
      <c r="A10907" s="83"/>
      <c r="B10907" s="83"/>
      <c r="C10907" s="83"/>
      <c r="D10907" s="98"/>
    </row>
    <row r="10908" spans="1:4" ht="12.75">
      <c r="A10908" s="83"/>
      <c r="B10908" s="83"/>
      <c r="C10908" s="83"/>
      <c r="D10908" s="98"/>
    </row>
    <row r="10909" spans="1:4" ht="12.75">
      <c r="A10909" s="83"/>
      <c r="B10909" s="83"/>
      <c r="C10909" s="83"/>
      <c r="D10909" s="98"/>
    </row>
    <row r="10910" spans="1:4" ht="12.75">
      <c r="A10910" s="83"/>
      <c r="B10910" s="83"/>
      <c r="C10910" s="83"/>
      <c r="D10910" s="98"/>
    </row>
    <row r="10911" spans="1:4" ht="12.75">
      <c r="A10911" s="83"/>
      <c r="B10911" s="83"/>
      <c r="C10911" s="83"/>
      <c r="D10911" s="98"/>
    </row>
    <row r="10912" spans="1:4" ht="12.75">
      <c r="A10912" s="83"/>
      <c r="B10912" s="83"/>
      <c r="C10912" s="83"/>
      <c r="D10912" s="98"/>
    </row>
    <row r="10913" spans="1:4" ht="12.75">
      <c r="A10913" s="83"/>
      <c r="B10913" s="83"/>
      <c r="C10913" s="83"/>
      <c r="D10913" s="98"/>
    </row>
    <row r="10914" spans="1:4" ht="12.75">
      <c r="A10914" s="83"/>
      <c r="B10914" s="83"/>
      <c r="C10914" s="83"/>
      <c r="D10914" s="98"/>
    </row>
    <row r="10915" spans="1:4" ht="12.75">
      <c r="A10915" s="83"/>
      <c r="B10915" s="83"/>
      <c r="C10915" s="83"/>
      <c r="D10915" s="98"/>
    </row>
    <row r="10916" spans="1:4" ht="12.75">
      <c r="A10916" s="83"/>
      <c r="B10916" s="83"/>
      <c r="C10916" s="83"/>
      <c r="D10916" s="98"/>
    </row>
    <row r="10917" spans="1:4" ht="12.75">
      <c r="A10917" s="83"/>
      <c r="B10917" s="83"/>
      <c r="C10917" s="83"/>
      <c r="D10917" s="98"/>
    </row>
    <row r="10918" spans="1:4" ht="12.75">
      <c r="A10918" s="83"/>
      <c r="B10918" s="83"/>
      <c r="C10918" s="83"/>
      <c r="D10918" s="98"/>
    </row>
    <row r="10919" spans="1:4" ht="12.75">
      <c r="A10919" s="83"/>
      <c r="B10919" s="83"/>
      <c r="C10919" s="83"/>
      <c r="D10919" s="98"/>
    </row>
    <row r="10920" spans="1:4" ht="12.75">
      <c r="A10920" s="83"/>
      <c r="B10920" s="83"/>
      <c r="C10920" s="83"/>
      <c r="D10920" s="98"/>
    </row>
    <row r="10921" spans="1:4" ht="12.75">
      <c r="A10921" s="83"/>
      <c r="B10921" s="83"/>
      <c r="C10921" s="83"/>
      <c r="D10921" s="98"/>
    </row>
    <row r="10922" spans="1:4" ht="12.75">
      <c r="A10922" s="83"/>
      <c r="B10922" s="83"/>
      <c r="C10922" s="83"/>
      <c r="D10922" s="98"/>
    </row>
    <row r="10923" spans="1:4" ht="12.75">
      <c r="A10923" s="83"/>
      <c r="B10923" s="83"/>
      <c r="C10923" s="83"/>
      <c r="D10923" s="98"/>
    </row>
    <row r="10924" spans="1:4" ht="12.75">
      <c r="A10924" s="83"/>
      <c r="B10924" s="83"/>
      <c r="C10924" s="83"/>
      <c r="D10924" s="98"/>
    </row>
    <row r="10925" spans="1:4" ht="12.75">
      <c r="A10925" s="83"/>
      <c r="B10925" s="83"/>
      <c r="C10925" s="83"/>
      <c r="D10925" s="98"/>
    </row>
    <row r="10926" spans="1:4" ht="12.75">
      <c r="A10926" s="83"/>
      <c r="B10926" s="83"/>
      <c r="C10926" s="83"/>
      <c r="D10926" s="98"/>
    </row>
    <row r="10927" spans="1:4" ht="12.75">
      <c r="A10927" s="83"/>
      <c r="B10927" s="83"/>
      <c r="C10927" s="83"/>
      <c r="D10927" s="98"/>
    </row>
    <row r="10928" spans="1:4" ht="12.75">
      <c r="A10928" s="83"/>
      <c r="B10928" s="83"/>
      <c r="C10928" s="83"/>
      <c r="D10928" s="98"/>
    </row>
    <row r="10929" spans="1:4" ht="12.75">
      <c r="A10929" s="83"/>
      <c r="B10929" s="83"/>
      <c r="C10929" s="83"/>
      <c r="D10929" s="98"/>
    </row>
    <row r="10930" spans="1:4" ht="12.75">
      <c r="A10930" s="83"/>
      <c r="B10930" s="83"/>
      <c r="C10930" s="83"/>
      <c r="D10930" s="98"/>
    </row>
    <row r="10931" spans="1:4" ht="12.75">
      <c r="A10931" s="83"/>
      <c r="B10931" s="83"/>
      <c r="C10931" s="83"/>
      <c r="D10931" s="98"/>
    </row>
    <row r="10932" spans="1:4" ht="12.75">
      <c r="A10932" s="83"/>
      <c r="B10932" s="83"/>
      <c r="C10932" s="83"/>
      <c r="D10932" s="98"/>
    </row>
    <row r="10933" spans="1:4" ht="12.75">
      <c r="A10933" s="83"/>
      <c r="B10933" s="83"/>
      <c r="C10933" s="83"/>
      <c r="D10933" s="98"/>
    </row>
    <row r="10934" spans="1:4" ht="12.75">
      <c r="A10934" s="83"/>
      <c r="B10934" s="83"/>
      <c r="C10934" s="83"/>
      <c r="D10934" s="98"/>
    </row>
    <row r="10935" spans="1:4" ht="12.75">
      <c r="A10935" s="83"/>
      <c r="B10935" s="83"/>
      <c r="C10935" s="83"/>
      <c r="D10935" s="98"/>
    </row>
    <row r="10936" spans="1:4" ht="12.75">
      <c r="A10936" s="83"/>
      <c r="B10936" s="83"/>
      <c r="C10936" s="83"/>
      <c r="D10936" s="98"/>
    </row>
    <row r="10937" spans="1:4" ht="12.75">
      <c r="A10937" s="83"/>
      <c r="B10937" s="83"/>
      <c r="C10937" s="83"/>
      <c r="D10937" s="98"/>
    </row>
    <row r="10938" spans="1:4" ht="12.75">
      <c r="A10938" s="83"/>
      <c r="B10938" s="83"/>
      <c r="C10938" s="83"/>
      <c r="D10938" s="98"/>
    </row>
    <row r="10939" spans="1:4" ht="12.75">
      <c r="A10939" s="83"/>
      <c r="B10939" s="83"/>
      <c r="C10939" s="83"/>
      <c r="D10939" s="98"/>
    </row>
    <row r="10940" spans="1:4" ht="12.75">
      <c r="A10940" s="83"/>
      <c r="B10940" s="83"/>
      <c r="C10940" s="83"/>
      <c r="D10940" s="98"/>
    </row>
    <row r="10941" spans="1:4" ht="12.75">
      <c r="A10941" s="83"/>
      <c r="B10941" s="83"/>
      <c r="C10941" s="83"/>
      <c r="D10941" s="98"/>
    </row>
    <row r="10942" spans="1:4" ht="12.75">
      <c r="A10942" s="83"/>
      <c r="B10942" s="83"/>
      <c r="C10942" s="83"/>
      <c r="D10942" s="98"/>
    </row>
    <row r="10943" spans="1:4" ht="12.75">
      <c r="A10943" s="83"/>
      <c r="B10943" s="83"/>
      <c r="C10943" s="83"/>
      <c r="D10943" s="98"/>
    </row>
    <row r="10944" spans="1:4" ht="12.75">
      <c r="A10944" s="83"/>
      <c r="B10944" s="83"/>
      <c r="C10944" s="83"/>
      <c r="D10944" s="98"/>
    </row>
    <row r="10945" spans="1:4" ht="12.75">
      <c r="A10945" s="83"/>
      <c r="B10945" s="83"/>
      <c r="C10945" s="83"/>
      <c r="D10945" s="98"/>
    </row>
    <row r="10946" spans="1:4" ht="12.75">
      <c r="A10946" s="83"/>
      <c r="B10946" s="83"/>
      <c r="C10946" s="83"/>
      <c r="D10946" s="98"/>
    </row>
    <row r="10947" spans="1:4" ht="12.75">
      <c r="A10947" s="83"/>
      <c r="B10947" s="83"/>
      <c r="C10947" s="83"/>
      <c r="D10947" s="98"/>
    </row>
    <row r="10948" spans="1:4" ht="12.75">
      <c r="A10948" s="83"/>
      <c r="B10948" s="83"/>
      <c r="C10948" s="83"/>
      <c r="D10948" s="98"/>
    </row>
    <row r="10949" spans="1:4" ht="12.75">
      <c r="A10949" s="83"/>
      <c r="B10949" s="83"/>
      <c r="C10949" s="83"/>
      <c r="D10949" s="98"/>
    </row>
    <row r="10950" spans="1:4" ht="12.75">
      <c r="A10950" s="83"/>
      <c r="B10950" s="83"/>
      <c r="C10950" s="83"/>
      <c r="D10950" s="98"/>
    </row>
    <row r="10951" spans="1:4" ht="12.75">
      <c r="A10951" s="83"/>
      <c r="B10951" s="83"/>
      <c r="C10951" s="83"/>
      <c r="D10951" s="98"/>
    </row>
    <row r="10952" spans="1:4" ht="12.75">
      <c r="A10952" s="83"/>
      <c r="B10952" s="83"/>
      <c r="C10952" s="83"/>
      <c r="D10952" s="98"/>
    </row>
    <row r="10953" spans="1:4" ht="12.75">
      <c r="A10953" s="83"/>
      <c r="B10953" s="83"/>
      <c r="C10953" s="83"/>
      <c r="D10953" s="98"/>
    </row>
    <row r="10954" spans="1:4" ht="12.75">
      <c r="A10954" s="83"/>
      <c r="B10954" s="83"/>
      <c r="C10954" s="83"/>
      <c r="D10954" s="98"/>
    </row>
    <row r="10955" spans="1:4" ht="12.75">
      <c r="A10955" s="83"/>
      <c r="B10955" s="83"/>
      <c r="C10955" s="83"/>
      <c r="D10955" s="98"/>
    </row>
    <row r="10956" spans="1:4" ht="12.75">
      <c r="A10956" s="83"/>
      <c r="B10956" s="83"/>
      <c r="C10956" s="83"/>
      <c r="D10956" s="98"/>
    </row>
    <row r="10957" spans="1:4" ht="12.75">
      <c r="A10957" s="83"/>
      <c r="B10957" s="83"/>
      <c r="C10957" s="83"/>
      <c r="D10957" s="98"/>
    </row>
    <row r="10958" spans="1:4" ht="12.75">
      <c r="A10958" s="83"/>
      <c r="B10958" s="83"/>
      <c r="C10958" s="83"/>
      <c r="D10958" s="98"/>
    </row>
    <row r="10959" spans="1:4" ht="12.75">
      <c r="A10959" s="83"/>
      <c r="B10959" s="83"/>
      <c r="C10959" s="83"/>
      <c r="D10959" s="98"/>
    </row>
    <row r="10960" spans="1:4" ht="12.75">
      <c r="A10960" s="83"/>
      <c r="B10960" s="83"/>
      <c r="C10960" s="83"/>
      <c r="D10960" s="98"/>
    </row>
    <row r="10961" spans="1:4" ht="12.75">
      <c r="A10961" s="83"/>
      <c r="B10961" s="83"/>
      <c r="C10961" s="83"/>
      <c r="D10961" s="98"/>
    </row>
    <row r="10962" spans="1:4" ht="12.75">
      <c r="A10962" s="83"/>
      <c r="B10962" s="83"/>
      <c r="C10962" s="83"/>
      <c r="D10962" s="98"/>
    </row>
    <row r="10963" spans="1:4" ht="12.75">
      <c r="A10963" s="83"/>
      <c r="B10963" s="83"/>
      <c r="C10963" s="83"/>
      <c r="D10963" s="98"/>
    </row>
    <row r="10964" spans="1:4" ht="12.75">
      <c r="A10964" s="83"/>
      <c r="B10964" s="83"/>
      <c r="C10964" s="83"/>
      <c r="D10964" s="98"/>
    </row>
    <row r="10965" spans="1:4" ht="12.75">
      <c r="A10965" s="83"/>
      <c r="B10965" s="83"/>
      <c r="C10965" s="83"/>
      <c r="D10965" s="98"/>
    </row>
    <row r="10966" spans="1:4" ht="12.75">
      <c r="A10966" s="83"/>
      <c r="B10966" s="83"/>
      <c r="C10966" s="83"/>
      <c r="D10966" s="98"/>
    </row>
    <row r="10967" spans="1:4" ht="12.75">
      <c r="A10967" s="83"/>
      <c r="B10967" s="83"/>
      <c r="C10967" s="83"/>
      <c r="D10967" s="98"/>
    </row>
    <row r="10968" spans="1:4" ht="12.75">
      <c r="A10968" s="83"/>
      <c r="B10968" s="83"/>
      <c r="C10968" s="83"/>
      <c r="D10968" s="98"/>
    </row>
    <row r="10969" spans="1:4" ht="12.75">
      <c r="A10969" s="83"/>
      <c r="B10969" s="83"/>
      <c r="C10969" s="83"/>
      <c r="D10969" s="98"/>
    </row>
    <row r="10970" spans="1:4" ht="12.75">
      <c r="A10970" s="83"/>
      <c r="B10970" s="83"/>
      <c r="C10970" s="83"/>
      <c r="D10970" s="98"/>
    </row>
    <row r="10971" spans="1:4" ht="12.75">
      <c r="A10971" s="83"/>
      <c r="B10971" s="83"/>
      <c r="C10971" s="83"/>
      <c r="D10971" s="98"/>
    </row>
    <row r="10972" spans="1:4" ht="12.75">
      <c r="A10972" s="83"/>
      <c r="B10972" s="83"/>
      <c r="C10972" s="83"/>
      <c r="D10972" s="98"/>
    </row>
    <row r="10973" spans="1:4" ht="12.75">
      <c r="A10973" s="83"/>
      <c r="B10973" s="83"/>
      <c r="C10973" s="83"/>
      <c r="D10973" s="98"/>
    </row>
    <row r="10974" spans="1:4" ht="12.75">
      <c r="A10974" s="83"/>
      <c r="B10974" s="83"/>
      <c r="C10974" s="83"/>
      <c r="D10974" s="98"/>
    </row>
    <row r="10975" spans="1:4" ht="12.75">
      <c r="A10975" s="83"/>
      <c r="B10975" s="83"/>
      <c r="C10975" s="83"/>
      <c r="D10975" s="98"/>
    </row>
    <row r="10976" spans="1:4" ht="12.75">
      <c r="A10976" s="83"/>
      <c r="B10976" s="83"/>
      <c r="C10976" s="83"/>
      <c r="D10976" s="98"/>
    </row>
    <row r="10977" spans="1:4" ht="12.75">
      <c r="A10977" s="83"/>
      <c r="B10977" s="83"/>
      <c r="C10977" s="83"/>
      <c r="D10977" s="98"/>
    </row>
    <row r="10978" spans="1:4" ht="12.75">
      <c r="A10978" s="83"/>
      <c r="B10978" s="83"/>
      <c r="C10978" s="83"/>
      <c r="D10978" s="98"/>
    </row>
    <row r="10979" spans="1:4" ht="12.75">
      <c r="A10979" s="83"/>
      <c r="B10979" s="83"/>
      <c r="C10979" s="83"/>
      <c r="D10979" s="98"/>
    </row>
    <row r="10980" spans="1:4" ht="12.75">
      <c r="A10980" s="83"/>
      <c r="B10980" s="83"/>
      <c r="C10980" s="83"/>
      <c r="D10980" s="98"/>
    </row>
    <row r="10981" spans="1:4" ht="12.75">
      <c r="A10981" s="83"/>
      <c r="B10981" s="83"/>
      <c r="C10981" s="83"/>
      <c r="D10981" s="98"/>
    </row>
    <row r="10982" spans="1:4" ht="12.75">
      <c r="A10982" s="83"/>
      <c r="B10982" s="83"/>
      <c r="C10982" s="83"/>
      <c r="D10982" s="98"/>
    </row>
    <row r="10983" spans="1:4" ht="12.75">
      <c r="A10983" s="83"/>
      <c r="B10983" s="83"/>
      <c r="C10983" s="83"/>
      <c r="D10983" s="98"/>
    </row>
    <row r="10984" spans="1:4" ht="12.75">
      <c r="A10984" s="83"/>
      <c r="B10984" s="83"/>
      <c r="C10984" s="83"/>
      <c r="D10984" s="98"/>
    </row>
    <row r="10985" spans="1:4" ht="12.75">
      <c r="A10985" s="83"/>
      <c r="B10985" s="83"/>
      <c r="C10985" s="83"/>
      <c r="D10985" s="98"/>
    </row>
    <row r="10986" spans="1:4" ht="12.75">
      <c r="A10986" s="83"/>
      <c r="B10986" s="83"/>
      <c r="C10986" s="83"/>
      <c r="D10986" s="98"/>
    </row>
    <row r="10987" spans="1:4" ht="12.75">
      <c r="A10987" s="83"/>
      <c r="B10987" s="83"/>
      <c r="C10987" s="83"/>
      <c r="D10987" s="98"/>
    </row>
    <row r="10988" spans="1:4" ht="12.75">
      <c r="A10988" s="83"/>
      <c r="B10988" s="83"/>
      <c r="C10988" s="83"/>
      <c r="D10988" s="98"/>
    </row>
    <row r="10989" spans="1:4" ht="12.75">
      <c r="A10989" s="83"/>
      <c r="B10989" s="83"/>
      <c r="C10989" s="83"/>
      <c r="D10989" s="98"/>
    </row>
    <row r="10990" spans="1:4" ht="12.75">
      <c r="A10990" s="83"/>
      <c r="B10990" s="83"/>
      <c r="C10990" s="83"/>
      <c r="D10990" s="98"/>
    </row>
    <row r="10991" spans="1:4" ht="12.75">
      <c r="A10991" s="83"/>
      <c r="B10991" s="83"/>
      <c r="C10991" s="83"/>
      <c r="D10991" s="98"/>
    </row>
    <row r="10992" spans="1:4" ht="12.75">
      <c r="A10992" s="83"/>
      <c r="B10992" s="83"/>
      <c r="C10992" s="83"/>
      <c r="D10992" s="98"/>
    </row>
    <row r="10993" spans="1:4" ht="12.75">
      <c r="A10993" s="83"/>
      <c r="B10993" s="83"/>
      <c r="C10993" s="83"/>
      <c r="D10993" s="98"/>
    </row>
    <row r="10994" spans="1:4" ht="12.75">
      <c r="A10994" s="83"/>
      <c r="B10994" s="83"/>
      <c r="C10994" s="83"/>
      <c r="D10994" s="98"/>
    </row>
    <row r="10995" spans="1:4" ht="12.75">
      <c r="A10995" s="83"/>
      <c r="B10995" s="83"/>
      <c r="C10995" s="83"/>
      <c r="D10995" s="98"/>
    </row>
    <row r="10996" spans="1:4" ht="12.75">
      <c r="A10996" s="83"/>
      <c r="B10996" s="83"/>
      <c r="C10996" s="83"/>
      <c r="D10996" s="98"/>
    </row>
    <row r="10997" spans="1:4" ht="12.75">
      <c r="A10997" s="83"/>
      <c r="B10997" s="83"/>
      <c r="C10997" s="83"/>
      <c r="D10997" s="98"/>
    </row>
    <row r="10998" spans="1:4" ht="12.75">
      <c r="A10998" s="83"/>
      <c r="B10998" s="83"/>
      <c r="C10998" s="83"/>
      <c r="D10998" s="98"/>
    </row>
    <row r="10999" spans="1:4" ht="12.75">
      <c r="A10999" s="83"/>
      <c r="B10999" s="83"/>
      <c r="C10999" s="83"/>
      <c r="D10999" s="98"/>
    </row>
    <row r="11000" spans="1:4" ht="12.75">
      <c r="A11000" s="83"/>
      <c r="B11000" s="83"/>
      <c r="C11000" s="83"/>
      <c r="D11000" s="98"/>
    </row>
    <row r="11001" spans="1:4" ht="12.75">
      <c r="A11001" s="83"/>
      <c r="B11001" s="83"/>
      <c r="C11001" s="83"/>
      <c r="D11001" s="98"/>
    </row>
    <row r="11002" spans="1:4" ht="12.75">
      <c r="A11002" s="83"/>
      <c r="B11002" s="83"/>
      <c r="C11002" s="83"/>
      <c r="D11002" s="98"/>
    </row>
    <row r="11003" spans="1:4" ht="12.75">
      <c r="A11003" s="83"/>
      <c r="B11003" s="83"/>
      <c r="C11003" s="83"/>
      <c r="D11003" s="98"/>
    </row>
    <row r="11004" spans="1:4" ht="12.75">
      <c r="A11004" s="83"/>
      <c r="B11004" s="83"/>
      <c r="C11004" s="83"/>
      <c r="D11004" s="98"/>
    </row>
    <row r="11005" spans="1:4" ht="12.75">
      <c r="A11005" s="83"/>
      <c r="B11005" s="83"/>
      <c r="C11005" s="83"/>
      <c r="D11005" s="98"/>
    </row>
    <row r="11006" spans="1:4" ht="12.75">
      <c r="A11006" s="83"/>
      <c r="B11006" s="83"/>
      <c r="C11006" s="83"/>
      <c r="D11006" s="98"/>
    </row>
    <row r="11007" spans="1:4" ht="12.75">
      <c r="A11007" s="83"/>
      <c r="B11007" s="83"/>
      <c r="C11007" s="83"/>
      <c r="D11007" s="98"/>
    </row>
    <row r="11008" spans="1:4" ht="12.75">
      <c r="A11008" s="83"/>
      <c r="B11008" s="83"/>
      <c r="C11008" s="83"/>
      <c r="D11008" s="98"/>
    </row>
    <row r="11009" spans="1:4" ht="12.75">
      <c r="A11009" s="83"/>
      <c r="B11009" s="83"/>
      <c r="C11009" s="83"/>
      <c r="D11009" s="98"/>
    </row>
    <row r="11010" spans="1:4" ht="12.75">
      <c r="A11010" s="83"/>
      <c r="B11010" s="83"/>
      <c r="C11010" s="83"/>
      <c r="D11010" s="98"/>
    </row>
    <row r="11011" spans="1:4" ht="12.75">
      <c r="A11011" s="83"/>
      <c r="B11011" s="83"/>
      <c r="C11011" s="83"/>
      <c r="D11011" s="98"/>
    </row>
    <row r="11012" spans="1:4" ht="12.75">
      <c r="A11012" s="83"/>
      <c r="B11012" s="83"/>
      <c r="C11012" s="83"/>
      <c r="D11012" s="98"/>
    </row>
    <row r="11013" spans="1:4" ht="12.75">
      <c r="A11013" s="83"/>
      <c r="B11013" s="83"/>
      <c r="C11013" s="83"/>
      <c r="D11013" s="98"/>
    </row>
    <row r="11014" spans="1:4" ht="12.75">
      <c r="A11014" s="83"/>
      <c r="B11014" s="83"/>
      <c r="C11014" s="83"/>
      <c r="D11014" s="98"/>
    </row>
    <row r="11015" spans="1:4" ht="12.75">
      <c r="A11015" s="83"/>
      <c r="B11015" s="83"/>
      <c r="C11015" s="83"/>
      <c r="D11015" s="98"/>
    </row>
    <row r="11016" spans="1:4" ht="12.75">
      <c r="A11016" s="83"/>
      <c r="B11016" s="83"/>
      <c r="C11016" s="83"/>
      <c r="D11016" s="98"/>
    </row>
    <row r="11017" spans="1:4" ht="12.75">
      <c r="A11017" s="83"/>
      <c r="B11017" s="83"/>
      <c r="C11017" s="83"/>
      <c r="D11017" s="98"/>
    </row>
    <row r="11018" spans="1:4" ht="12.75">
      <c r="A11018" s="83"/>
      <c r="B11018" s="83"/>
      <c r="C11018" s="83"/>
      <c r="D11018" s="98"/>
    </row>
    <row r="11019" spans="1:4" ht="12.75">
      <c r="A11019" s="83"/>
      <c r="B11019" s="83"/>
      <c r="C11019" s="83"/>
      <c r="D11019" s="98"/>
    </row>
    <row r="11020" spans="1:4" ht="12.75">
      <c r="A11020" s="83"/>
      <c r="B11020" s="83"/>
      <c r="C11020" s="83"/>
      <c r="D11020" s="98"/>
    </row>
    <row r="11021" spans="1:4" ht="12.75">
      <c r="A11021" s="83"/>
      <c r="B11021" s="83"/>
      <c r="C11021" s="83"/>
      <c r="D11021" s="98"/>
    </row>
    <row r="11022" spans="1:4" ht="12.75">
      <c r="A11022" s="83"/>
      <c r="B11022" s="83"/>
      <c r="C11022" s="83"/>
      <c r="D11022" s="98"/>
    </row>
    <row r="11023" spans="1:4" ht="12.75">
      <c r="A11023" s="83"/>
      <c r="B11023" s="83"/>
      <c r="C11023" s="83"/>
      <c r="D11023" s="98"/>
    </row>
    <row r="11024" spans="1:4" ht="12.75">
      <c r="A11024" s="83"/>
      <c r="B11024" s="83"/>
      <c r="C11024" s="83"/>
      <c r="D11024" s="98"/>
    </row>
    <row r="11025" spans="1:4" ht="12.75">
      <c r="A11025" s="83"/>
      <c r="B11025" s="83"/>
      <c r="C11025" s="83"/>
      <c r="D11025" s="98"/>
    </row>
    <row r="11026" spans="1:4" ht="12.75">
      <c r="A11026" s="83"/>
      <c r="B11026" s="83"/>
      <c r="C11026" s="83"/>
      <c r="D11026" s="98"/>
    </row>
    <row r="11027" spans="1:4" ht="12.75">
      <c r="A11027" s="83"/>
      <c r="B11027" s="83"/>
      <c r="C11027" s="83"/>
      <c r="D11027" s="98"/>
    </row>
    <row r="11028" spans="1:4" ht="12.75">
      <c r="A11028" s="83"/>
      <c r="B11028" s="83"/>
      <c r="C11028" s="83"/>
      <c r="D11028" s="98"/>
    </row>
    <row r="11029" spans="1:4" ht="12.75">
      <c r="A11029" s="83"/>
      <c r="B11029" s="83"/>
      <c r="C11029" s="83"/>
      <c r="D11029" s="98"/>
    </row>
    <row r="11030" spans="1:4" ht="12.75">
      <c r="A11030" s="83"/>
      <c r="B11030" s="83"/>
      <c r="C11030" s="83"/>
      <c r="D11030" s="98"/>
    </row>
    <row r="11031" spans="1:4" ht="12.75">
      <c r="A11031" s="83"/>
      <c r="B11031" s="83"/>
      <c r="C11031" s="83"/>
      <c r="D11031" s="98"/>
    </row>
    <row r="11032" spans="1:4" ht="12.75">
      <c r="A11032" s="83"/>
      <c r="B11032" s="83"/>
      <c r="C11032" s="83"/>
      <c r="D11032" s="98"/>
    </row>
    <row r="11033" spans="1:4" ht="12.75">
      <c r="A11033" s="83"/>
      <c r="B11033" s="83"/>
      <c r="C11033" s="83"/>
      <c r="D11033" s="98"/>
    </row>
    <row r="11034" spans="1:4" ht="12.75">
      <c r="A11034" s="83"/>
      <c r="B11034" s="83"/>
      <c r="C11034" s="83"/>
      <c r="D11034" s="98"/>
    </row>
    <row r="11035" spans="1:4" ht="12.75">
      <c r="A11035" s="83"/>
      <c r="B11035" s="83"/>
      <c r="C11035" s="83"/>
      <c r="D11035" s="98"/>
    </row>
    <row r="11036" spans="1:4" ht="12.75">
      <c r="A11036" s="83"/>
      <c r="B11036" s="83"/>
      <c r="C11036" s="83"/>
      <c r="D11036" s="98"/>
    </row>
    <row r="11037" spans="1:4" ht="12.75">
      <c r="A11037" s="83"/>
      <c r="B11037" s="83"/>
      <c r="C11037" s="83"/>
      <c r="D11037" s="98"/>
    </row>
    <row r="11038" spans="1:4" ht="12.75">
      <c r="A11038" s="83"/>
      <c r="B11038" s="83"/>
      <c r="C11038" s="83"/>
      <c r="D11038" s="98"/>
    </row>
    <row r="11039" spans="1:4" ht="12.75">
      <c r="A11039" s="83"/>
      <c r="B11039" s="83"/>
      <c r="C11039" s="83"/>
      <c r="D11039" s="98"/>
    </row>
    <row r="11040" spans="1:4" ht="12.75">
      <c r="A11040" s="83"/>
      <c r="B11040" s="83"/>
      <c r="C11040" s="83"/>
      <c r="D11040" s="98"/>
    </row>
    <row r="11041" spans="1:4" ht="12.75">
      <c r="A11041" s="83"/>
      <c r="B11041" s="83"/>
      <c r="C11041" s="83"/>
      <c r="D11041" s="98"/>
    </row>
    <row r="11042" spans="1:4" ht="12.75">
      <c r="A11042" s="83"/>
      <c r="B11042" s="83"/>
      <c r="C11042" s="83"/>
      <c r="D11042" s="98"/>
    </row>
    <row r="11043" spans="1:4" ht="12.75">
      <c r="A11043" s="83"/>
      <c r="B11043" s="83"/>
      <c r="C11043" s="83"/>
      <c r="D11043" s="98"/>
    </row>
    <row r="11044" spans="1:4" ht="12.75">
      <c r="A11044" s="83"/>
      <c r="B11044" s="83"/>
      <c r="C11044" s="83"/>
      <c r="D11044" s="98"/>
    </row>
    <row r="11045" spans="1:4" ht="12.75">
      <c r="A11045" s="83"/>
      <c r="B11045" s="83"/>
      <c r="C11045" s="83"/>
      <c r="D11045" s="98"/>
    </row>
    <row r="11046" spans="1:4" ht="12.75">
      <c r="A11046" s="83"/>
      <c r="B11046" s="83"/>
      <c r="C11046" s="83"/>
      <c r="D11046" s="98"/>
    </row>
    <row r="11047" spans="1:4" ht="12.75">
      <c r="A11047" s="83"/>
      <c r="B11047" s="83"/>
      <c r="C11047" s="83"/>
      <c r="D11047" s="98"/>
    </row>
    <row r="11048" spans="1:4" ht="12.75">
      <c r="A11048" s="83"/>
      <c r="B11048" s="83"/>
      <c r="C11048" s="83"/>
      <c r="D11048" s="98"/>
    </row>
    <row r="11049" spans="1:4" ht="12.75">
      <c r="A11049" s="83"/>
      <c r="B11049" s="83"/>
      <c r="C11049" s="83"/>
      <c r="D11049" s="98"/>
    </row>
    <row r="11050" spans="1:4" ht="12.75">
      <c r="A11050" s="83"/>
      <c r="B11050" s="83"/>
      <c r="C11050" s="83"/>
      <c r="D11050" s="98"/>
    </row>
    <row r="11051" spans="1:4" ht="12.75">
      <c r="A11051" s="83"/>
      <c r="B11051" s="83"/>
      <c r="C11051" s="83"/>
      <c r="D11051" s="98"/>
    </row>
    <row r="11052" spans="1:4" ht="12.75">
      <c r="A11052" s="83"/>
      <c r="B11052" s="83"/>
      <c r="C11052" s="83"/>
      <c r="D11052" s="98"/>
    </row>
    <row r="11053" spans="1:4" ht="12.75">
      <c r="A11053" s="83"/>
      <c r="B11053" s="83"/>
      <c r="C11053" s="83"/>
      <c r="D11053" s="98"/>
    </row>
    <row r="11054" spans="1:4" ht="12.75">
      <c r="A11054" s="83"/>
      <c r="B11054" s="83"/>
      <c r="C11054" s="83"/>
      <c r="D11054" s="98"/>
    </row>
    <row r="11055" spans="1:4" ht="12.75">
      <c r="A11055" s="83"/>
      <c r="B11055" s="83"/>
      <c r="C11055" s="83"/>
      <c r="D11055" s="98"/>
    </row>
    <row r="11056" spans="1:4" ht="12.75">
      <c r="A11056" s="83"/>
      <c r="B11056" s="83"/>
      <c r="C11056" s="83"/>
      <c r="D11056" s="98"/>
    </row>
    <row r="11057" spans="1:4" ht="12.75">
      <c r="A11057" s="83"/>
      <c r="B11057" s="83"/>
      <c r="C11057" s="83"/>
      <c r="D11057" s="98"/>
    </row>
    <row r="11058" spans="1:4" ht="12.75">
      <c r="A11058" s="83"/>
      <c r="B11058" s="83"/>
      <c r="C11058" s="83"/>
      <c r="D11058" s="98"/>
    </row>
    <row r="11059" spans="1:4" ht="12.75">
      <c r="A11059" s="83"/>
      <c r="B11059" s="83"/>
      <c r="C11059" s="83"/>
      <c r="D11059" s="98"/>
    </row>
    <row r="11060" spans="1:4" ht="12.75">
      <c r="A11060" s="83"/>
      <c r="B11060" s="83"/>
      <c r="C11060" s="83"/>
      <c r="D11060" s="98"/>
    </row>
    <row r="11061" spans="1:4" ht="12.75">
      <c r="A11061" s="83"/>
      <c r="B11061" s="83"/>
      <c r="C11061" s="83"/>
      <c r="D11061" s="98"/>
    </row>
    <row r="11062" spans="1:4" ht="12.75">
      <c r="A11062" s="83"/>
      <c r="B11062" s="83"/>
      <c r="C11062" s="83"/>
      <c r="D11062" s="98"/>
    </row>
    <row r="11063" spans="1:4" ht="12.75">
      <c r="A11063" s="83"/>
      <c r="B11063" s="83"/>
      <c r="C11063" s="83"/>
      <c r="D11063" s="98"/>
    </row>
    <row r="11064" spans="1:4" ht="12.75">
      <c r="A11064" s="83"/>
      <c r="B11064" s="83"/>
      <c r="C11064" s="83"/>
      <c r="D11064" s="98"/>
    </row>
    <row r="11065" spans="1:4" ht="12.75">
      <c r="A11065" s="83"/>
      <c r="B11065" s="83"/>
      <c r="C11065" s="83"/>
      <c r="D11065" s="98"/>
    </row>
    <row r="11066" spans="1:4" ht="12.75">
      <c r="A11066" s="83"/>
      <c r="B11066" s="83"/>
      <c r="C11066" s="83"/>
      <c r="D11066" s="98"/>
    </row>
    <row r="11067" spans="1:4" ht="12.75">
      <c r="A11067" s="83"/>
      <c r="B11067" s="83"/>
      <c r="C11067" s="83"/>
      <c r="D11067" s="98"/>
    </row>
    <row r="11068" spans="1:4" ht="12.75">
      <c r="A11068" s="83"/>
      <c r="B11068" s="83"/>
      <c r="C11068" s="83"/>
      <c r="D11068" s="98"/>
    </row>
    <row r="11069" spans="1:4" ht="12.75">
      <c r="A11069" s="83"/>
      <c r="B11069" s="83"/>
      <c r="C11069" s="83"/>
      <c r="D11069" s="98"/>
    </row>
    <row r="11070" spans="1:4" ht="12.75">
      <c r="A11070" s="83"/>
      <c r="B11070" s="83"/>
      <c r="C11070" s="83"/>
      <c r="D11070" s="98"/>
    </row>
    <row r="11071" spans="1:4" ht="12.75">
      <c r="A11071" s="83"/>
      <c r="B11071" s="83"/>
      <c r="C11071" s="83"/>
      <c r="D11071" s="98"/>
    </row>
    <row r="11072" spans="1:4" ht="12.75">
      <c r="A11072" s="83"/>
      <c r="B11072" s="83"/>
      <c r="C11072" s="83"/>
      <c r="D11072" s="98"/>
    </row>
    <row r="11073" spans="1:4" ht="12.75">
      <c r="A11073" s="83"/>
      <c r="B11073" s="83"/>
      <c r="C11073" s="83"/>
      <c r="D11073" s="98"/>
    </row>
    <row r="11074" spans="1:4" ht="12.75">
      <c r="A11074" s="83"/>
      <c r="B11074" s="83"/>
      <c r="C11074" s="83"/>
      <c r="D11074" s="98"/>
    </row>
    <row r="11075" spans="1:4" ht="12.75">
      <c r="A11075" s="83"/>
      <c r="B11075" s="83"/>
      <c r="C11075" s="83"/>
      <c r="D11075" s="98"/>
    </row>
    <row r="11076" spans="1:4" ht="12.75">
      <c r="A11076" s="83"/>
      <c r="B11076" s="83"/>
      <c r="C11076" s="83"/>
      <c r="D11076" s="98"/>
    </row>
    <row r="11077" spans="1:4" ht="12.75">
      <c r="A11077" s="83"/>
      <c r="B11077" s="83"/>
      <c r="C11077" s="83"/>
      <c r="D11077" s="98"/>
    </row>
    <row r="11078" spans="1:4" ht="12.75">
      <c r="A11078" s="83"/>
      <c r="B11078" s="83"/>
      <c r="C11078" s="83"/>
      <c r="D11078" s="98"/>
    </row>
    <row r="11079" spans="1:4" ht="12.75">
      <c r="A11079" s="83"/>
      <c r="B11079" s="83"/>
      <c r="C11079" s="83"/>
      <c r="D11079" s="98"/>
    </row>
    <row r="11080" spans="1:4" ht="12.75">
      <c r="A11080" s="83"/>
      <c r="B11080" s="83"/>
      <c r="C11080" s="83"/>
      <c r="D11080" s="98"/>
    </row>
    <row r="11081" spans="1:4" ht="12.75">
      <c r="A11081" s="83"/>
      <c r="B11081" s="83"/>
      <c r="C11081" s="83"/>
      <c r="D11081" s="98"/>
    </row>
    <row r="11082" spans="1:4" ht="12.75">
      <c r="A11082" s="83"/>
      <c r="B11082" s="83"/>
      <c r="C11082" s="83"/>
      <c r="D11082" s="98"/>
    </row>
    <row r="11083" spans="1:4" ht="12.75">
      <c r="A11083" s="83"/>
      <c r="B11083" s="83"/>
      <c r="C11083" s="83"/>
      <c r="D11083" s="98"/>
    </row>
    <row r="11084" spans="1:4" ht="12.75">
      <c r="A11084" s="83"/>
      <c r="B11084" s="83"/>
      <c r="C11084" s="83"/>
      <c r="D11084" s="98"/>
    </row>
    <row r="11085" spans="1:4" ht="12.75">
      <c r="A11085" s="83"/>
      <c r="B11085" s="83"/>
      <c r="C11085" s="83"/>
      <c r="D11085" s="98"/>
    </row>
    <row r="11086" spans="1:4" ht="12.75">
      <c r="A11086" s="83"/>
      <c r="B11086" s="83"/>
      <c r="C11086" s="83"/>
      <c r="D11086" s="98"/>
    </row>
    <row r="11087" spans="1:4" ht="12.75">
      <c r="A11087" s="83"/>
      <c r="B11087" s="83"/>
      <c r="C11087" s="83"/>
      <c r="D11087" s="98"/>
    </row>
    <row r="11088" spans="1:4" ht="12.75">
      <c r="A11088" s="83"/>
      <c r="B11088" s="83"/>
      <c r="C11088" s="83"/>
      <c r="D11088" s="98"/>
    </row>
    <row r="11089" spans="1:4" ht="12.75">
      <c r="A11089" s="83"/>
      <c r="B11089" s="83"/>
      <c r="C11089" s="83"/>
      <c r="D11089" s="98"/>
    </row>
    <row r="11090" spans="1:4" ht="12.75">
      <c r="A11090" s="83"/>
      <c r="B11090" s="83"/>
      <c r="C11090" s="83"/>
      <c r="D11090" s="98"/>
    </row>
    <row r="11091" spans="1:4" ht="12.75">
      <c r="A11091" s="83"/>
      <c r="B11091" s="83"/>
      <c r="C11091" s="83"/>
      <c r="D11091" s="98"/>
    </row>
    <row r="11092" spans="1:4" ht="12.75">
      <c r="A11092" s="83"/>
      <c r="B11092" s="83"/>
      <c r="C11092" s="83"/>
      <c r="D11092" s="98"/>
    </row>
    <row r="11093" spans="1:4" ht="12.75">
      <c r="A11093" s="83"/>
      <c r="B11093" s="83"/>
      <c r="C11093" s="83"/>
      <c r="D11093" s="98"/>
    </row>
    <row r="11094" spans="1:4" ht="12.75">
      <c r="A11094" s="83"/>
      <c r="B11094" s="83"/>
      <c r="C11094" s="83"/>
      <c r="D11094" s="98"/>
    </row>
    <row r="11095" spans="1:4" ht="12.75">
      <c r="A11095" s="83"/>
      <c r="B11095" s="83"/>
      <c r="C11095" s="83"/>
      <c r="D11095" s="98"/>
    </row>
    <row r="11096" spans="1:4" ht="12.75">
      <c r="A11096" s="83"/>
      <c r="B11096" s="83"/>
      <c r="C11096" s="83"/>
      <c r="D11096" s="98"/>
    </row>
    <row r="11097" spans="1:4" ht="12.75">
      <c r="A11097" s="83"/>
      <c r="B11097" s="83"/>
      <c r="C11097" s="83"/>
      <c r="D11097" s="98"/>
    </row>
    <row r="11098" spans="1:4" ht="12.75">
      <c r="A11098" s="83"/>
      <c r="B11098" s="83"/>
      <c r="C11098" s="83"/>
      <c r="D11098" s="98"/>
    </row>
    <row r="11099" spans="1:4" ht="12.75">
      <c r="A11099" s="83"/>
      <c r="B11099" s="83"/>
      <c r="C11099" s="83"/>
      <c r="D11099" s="98"/>
    </row>
    <row r="11100" spans="1:4" ht="12.75">
      <c r="A11100" s="83"/>
      <c r="B11100" s="83"/>
      <c r="C11100" s="83"/>
      <c r="D11100" s="98"/>
    </row>
    <row r="11101" spans="1:4" ht="12.75">
      <c r="A11101" s="83"/>
      <c r="B11101" s="83"/>
      <c r="C11101" s="83"/>
      <c r="D11101" s="98"/>
    </row>
    <row r="11102" spans="1:4" ht="12.75">
      <c r="A11102" s="83"/>
      <c r="B11102" s="83"/>
      <c r="C11102" s="83"/>
      <c r="D11102" s="98"/>
    </row>
    <row r="11103" spans="1:4" ht="12.75">
      <c r="A11103" s="83"/>
      <c r="B11103" s="83"/>
      <c r="C11103" s="83"/>
      <c r="D11103" s="98"/>
    </row>
    <row r="11104" spans="1:4" ht="12.75">
      <c r="A11104" s="83"/>
      <c r="B11104" s="83"/>
      <c r="C11104" s="83"/>
      <c r="D11104" s="98"/>
    </row>
    <row r="11105" spans="1:4" ht="12.75">
      <c r="A11105" s="83"/>
      <c r="B11105" s="83"/>
      <c r="C11105" s="83"/>
      <c r="D11105" s="98"/>
    </row>
    <row r="11106" spans="1:4" ht="12.75">
      <c r="A11106" s="83"/>
      <c r="B11106" s="83"/>
      <c r="C11106" s="83"/>
      <c r="D11106" s="98"/>
    </row>
    <row r="11107" spans="1:4" ht="12.75">
      <c r="A11107" s="83"/>
      <c r="B11107" s="83"/>
      <c r="C11107" s="83"/>
      <c r="D11107" s="98"/>
    </row>
    <row r="11108" spans="1:4" ht="12.75">
      <c r="A11108" s="83"/>
      <c r="B11108" s="83"/>
      <c r="C11108" s="83"/>
      <c r="D11108" s="98"/>
    </row>
    <row r="11109" spans="1:4" ht="12.75">
      <c r="A11109" s="83"/>
      <c r="B11109" s="83"/>
      <c r="C11109" s="83"/>
      <c r="D11109" s="98"/>
    </row>
    <row r="11110" spans="1:4" ht="12.75">
      <c r="A11110" s="83"/>
      <c r="B11110" s="83"/>
      <c r="C11110" s="83"/>
      <c r="D11110" s="98"/>
    </row>
    <row r="11111" spans="1:4" ht="12.75">
      <c r="A11111" s="83"/>
      <c r="B11111" s="83"/>
      <c r="C11111" s="83"/>
      <c r="D11111" s="98"/>
    </row>
    <row r="11112" spans="1:4" ht="12.75">
      <c r="A11112" s="83"/>
      <c r="B11112" s="83"/>
      <c r="C11112" s="83"/>
      <c r="D11112" s="98"/>
    </row>
    <row r="11113" spans="1:4" ht="12.75">
      <c r="A11113" s="83"/>
      <c r="B11113" s="83"/>
      <c r="C11113" s="83"/>
      <c r="D11113" s="98"/>
    </row>
    <row r="11114" spans="1:4" ht="12.75">
      <c r="A11114" s="83"/>
      <c r="B11114" s="83"/>
      <c r="C11114" s="83"/>
      <c r="D11114" s="98"/>
    </row>
    <row r="11115" spans="1:4" ht="12.75">
      <c r="A11115" s="83"/>
      <c r="B11115" s="83"/>
      <c r="C11115" s="83"/>
      <c r="D11115" s="98"/>
    </row>
    <row r="11116" spans="1:4" ht="12.75">
      <c r="A11116" s="83"/>
      <c r="B11116" s="83"/>
      <c r="C11116" s="83"/>
      <c r="D11116" s="98"/>
    </row>
    <row r="11117" spans="1:4" ht="12.75">
      <c r="A11117" s="83"/>
      <c r="B11117" s="83"/>
      <c r="C11117" s="83"/>
      <c r="D11117" s="98"/>
    </row>
    <row r="11118" spans="1:4" ht="12.75">
      <c r="A11118" s="83"/>
      <c r="B11118" s="83"/>
      <c r="C11118" s="83"/>
      <c r="D11118" s="98"/>
    </row>
    <row r="11119" spans="1:4" ht="12.75">
      <c r="A11119" s="83"/>
      <c r="B11119" s="83"/>
      <c r="C11119" s="83"/>
      <c r="D11119" s="98"/>
    </row>
    <row r="11120" spans="1:4" ht="12.75">
      <c r="A11120" s="83"/>
      <c r="B11120" s="83"/>
      <c r="C11120" s="83"/>
      <c r="D11120" s="98"/>
    </row>
    <row r="11121" spans="1:4" ht="12.75">
      <c r="A11121" s="83"/>
      <c r="B11121" s="83"/>
      <c r="C11121" s="83"/>
      <c r="D11121" s="98"/>
    </row>
    <row r="11122" spans="1:4" ht="12.75">
      <c r="A11122" s="83"/>
      <c r="B11122" s="83"/>
      <c r="C11122" s="83"/>
      <c r="D11122" s="98"/>
    </row>
    <row r="11123" spans="1:4" ht="12.75">
      <c r="A11123" s="83"/>
      <c r="B11123" s="83"/>
      <c r="C11123" s="83"/>
      <c r="D11123" s="98"/>
    </row>
    <row r="11124" spans="1:4" ht="12.75">
      <c r="A11124" s="83"/>
      <c r="B11124" s="83"/>
      <c r="C11124" s="83"/>
      <c r="D11124" s="98"/>
    </row>
    <row r="11125" spans="1:4" ht="12.75">
      <c r="A11125" s="83"/>
      <c r="B11125" s="83"/>
      <c r="C11125" s="83"/>
      <c r="D11125" s="98"/>
    </row>
    <row r="11126" spans="1:4" ht="12.75">
      <c r="A11126" s="83"/>
      <c r="B11126" s="83"/>
      <c r="C11126" s="83"/>
      <c r="D11126" s="98"/>
    </row>
    <row r="11127" spans="1:4" ht="12.75">
      <c r="A11127" s="83"/>
      <c r="B11127" s="83"/>
      <c r="C11127" s="83"/>
      <c r="D11127" s="98"/>
    </row>
    <row r="11128" spans="1:4" ht="12.75">
      <c r="A11128" s="83"/>
      <c r="B11128" s="83"/>
      <c r="C11128" s="83"/>
      <c r="D11128" s="98"/>
    </row>
    <row r="11129" spans="1:4" ht="12.75">
      <c r="A11129" s="83"/>
      <c r="B11129" s="83"/>
      <c r="C11129" s="83"/>
      <c r="D11129" s="98"/>
    </row>
    <row r="11130" spans="1:4" ht="12.75">
      <c r="A11130" s="83"/>
      <c r="B11130" s="83"/>
      <c r="C11130" s="83"/>
      <c r="D11130" s="98"/>
    </row>
    <row r="11131" spans="1:4" ht="12.75">
      <c r="A11131" s="83"/>
      <c r="B11131" s="83"/>
      <c r="C11131" s="83"/>
      <c r="D11131" s="98"/>
    </row>
    <row r="11132" spans="1:4" ht="12.75">
      <c r="A11132" s="83"/>
      <c r="B11132" s="83"/>
      <c r="C11132" s="83"/>
      <c r="D11132" s="98"/>
    </row>
    <row r="11133" spans="1:4" ht="12.75">
      <c r="A11133" s="83"/>
      <c r="B11133" s="83"/>
      <c r="C11133" s="83"/>
      <c r="D11133" s="98"/>
    </row>
    <row r="11134" spans="1:4" ht="12.75">
      <c r="A11134" s="83"/>
      <c r="B11134" s="83"/>
      <c r="C11134" s="83"/>
      <c r="D11134" s="98"/>
    </row>
    <row r="11135" spans="1:4" ht="12.75">
      <c r="A11135" s="83"/>
      <c r="B11135" s="83"/>
      <c r="C11135" s="83"/>
      <c r="D11135" s="98"/>
    </row>
    <row r="11136" spans="1:4" ht="12.75">
      <c r="A11136" s="83"/>
      <c r="B11136" s="83"/>
      <c r="C11136" s="83"/>
      <c r="D11136" s="98"/>
    </row>
    <row r="11137" spans="1:4" ht="12.75">
      <c r="A11137" s="83"/>
      <c r="B11137" s="83"/>
      <c r="C11137" s="83"/>
      <c r="D11137" s="98"/>
    </row>
    <row r="11138" spans="1:4" ht="12.75">
      <c r="A11138" s="83"/>
      <c r="B11138" s="83"/>
      <c r="C11138" s="83"/>
      <c r="D11138" s="98"/>
    </row>
    <row r="11139" spans="1:4" ht="12.75">
      <c r="A11139" s="83"/>
      <c r="B11139" s="83"/>
      <c r="C11139" s="83"/>
      <c r="D11139" s="98"/>
    </row>
    <row r="11140" spans="1:4" ht="12.75">
      <c r="A11140" s="83"/>
      <c r="B11140" s="83"/>
      <c r="C11140" s="83"/>
      <c r="D11140" s="98"/>
    </row>
    <row r="11141" spans="1:4" ht="12.75">
      <c r="A11141" s="83"/>
      <c r="B11141" s="83"/>
      <c r="C11141" s="83"/>
      <c r="D11141" s="98"/>
    </row>
    <row r="11142" spans="1:4" ht="12.75">
      <c r="A11142" s="83"/>
      <c r="B11142" s="83"/>
      <c r="C11142" s="83"/>
      <c r="D11142" s="98"/>
    </row>
    <row r="11143" spans="1:4" ht="12.75">
      <c r="A11143" s="83"/>
      <c r="B11143" s="83"/>
      <c r="C11143" s="83"/>
      <c r="D11143" s="98"/>
    </row>
    <row r="11144" spans="1:4" ht="12.75">
      <c r="A11144" s="83"/>
      <c r="B11144" s="83"/>
      <c r="C11144" s="83"/>
      <c r="D11144" s="98"/>
    </row>
    <row r="11145" spans="1:4" ht="12.75">
      <c r="A11145" s="83"/>
      <c r="B11145" s="83"/>
      <c r="C11145" s="83"/>
      <c r="D11145" s="98"/>
    </row>
    <row r="11146" spans="1:4" ht="12.75">
      <c r="A11146" s="83"/>
      <c r="B11146" s="83"/>
      <c r="C11146" s="83"/>
      <c r="D11146" s="98"/>
    </row>
    <row r="11147" spans="1:4" ht="12.75">
      <c r="A11147" s="83"/>
      <c r="B11147" s="83"/>
      <c r="C11147" s="83"/>
      <c r="D11147" s="98"/>
    </row>
    <row r="11148" spans="1:4" ht="12.75">
      <c r="A11148" s="83"/>
      <c r="B11148" s="83"/>
      <c r="C11148" s="83"/>
      <c r="D11148" s="98"/>
    </row>
    <row r="11149" spans="1:4" ht="12.75">
      <c r="A11149" s="83"/>
      <c r="B11149" s="83"/>
      <c r="C11149" s="83"/>
      <c r="D11149" s="98"/>
    </row>
    <row r="11150" spans="1:4" ht="12.75">
      <c r="A11150" s="83"/>
      <c r="B11150" s="83"/>
      <c r="C11150" s="83"/>
      <c r="D11150" s="98"/>
    </row>
    <row r="11151" spans="1:4" ht="12.75">
      <c r="A11151" s="83"/>
      <c r="B11151" s="83"/>
      <c r="C11151" s="83"/>
      <c r="D11151" s="98"/>
    </row>
    <row r="11152" spans="1:4" ht="12.75">
      <c r="A11152" s="83"/>
      <c r="B11152" s="83"/>
      <c r="C11152" s="83"/>
      <c r="D11152" s="98"/>
    </row>
    <row r="11153" spans="1:4" ht="12.75">
      <c r="A11153" s="83"/>
      <c r="B11153" s="83"/>
      <c r="C11153" s="83"/>
      <c r="D11153" s="98"/>
    </row>
    <row r="11154" spans="1:4" ht="12.75">
      <c r="A11154" s="83"/>
      <c r="B11154" s="83"/>
      <c r="C11154" s="83"/>
      <c r="D11154" s="98"/>
    </row>
    <row r="11155" spans="1:4" ht="12.75">
      <c r="A11155" s="83"/>
      <c r="B11155" s="83"/>
      <c r="C11155" s="83"/>
      <c r="D11155" s="98"/>
    </row>
    <row r="11156" spans="1:4" ht="12.75">
      <c r="A11156" s="83"/>
      <c r="B11156" s="83"/>
      <c r="C11156" s="83"/>
      <c r="D11156" s="98"/>
    </row>
    <row r="11157" spans="1:4" ht="12.75">
      <c r="A11157" s="83"/>
      <c r="B11157" s="83"/>
      <c r="C11157" s="83"/>
      <c r="D11157" s="98"/>
    </row>
    <row r="11158" spans="1:4" ht="12.75">
      <c r="A11158" s="83"/>
      <c r="B11158" s="83"/>
      <c r="C11158" s="83"/>
      <c r="D11158" s="98"/>
    </row>
    <row r="11159" spans="1:4" ht="12.75">
      <c r="A11159" s="83"/>
      <c r="B11159" s="83"/>
      <c r="C11159" s="83"/>
      <c r="D11159" s="98"/>
    </row>
    <row r="11160" spans="1:4" ht="12.75">
      <c r="A11160" s="83"/>
      <c r="B11160" s="83"/>
      <c r="C11160" s="83"/>
      <c r="D11160" s="98"/>
    </row>
    <row r="11161" spans="1:4" ht="12.75">
      <c r="A11161" s="83"/>
      <c r="B11161" s="83"/>
      <c r="C11161" s="83"/>
      <c r="D11161" s="98"/>
    </row>
    <row r="11162" spans="1:4" ht="12.75">
      <c r="A11162" s="83"/>
      <c r="B11162" s="83"/>
      <c r="C11162" s="83"/>
      <c r="D11162" s="98"/>
    </row>
    <row r="11163" spans="1:4" ht="12.75">
      <c r="A11163" s="83"/>
      <c r="B11163" s="83"/>
      <c r="C11163" s="83"/>
      <c r="D11163" s="98"/>
    </row>
    <row r="11164" spans="1:4" ht="12.75">
      <c r="A11164" s="83"/>
      <c r="B11164" s="83"/>
      <c r="C11164" s="83"/>
      <c r="D11164" s="98"/>
    </row>
    <row r="11165" spans="1:4" ht="12.75">
      <c r="A11165" s="83"/>
      <c r="B11165" s="83"/>
      <c r="C11165" s="83"/>
      <c r="D11165" s="98"/>
    </row>
    <row r="11166" spans="1:4" ht="12.75">
      <c r="A11166" s="83"/>
      <c r="B11166" s="83"/>
      <c r="C11166" s="83"/>
      <c r="D11166" s="98"/>
    </row>
    <row r="11167" spans="1:4" ht="12.75">
      <c r="A11167" s="83"/>
      <c r="B11167" s="83"/>
      <c r="C11167" s="83"/>
      <c r="D11167" s="98"/>
    </row>
    <row r="11168" spans="1:4" ht="12.75">
      <c r="A11168" s="83"/>
      <c r="B11168" s="83"/>
      <c r="C11168" s="83"/>
      <c r="D11168" s="98"/>
    </row>
    <row r="11169" spans="1:4" ht="12.75">
      <c r="A11169" s="83"/>
      <c r="B11169" s="83"/>
      <c r="C11169" s="83"/>
      <c r="D11169" s="98"/>
    </row>
    <row r="11170" spans="1:4" ht="12.75">
      <c r="A11170" s="83"/>
      <c r="B11170" s="83"/>
      <c r="C11170" s="83"/>
      <c r="D11170" s="98"/>
    </row>
    <row r="11171" spans="1:4" ht="12.75">
      <c r="A11171" s="83"/>
      <c r="B11171" s="83"/>
      <c r="C11171" s="83"/>
      <c r="D11171" s="98"/>
    </row>
    <row r="11172" spans="1:4" ht="12.75">
      <c r="A11172" s="83"/>
      <c r="B11172" s="83"/>
      <c r="C11172" s="83"/>
      <c r="D11172" s="98"/>
    </row>
    <row r="11173" spans="1:4" ht="12.75">
      <c r="A11173" s="83"/>
      <c r="B11173" s="83"/>
      <c r="C11173" s="83"/>
      <c r="D11173" s="98"/>
    </row>
    <row r="11174" spans="1:4" ht="12.75">
      <c r="A11174" s="83"/>
      <c r="B11174" s="83"/>
      <c r="C11174" s="83"/>
      <c r="D11174" s="98"/>
    </row>
    <row r="11175" spans="1:4" ht="12.75">
      <c r="A11175" s="83"/>
      <c r="B11175" s="83"/>
      <c r="C11175" s="83"/>
      <c r="D11175" s="98"/>
    </row>
    <row r="11176" spans="1:4" ht="12.75">
      <c r="A11176" s="83"/>
      <c r="B11176" s="83"/>
      <c r="C11176" s="83"/>
      <c r="D11176" s="98"/>
    </row>
    <row r="11177" spans="1:4" ht="12.75">
      <c r="A11177" s="83"/>
      <c r="B11177" s="83"/>
      <c r="C11177" s="83"/>
      <c r="D11177" s="98"/>
    </row>
    <row r="11178" spans="1:4" ht="12.75">
      <c r="A11178" s="83"/>
      <c r="B11178" s="83"/>
      <c r="C11178" s="83"/>
      <c r="D11178" s="98"/>
    </row>
    <row r="11179" spans="1:4" ht="12.75">
      <c r="A11179" s="83"/>
      <c r="B11179" s="83"/>
      <c r="C11179" s="83"/>
      <c r="D11179" s="98"/>
    </row>
    <row r="11180" spans="1:4" ht="12.75">
      <c r="A11180" s="83"/>
      <c r="B11180" s="83"/>
      <c r="C11180" s="83"/>
      <c r="D11180" s="98"/>
    </row>
    <row r="11181" spans="1:4" ht="12.75">
      <c r="A11181" s="83"/>
      <c r="B11181" s="83"/>
      <c r="C11181" s="83"/>
      <c r="D11181" s="98"/>
    </row>
    <row r="11182" spans="1:4" ht="12.75">
      <c r="A11182" s="83"/>
      <c r="B11182" s="83"/>
      <c r="C11182" s="83"/>
      <c r="D11182" s="98"/>
    </row>
    <row r="11183" spans="1:4" ht="12.75">
      <c r="A11183" s="83"/>
      <c r="B11183" s="83"/>
      <c r="C11183" s="83"/>
      <c r="D11183" s="98"/>
    </row>
    <row r="11184" spans="1:4" ht="12.75">
      <c r="A11184" s="83"/>
      <c r="B11184" s="83"/>
      <c r="C11184" s="83"/>
      <c r="D11184" s="98"/>
    </row>
    <row r="11185" spans="1:4" ht="12.75">
      <c r="A11185" s="83"/>
      <c r="B11185" s="83"/>
      <c r="C11185" s="83"/>
      <c r="D11185" s="98"/>
    </row>
    <row r="11186" spans="1:4" ht="12.75">
      <c r="A11186" s="83"/>
      <c r="B11186" s="83"/>
      <c r="C11186" s="83"/>
      <c r="D11186" s="98"/>
    </row>
    <row r="11187" spans="1:4" ht="12.75">
      <c r="A11187" s="83"/>
      <c r="B11187" s="83"/>
      <c r="C11187" s="83"/>
      <c r="D11187" s="98"/>
    </row>
    <row r="11188" spans="1:4" ht="12.75">
      <c r="A11188" s="83"/>
      <c r="B11188" s="83"/>
      <c r="C11188" s="83"/>
      <c r="D11188" s="98"/>
    </row>
    <row r="11189" spans="1:4" ht="12.75">
      <c r="A11189" s="83"/>
      <c r="B11189" s="83"/>
      <c r="C11189" s="83"/>
      <c r="D11189" s="98"/>
    </row>
    <row r="11190" spans="1:4" ht="12.75">
      <c r="A11190" s="83"/>
      <c r="B11190" s="83"/>
      <c r="C11190" s="83"/>
      <c r="D11190" s="98"/>
    </row>
    <row r="11191" spans="1:4" ht="12.75">
      <c r="A11191" s="83"/>
      <c r="B11191" s="83"/>
      <c r="C11191" s="83"/>
      <c r="D11191" s="98"/>
    </row>
    <row r="11192" spans="1:4" ht="12.75">
      <c r="A11192" s="83"/>
      <c r="B11192" s="83"/>
      <c r="C11192" s="83"/>
      <c r="D11192" s="98"/>
    </row>
    <row r="11193" spans="1:4" ht="12.75">
      <c r="A11193" s="83"/>
      <c r="B11193" s="83"/>
      <c r="C11193" s="83"/>
      <c r="D11193" s="98"/>
    </row>
    <row r="11194" spans="1:4" ht="12.75">
      <c r="A11194" s="83"/>
      <c r="B11194" s="83"/>
      <c r="C11194" s="83"/>
      <c r="D11194" s="98"/>
    </row>
    <row r="11195" spans="1:4" ht="12.75">
      <c r="A11195" s="83"/>
      <c r="B11195" s="83"/>
      <c r="C11195" s="83"/>
      <c r="D11195" s="98"/>
    </row>
    <row r="11196" spans="1:4" ht="12.75">
      <c r="A11196" s="83"/>
      <c r="B11196" s="83"/>
      <c r="C11196" s="83"/>
      <c r="D11196" s="98"/>
    </row>
    <row r="11197" spans="1:4" ht="12.75">
      <c r="A11197" s="83"/>
      <c r="B11197" s="83"/>
      <c r="C11197" s="83"/>
      <c r="D11197" s="98"/>
    </row>
    <row r="11198" spans="1:4" ht="12.75">
      <c r="A11198" s="83"/>
      <c r="B11198" s="83"/>
      <c r="C11198" s="83"/>
      <c r="D11198" s="98"/>
    </row>
    <row r="11199" spans="1:4" ht="12.75">
      <c r="A11199" s="83"/>
      <c r="B11199" s="83"/>
      <c r="C11199" s="83"/>
      <c r="D11199" s="98"/>
    </row>
    <row r="11200" spans="1:4" ht="12.75">
      <c r="A11200" s="83"/>
      <c r="B11200" s="83"/>
      <c r="C11200" s="83"/>
      <c r="D11200" s="98"/>
    </row>
    <row r="11201" spans="1:4" ht="12.75">
      <c r="A11201" s="83"/>
      <c r="B11201" s="83"/>
      <c r="C11201" s="83"/>
      <c r="D11201" s="98"/>
    </row>
    <row r="11202" spans="1:4" ht="12.75">
      <c r="A11202" s="83"/>
      <c r="B11202" s="83"/>
      <c r="C11202" s="83"/>
      <c r="D11202" s="98"/>
    </row>
    <row r="11203" spans="1:4" ht="12.75">
      <c r="A11203" s="83"/>
      <c r="B11203" s="83"/>
      <c r="C11203" s="83"/>
      <c r="D11203" s="98"/>
    </row>
    <row r="11204" spans="1:4" ht="12.75">
      <c r="A11204" s="83"/>
      <c r="B11204" s="83"/>
      <c r="C11204" s="83"/>
      <c r="D11204" s="98"/>
    </row>
    <row r="11205" spans="1:4" ht="12.75">
      <c r="A11205" s="83"/>
      <c r="B11205" s="83"/>
      <c r="C11205" s="83"/>
      <c r="D11205" s="98"/>
    </row>
    <row r="11206" spans="1:4" ht="12.75">
      <c r="A11206" s="83"/>
      <c r="B11206" s="83"/>
      <c r="C11206" s="83"/>
      <c r="D11206" s="98"/>
    </row>
    <row r="11207" spans="1:4" ht="12.75">
      <c r="A11207" s="83"/>
      <c r="B11207" s="83"/>
      <c r="C11207" s="83"/>
      <c r="D11207" s="98"/>
    </row>
    <row r="11208" spans="1:4" ht="12.75">
      <c r="A11208" s="83"/>
      <c r="B11208" s="83"/>
      <c r="C11208" s="83"/>
      <c r="D11208" s="98"/>
    </row>
    <row r="11209" spans="1:4" ht="12.75">
      <c r="A11209" s="83"/>
      <c r="B11209" s="83"/>
      <c r="C11209" s="83"/>
      <c r="D11209" s="98"/>
    </row>
    <row r="11210" spans="1:4" ht="12.75">
      <c r="A11210" s="83"/>
      <c r="B11210" s="83"/>
      <c r="C11210" s="83"/>
      <c r="D11210" s="98"/>
    </row>
    <row r="11211" spans="1:4" ht="12.75">
      <c r="A11211" s="83"/>
      <c r="B11211" s="83"/>
      <c r="C11211" s="83"/>
      <c r="D11211" s="98"/>
    </row>
    <row r="11212" spans="1:4" ht="12.75">
      <c r="A11212" s="83"/>
      <c r="B11212" s="83"/>
      <c r="C11212" s="83"/>
      <c r="D11212" s="98"/>
    </row>
    <row r="11213" spans="1:4" ht="12.75">
      <c r="A11213" s="83"/>
      <c r="B11213" s="83"/>
      <c r="C11213" s="83"/>
      <c r="D11213" s="98"/>
    </row>
    <row r="11214" spans="1:4" ht="12.75">
      <c r="A11214" s="83"/>
      <c r="B11214" s="83"/>
      <c r="C11214" s="83"/>
      <c r="D11214" s="98"/>
    </row>
    <row r="11215" spans="1:4" ht="12.75">
      <c r="A11215" s="83"/>
      <c r="B11215" s="83"/>
      <c r="C11215" s="83"/>
      <c r="D11215" s="98"/>
    </row>
    <row r="11216" spans="1:4" ht="12.75">
      <c r="A11216" s="83"/>
      <c r="B11216" s="83"/>
      <c r="C11216" s="83"/>
      <c r="D11216" s="98"/>
    </row>
    <row r="11217" spans="1:4" ht="12.75">
      <c r="A11217" s="83"/>
      <c r="B11217" s="83"/>
      <c r="C11217" s="83"/>
      <c r="D11217" s="98"/>
    </row>
    <row r="11218" spans="1:4" ht="12.75">
      <c r="A11218" s="83"/>
      <c r="B11218" s="83"/>
      <c r="C11218" s="83"/>
      <c r="D11218" s="98"/>
    </row>
    <row r="11219" spans="1:4" ht="12.75">
      <c r="A11219" s="83"/>
      <c r="B11219" s="83"/>
      <c r="C11219" s="83"/>
      <c r="D11219" s="98"/>
    </row>
    <row r="11220" spans="1:4" ht="12.75">
      <c r="A11220" s="83"/>
      <c r="B11220" s="83"/>
      <c r="C11220" s="83"/>
      <c r="D11220" s="98"/>
    </row>
    <row r="11221" spans="1:4" ht="12.75">
      <c r="A11221" s="83"/>
      <c r="B11221" s="83"/>
      <c r="C11221" s="83"/>
      <c r="D11221" s="98"/>
    </row>
    <row r="11222" spans="1:4" ht="12.75">
      <c r="A11222" s="83"/>
      <c r="B11222" s="83"/>
      <c r="C11222" s="83"/>
      <c r="D11222" s="98"/>
    </row>
    <row r="11223" spans="1:4" ht="12.75">
      <c r="A11223" s="83"/>
      <c r="B11223" s="83"/>
      <c r="C11223" s="83"/>
      <c r="D11223" s="98"/>
    </row>
    <row r="11224" spans="1:4" ht="12.75">
      <c r="A11224" s="83"/>
      <c r="B11224" s="83"/>
      <c r="C11224" s="83"/>
      <c r="D11224" s="98"/>
    </row>
    <row r="11225" spans="1:4" ht="12.75">
      <c r="A11225" s="83"/>
      <c r="B11225" s="83"/>
      <c r="C11225" s="83"/>
      <c r="D11225" s="98"/>
    </row>
    <row r="11226" spans="1:4" ht="12.75">
      <c r="A11226" s="83"/>
      <c r="B11226" s="83"/>
      <c r="C11226" s="83"/>
      <c r="D11226" s="98"/>
    </row>
    <row r="11227" spans="1:4" ht="12.75">
      <c r="A11227" s="83"/>
      <c r="B11227" s="83"/>
      <c r="C11227" s="83"/>
      <c r="D11227" s="98"/>
    </row>
    <row r="11228" spans="1:4" ht="12.75">
      <c r="A11228" s="83"/>
      <c r="B11228" s="83"/>
      <c r="C11228" s="83"/>
      <c r="D11228" s="98"/>
    </row>
    <row r="11229" spans="1:4" ht="12.75">
      <c r="A11229" s="83"/>
      <c r="B11229" s="83"/>
      <c r="C11229" s="83"/>
      <c r="D11229" s="98"/>
    </row>
    <row r="11230" spans="1:4" ht="12.75">
      <c r="A11230" s="83"/>
      <c r="B11230" s="83"/>
      <c r="C11230" s="83"/>
      <c r="D11230" s="98"/>
    </row>
    <row r="11231" spans="1:4" ht="12.75">
      <c r="A11231" s="83"/>
      <c r="B11231" s="83"/>
      <c r="C11231" s="83"/>
      <c r="D11231" s="98"/>
    </row>
    <row r="11232" spans="1:4" ht="12.75">
      <c r="A11232" s="83"/>
      <c r="B11232" s="83"/>
      <c r="C11232" s="83"/>
      <c r="D11232" s="98"/>
    </row>
    <row r="11233" spans="1:4" ht="12.75">
      <c r="A11233" s="83"/>
      <c r="B11233" s="83"/>
      <c r="C11233" s="83"/>
      <c r="D11233" s="98"/>
    </row>
    <row r="11234" spans="1:4" ht="12.75">
      <c r="A11234" s="83"/>
      <c r="B11234" s="83"/>
      <c r="C11234" s="83"/>
      <c r="D11234" s="98"/>
    </row>
    <row r="11235" spans="1:4" ht="12.75">
      <c r="A11235" s="83"/>
      <c r="B11235" s="83"/>
      <c r="C11235" s="83"/>
      <c r="D11235" s="98"/>
    </row>
    <row r="11236" spans="1:4" ht="12.75">
      <c r="A11236" s="83"/>
      <c r="B11236" s="83"/>
      <c r="C11236" s="83"/>
      <c r="D11236" s="98"/>
    </row>
    <row r="11237" spans="1:4" ht="12.75">
      <c r="A11237" s="83"/>
      <c r="B11237" s="83"/>
      <c r="C11237" s="83"/>
      <c r="D11237" s="98"/>
    </row>
    <row r="11238" spans="1:4" ht="12.75">
      <c r="A11238" s="83"/>
      <c r="B11238" s="83"/>
      <c r="C11238" s="83"/>
      <c r="D11238" s="98"/>
    </row>
    <row r="11239" spans="1:4" ht="12.75">
      <c r="A11239" s="83"/>
      <c r="B11239" s="83"/>
      <c r="C11239" s="83"/>
      <c r="D11239" s="98"/>
    </row>
    <row r="11240" spans="1:4" ht="12.75">
      <c r="A11240" s="83"/>
      <c r="B11240" s="83"/>
      <c r="C11240" s="83"/>
      <c r="D11240" s="98"/>
    </row>
    <row r="11241" spans="1:4" ht="12.75">
      <c r="A11241" s="83"/>
      <c r="B11241" s="83"/>
      <c r="C11241" s="83"/>
      <c r="D11241" s="98"/>
    </row>
    <row r="11242" spans="1:4" ht="12.75">
      <c r="A11242" s="83"/>
      <c r="B11242" s="83"/>
      <c r="C11242" s="83"/>
      <c r="D11242" s="98"/>
    </row>
    <row r="11243" spans="1:4" ht="12.75">
      <c r="A11243" s="83"/>
      <c r="B11243" s="83"/>
      <c r="C11243" s="83"/>
      <c r="D11243" s="98"/>
    </row>
    <row r="11244" spans="1:4" ht="12.75">
      <c r="A11244" s="83"/>
      <c r="B11244" s="83"/>
      <c r="C11244" s="83"/>
      <c r="D11244" s="98"/>
    </row>
    <row r="11245" spans="1:4" ht="12.75">
      <c r="A11245" s="83"/>
      <c r="B11245" s="83"/>
      <c r="C11245" s="83"/>
      <c r="D11245" s="98"/>
    </row>
    <row r="11246" spans="1:4" ht="12.75">
      <c r="A11246" s="83"/>
      <c r="B11246" s="83"/>
      <c r="C11246" s="83"/>
      <c r="D11246" s="98"/>
    </row>
    <row r="11247" spans="1:4" ht="12.75">
      <c r="A11247" s="83"/>
      <c r="B11247" s="83"/>
      <c r="C11247" s="83"/>
      <c r="D11247" s="98"/>
    </row>
    <row r="11248" spans="1:4" ht="12.75">
      <c r="A11248" s="83"/>
      <c r="B11248" s="83"/>
      <c r="C11248" s="83"/>
      <c r="D11248" s="98"/>
    </row>
    <row r="11249" spans="1:4" ht="12.75">
      <c r="A11249" s="83"/>
      <c r="B11249" s="83"/>
      <c r="C11249" s="83"/>
      <c r="D11249" s="98"/>
    </row>
    <row r="11250" spans="1:4" ht="12.75">
      <c r="A11250" s="83"/>
      <c r="B11250" s="83"/>
      <c r="C11250" s="83"/>
      <c r="D11250" s="98"/>
    </row>
    <row r="11251" spans="1:4" ht="12.75">
      <c r="A11251" s="83"/>
      <c r="B11251" s="83"/>
      <c r="C11251" s="83"/>
      <c r="D11251" s="98"/>
    </row>
    <row r="11252" spans="1:4" ht="12.75">
      <c r="A11252" s="83"/>
      <c r="B11252" s="83"/>
      <c r="C11252" s="83"/>
      <c r="D11252" s="98"/>
    </row>
    <row r="11253" spans="1:4" ht="12.75">
      <c r="A11253" s="83"/>
      <c r="B11253" s="83"/>
      <c r="C11253" s="83"/>
      <c r="D11253" s="98"/>
    </row>
    <row r="11254" spans="1:4" ht="12.75">
      <c r="A11254" s="83"/>
      <c r="B11254" s="83"/>
      <c r="C11254" s="83"/>
      <c r="D11254" s="98"/>
    </row>
    <row r="11255" spans="1:4" ht="12.75">
      <c r="A11255" s="83"/>
      <c r="B11255" s="83"/>
      <c r="C11255" s="83"/>
      <c r="D11255" s="98"/>
    </row>
    <row r="11256" spans="1:4" ht="12.75">
      <c r="A11256" s="83"/>
      <c r="B11256" s="83"/>
      <c r="C11256" s="83"/>
      <c r="D11256" s="98"/>
    </row>
    <row r="11257" spans="1:4" ht="12.75">
      <c r="A11257" s="83"/>
      <c r="B11257" s="83"/>
      <c r="C11257" s="83"/>
      <c r="D11257" s="98"/>
    </row>
    <row r="11258" spans="1:4" ht="12.75">
      <c r="A11258" s="83"/>
      <c r="B11258" s="83"/>
      <c r="C11258" s="83"/>
      <c r="D11258" s="98"/>
    </row>
    <row r="11259" spans="1:4" ht="12.75">
      <c r="A11259" s="83"/>
      <c r="B11259" s="83"/>
      <c r="C11259" s="83"/>
      <c r="D11259" s="98"/>
    </row>
    <row r="11260" spans="1:4" ht="12.75">
      <c r="A11260" s="83"/>
      <c r="B11260" s="83"/>
      <c r="C11260" s="83"/>
      <c r="D11260" s="98"/>
    </row>
    <row r="11261" spans="1:4" ht="12.75">
      <c r="A11261" s="83"/>
      <c r="B11261" s="83"/>
      <c r="C11261" s="83"/>
      <c r="D11261" s="98"/>
    </row>
    <row r="11262" spans="1:4" ht="12.75">
      <c r="A11262" s="83"/>
      <c r="B11262" s="83"/>
      <c r="C11262" s="83"/>
      <c r="D11262" s="98"/>
    </row>
    <row r="11263" spans="1:4" ht="12.75">
      <c r="A11263" s="83"/>
      <c r="B11263" s="83"/>
      <c r="C11263" s="83"/>
      <c r="D11263" s="98"/>
    </row>
    <row r="11264" spans="1:4" ht="12.75">
      <c r="A11264" s="83"/>
      <c r="B11264" s="83"/>
      <c r="C11264" s="83"/>
      <c r="D11264" s="98"/>
    </row>
    <row r="11265" spans="1:4" ht="12.75">
      <c r="A11265" s="83"/>
      <c r="B11265" s="83"/>
      <c r="C11265" s="83"/>
      <c r="D11265" s="98"/>
    </row>
    <row r="11266" spans="1:4" ht="12.75">
      <c r="A11266" s="83"/>
      <c r="B11266" s="83"/>
      <c r="C11266" s="83"/>
      <c r="D11266" s="98"/>
    </row>
    <row r="11267" spans="1:4" ht="12.75">
      <c r="A11267" s="83"/>
      <c r="B11267" s="83"/>
      <c r="C11267" s="83"/>
      <c r="D11267" s="98"/>
    </row>
    <row r="11268" spans="1:4" ht="12.75">
      <c r="A11268" s="83"/>
      <c r="B11268" s="83"/>
      <c r="C11268" s="83"/>
      <c r="D11268" s="98"/>
    </row>
    <row r="11269" spans="1:4" ht="12.75">
      <c r="A11269" s="83"/>
      <c r="B11269" s="83"/>
      <c r="C11269" s="83"/>
      <c r="D11269" s="98"/>
    </row>
    <row r="11270" spans="1:4" ht="12.75">
      <c r="A11270" s="83"/>
      <c r="B11270" s="83"/>
      <c r="C11270" s="83"/>
      <c r="D11270" s="98"/>
    </row>
    <row r="11271" spans="1:4" ht="12.75">
      <c r="A11271" s="83"/>
      <c r="B11271" s="83"/>
      <c r="C11271" s="83"/>
      <c r="D11271" s="98"/>
    </row>
    <row r="11272" spans="1:4" ht="12.75">
      <c r="A11272" s="83"/>
      <c r="B11272" s="83"/>
      <c r="C11272" s="83"/>
      <c r="D11272" s="98"/>
    </row>
    <row r="11273" spans="1:4" ht="12.75">
      <c r="A11273" s="83"/>
      <c r="B11273" s="83"/>
      <c r="C11273" s="83"/>
      <c r="D11273" s="98"/>
    </row>
    <row r="11274" spans="1:4" ht="12.75">
      <c r="A11274" s="83"/>
      <c r="B11274" s="83"/>
      <c r="C11274" s="83"/>
      <c r="D11274" s="98"/>
    </row>
    <row r="11275" spans="1:4" ht="12.75">
      <c r="A11275" s="83"/>
      <c r="B11275" s="83"/>
      <c r="C11275" s="83"/>
      <c r="D11275" s="98"/>
    </row>
    <row r="11276" spans="1:4" ht="12.75">
      <c r="A11276" s="83"/>
      <c r="B11276" s="83"/>
      <c r="C11276" s="83"/>
      <c r="D11276" s="98"/>
    </row>
    <row r="11277" spans="1:4" ht="12.75">
      <c r="A11277" s="83"/>
      <c r="B11277" s="83"/>
      <c r="C11277" s="83"/>
      <c r="D11277" s="98"/>
    </row>
    <row r="11278" spans="1:4" ht="12.75">
      <c r="A11278" s="83"/>
      <c r="B11278" s="83"/>
      <c r="C11278" s="83"/>
      <c r="D11278" s="98"/>
    </row>
    <row r="11279" spans="1:4" ht="12.75">
      <c r="A11279" s="83"/>
      <c r="B11279" s="83"/>
      <c r="C11279" s="83"/>
      <c r="D11279" s="98"/>
    </row>
    <row r="11280" spans="1:4" ht="12.75">
      <c r="A11280" s="83"/>
      <c r="B11280" s="83"/>
      <c r="C11280" s="83"/>
      <c r="D11280" s="98"/>
    </row>
    <row r="11281" spans="1:4" ht="12.75">
      <c r="A11281" s="83"/>
      <c r="B11281" s="83"/>
      <c r="C11281" s="83"/>
      <c r="D11281" s="98"/>
    </row>
    <row r="11282" spans="1:4" ht="12.75">
      <c r="A11282" s="83"/>
      <c r="B11282" s="83"/>
      <c r="C11282" s="83"/>
      <c r="D11282" s="98"/>
    </row>
    <row r="11283" spans="1:4" ht="12.75">
      <c r="A11283" s="83"/>
      <c r="B11283" s="83"/>
      <c r="C11283" s="83"/>
      <c r="D11283" s="98"/>
    </row>
    <row r="11284" spans="1:4" ht="12.75">
      <c r="A11284" s="83"/>
      <c r="B11284" s="83"/>
      <c r="C11284" s="83"/>
      <c r="D11284" s="98"/>
    </row>
    <row r="11285" spans="1:4" ht="12.75">
      <c r="A11285" s="83"/>
      <c r="B11285" s="83"/>
      <c r="C11285" s="83"/>
      <c r="D11285" s="98"/>
    </row>
    <row r="11286" spans="1:4" ht="12.75">
      <c r="A11286" s="83"/>
      <c r="B11286" s="83"/>
      <c r="C11286" s="83"/>
      <c r="D11286" s="98"/>
    </row>
    <row r="11287" spans="1:4" ht="12.75">
      <c r="A11287" s="83"/>
      <c r="B11287" s="83"/>
      <c r="C11287" s="83"/>
      <c r="D11287" s="98"/>
    </row>
    <row r="11288" spans="1:4" ht="12.75">
      <c r="A11288" s="83"/>
      <c r="B11288" s="83"/>
      <c r="C11288" s="83"/>
      <c r="D11288" s="98"/>
    </row>
    <row r="11289" spans="1:4" ht="12.75">
      <c r="A11289" s="83"/>
      <c r="B11289" s="83"/>
      <c r="C11289" s="83"/>
      <c r="D11289" s="98"/>
    </row>
    <row r="11290" spans="1:4" ht="12.75">
      <c r="A11290" s="83"/>
      <c r="B11290" s="83"/>
      <c r="C11290" s="83"/>
      <c r="D11290" s="98"/>
    </row>
    <row r="11291" spans="1:4" ht="12.75">
      <c r="A11291" s="83"/>
      <c r="B11291" s="83"/>
      <c r="C11291" s="83"/>
      <c r="D11291" s="98"/>
    </row>
    <row r="11292" spans="1:4" ht="12.75">
      <c r="A11292" s="83"/>
      <c r="B11292" s="83"/>
      <c r="C11292" s="83"/>
      <c r="D11292" s="98"/>
    </row>
    <row r="11293" spans="1:4" ht="12.75">
      <c r="A11293" s="83"/>
      <c r="B11293" s="83"/>
      <c r="C11293" s="83"/>
      <c r="D11293" s="98"/>
    </row>
    <row r="11294" spans="1:4" ht="12.75">
      <c r="A11294" s="83"/>
      <c r="B11294" s="83"/>
      <c r="C11294" s="83"/>
      <c r="D11294" s="98"/>
    </row>
    <row r="11295" spans="1:4" ht="12.75">
      <c r="A11295" s="83"/>
      <c r="B11295" s="83"/>
      <c r="C11295" s="83"/>
      <c r="D11295" s="98"/>
    </row>
    <row r="11296" spans="1:4" ht="12.75">
      <c r="A11296" s="83"/>
      <c r="B11296" s="83"/>
      <c r="C11296" s="83"/>
      <c r="D11296" s="98"/>
    </row>
    <row r="11297" spans="1:4" ht="12.75">
      <c r="A11297" s="83"/>
      <c r="B11297" s="83"/>
      <c r="C11297" s="83"/>
      <c r="D11297" s="98"/>
    </row>
    <row r="11298" spans="1:4" ht="12.75">
      <c r="A11298" s="83"/>
      <c r="B11298" s="83"/>
      <c r="C11298" s="83"/>
      <c r="D11298" s="98"/>
    </row>
    <row r="11299" spans="1:4" ht="12.75">
      <c r="A11299" s="83"/>
      <c r="B11299" s="83"/>
      <c r="C11299" s="83"/>
      <c r="D11299" s="98"/>
    </row>
    <row r="11300" spans="1:4" ht="12.75">
      <c r="A11300" s="83"/>
      <c r="B11300" s="83"/>
      <c r="C11300" s="83"/>
      <c r="D11300" s="98"/>
    </row>
    <row r="11301" spans="1:4" ht="12.75">
      <c r="A11301" s="83"/>
      <c r="B11301" s="83"/>
      <c r="C11301" s="83"/>
      <c r="D11301" s="98"/>
    </row>
    <row r="11302" spans="1:4" ht="12.75">
      <c r="A11302" s="83"/>
      <c r="B11302" s="83"/>
      <c r="C11302" s="83"/>
      <c r="D11302" s="98"/>
    </row>
    <row r="11303" spans="1:4" ht="12.75">
      <c r="A11303" s="83"/>
      <c r="B11303" s="83"/>
      <c r="C11303" s="83"/>
      <c r="D11303" s="98"/>
    </row>
    <row r="11304" spans="1:4" ht="12.75">
      <c r="A11304" s="83"/>
      <c r="B11304" s="83"/>
      <c r="C11304" s="83"/>
      <c r="D11304" s="98"/>
    </row>
    <row r="11305" spans="1:4" ht="12.75">
      <c r="A11305" s="83"/>
      <c r="B11305" s="83"/>
      <c r="C11305" s="83"/>
      <c r="D11305" s="98"/>
    </row>
    <row r="11306" spans="1:4" ht="12.75">
      <c r="A11306" s="83"/>
      <c r="B11306" s="83"/>
      <c r="C11306" s="83"/>
      <c r="D11306" s="98"/>
    </row>
    <row r="11307" spans="1:4" ht="12.75">
      <c r="A11307" s="83"/>
      <c r="B11307" s="83"/>
      <c r="C11307" s="83"/>
      <c r="D11307" s="98"/>
    </row>
    <row r="11308" spans="1:4" ht="12.75">
      <c r="A11308" s="83"/>
      <c r="B11308" s="83"/>
      <c r="C11308" s="83"/>
      <c r="D11308" s="98"/>
    </row>
    <row r="11309" spans="1:4" ht="12.75">
      <c r="A11309" s="83"/>
      <c r="B11309" s="83"/>
      <c r="C11309" s="83"/>
      <c r="D11309" s="98"/>
    </row>
    <row r="11310" spans="1:4" ht="12.75">
      <c r="A11310" s="83"/>
      <c r="B11310" s="83"/>
      <c r="C11310" s="83"/>
      <c r="D11310" s="98"/>
    </row>
    <row r="11311" spans="1:4" ht="12.75">
      <c r="A11311" s="83"/>
      <c r="B11311" s="83"/>
      <c r="C11311" s="83"/>
      <c r="D11311" s="98"/>
    </row>
    <row r="11312" spans="1:4" ht="12.75">
      <c r="A11312" s="83"/>
      <c r="B11312" s="83"/>
      <c r="C11312" s="83"/>
      <c r="D11312" s="98"/>
    </row>
    <row r="11313" spans="1:4" ht="12.75">
      <c r="A11313" s="83"/>
      <c r="B11313" s="83"/>
      <c r="C11313" s="83"/>
      <c r="D11313" s="98"/>
    </row>
    <row r="11314" spans="1:4" ht="12.75">
      <c r="A11314" s="83"/>
      <c r="B11314" s="83"/>
      <c r="C11314" s="83"/>
      <c r="D11314" s="98"/>
    </row>
    <row r="11315" spans="1:4" ht="12.75">
      <c r="A11315" s="83"/>
      <c r="B11315" s="83"/>
      <c r="C11315" s="83"/>
      <c r="D11315" s="98"/>
    </row>
    <row r="11316" spans="1:4" ht="12.75">
      <c r="A11316" s="83"/>
      <c r="B11316" s="83"/>
      <c r="C11316" s="83"/>
      <c r="D11316" s="98"/>
    </row>
    <row r="11317" spans="1:4" ht="12.75">
      <c r="A11317" s="83"/>
      <c r="B11317" s="83"/>
      <c r="C11317" s="83"/>
      <c r="D11317" s="98"/>
    </row>
    <row r="11318" spans="1:4" ht="12.75">
      <c r="A11318" s="83"/>
      <c r="B11318" s="83"/>
      <c r="C11318" s="83"/>
      <c r="D11318" s="98"/>
    </row>
    <row r="11319" spans="1:4" ht="12.75">
      <c r="A11319" s="83"/>
      <c r="B11319" s="83"/>
      <c r="C11319" s="83"/>
      <c r="D11319" s="98"/>
    </row>
    <row r="11320" spans="1:4" ht="12.75">
      <c r="A11320" s="83"/>
      <c r="B11320" s="83"/>
      <c r="C11320" s="83"/>
      <c r="D11320" s="98"/>
    </row>
    <row r="11321" spans="1:4" ht="12.75">
      <c r="A11321" s="83"/>
      <c r="B11321" s="83"/>
      <c r="C11321" s="83"/>
      <c r="D11321" s="98"/>
    </row>
    <row r="11322" spans="1:4" ht="12.75">
      <c r="A11322" s="83"/>
      <c r="B11322" s="83"/>
      <c r="C11322" s="83"/>
      <c r="D11322" s="98"/>
    </row>
    <row r="11323" spans="1:4" ht="12.75">
      <c r="A11323" s="83"/>
      <c r="B11323" s="83"/>
      <c r="C11323" s="83"/>
      <c r="D11323" s="98"/>
    </row>
    <row r="11324" spans="1:4" ht="12.75">
      <c r="A11324" s="83"/>
      <c r="B11324" s="83"/>
      <c r="C11324" s="83"/>
      <c r="D11324" s="98"/>
    </row>
    <row r="11325" spans="1:4" ht="12.75">
      <c r="A11325" s="83"/>
      <c r="B11325" s="83"/>
      <c r="C11325" s="83"/>
      <c r="D11325" s="98"/>
    </row>
    <row r="11326" spans="1:4" ht="12.75">
      <c r="A11326" s="83"/>
      <c r="B11326" s="83"/>
      <c r="C11326" s="83"/>
      <c r="D11326" s="98"/>
    </row>
    <row r="11327" spans="1:4" ht="12.75">
      <c r="A11327" s="83"/>
      <c r="B11327" s="83"/>
      <c r="C11327" s="83"/>
      <c r="D11327" s="98"/>
    </row>
    <row r="11328" spans="1:4" ht="12.75">
      <c r="A11328" s="83"/>
      <c r="B11328" s="83"/>
      <c r="C11328" s="83"/>
      <c r="D11328" s="98"/>
    </row>
    <row r="11329" spans="1:4" ht="12.75">
      <c r="A11329" s="83"/>
      <c r="B11329" s="83"/>
      <c r="C11329" s="83"/>
      <c r="D11329" s="98"/>
    </row>
    <row r="11330" spans="1:4" ht="12.75">
      <c r="A11330" s="83"/>
      <c r="B11330" s="83"/>
      <c r="C11330" s="83"/>
      <c r="D11330" s="98"/>
    </row>
    <row r="11331" spans="1:4" ht="12.75">
      <c r="A11331" s="83"/>
      <c r="B11331" s="83"/>
      <c r="C11331" s="83"/>
      <c r="D11331" s="98"/>
    </row>
    <row r="11332" spans="1:4" ht="12.75">
      <c r="A11332" s="83"/>
      <c r="B11332" s="83"/>
      <c r="C11332" s="83"/>
      <c r="D11332" s="98"/>
    </row>
    <row r="11333" spans="1:4" ht="12.75">
      <c r="A11333" s="83"/>
      <c r="B11333" s="83"/>
      <c r="C11333" s="83"/>
      <c r="D11333" s="98"/>
    </row>
    <row r="11334" spans="1:4" ht="12.75">
      <c r="A11334" s="83"/>
      <c r="B11334" s="83"/>
      <c r="C11334" s="83"/>
      <c r="D11334" s="98"/>
    </row>
    <row r="11335" spans="1:4" ht="12.75">
      <c r="A11335" s="83"/>
      <c r="B11335" s="83"/>
      <c r="C11335" s="83"/>
      <c r="D11335" s="98"/>
    </row>
    <row r="11336" spans="1:4" ht="12.75">
      <c r="A11336" s="83"/>
      <c r="B11336" s="83"/>
      <c r="C11336" s="83"/>
      <c r="D11336" s="98"/>
    </row>
    <row r="11337" spans="1:4" ht="12.75">
      <c r="A11337" s="83"/>
      <c r="B11337" s="83"/>
      <c r="C11337" s="83"/>
      <c r="D11337" s="98"/>
    </row>
    <row r="11338" spans="1:4" ht="12.75">
      <c r="A11338" s="83"/>
      <c r="B11338" s="83"/>
      <c r="C11338" s="83"/>
      <c r="D11338" s="98"/>
    </row>
    <row r="11339" spans="1:4" ht="12.75">
      <c r="A11339" s="83"/>
      <c r="B11339" s="83"/>
      <c r="C11339" s="83"/>
      <c r="D11339" s="98"/>
    </row>
    <row r="11340" spans="1:4" ht="12.75">
      <c r="A11340" s="83"/>
      <c r="B11340" s="83"/>
      <c r="C11340" s="83"/>
      <c r="D11340" s="98"/>
    </row>
    <row r="11341" spans="1:4" ht="12.75">
      <c r="A11341" s="83"/>
      <c r="B11341" s="83"/>
      <c r="C11341" s="83"/>
      <c r="D11341" s="98"/>
    </row>
    <row r="11342" spans="1:4" ht="12.75">
      <c r="A11342" s="83"/>
      <c r="B11342" s="83"/>
      <c r="C11342" s="83"/>
      <c r="D11342" s="98"/>
    </row>
    <row r="11343" spans="1:4" ht="12.75">
      <c r="A11343" s="83"/>
      <c r="B11343" s="83"/>
      <c r="C11343" s="83"/>
      <c r="D11343" s="98"/>
    </row>
    <row r="11344" spans="1:4" ht="12.75">
      <c r="A11344" s="83"/>
      <c r="B11344" s="83"/>
      <c r="C11344" s="83"/>
      <c r="D11344" s="98"/>
    </row>
    <row r="11345" spans="1:4" ht="12.75">
      <c r="A11345" s="83"/>
      <c r="B11345" s="83"/>
      <c r="C11345" s="83"/>
      <c r="D11345" s="98"/>
    </row>
    <row r="11346" spans="1:4" ht="12.75">
      <c r="A11346" s="83"/>
      <c r="B11346" s="83"/>
      <c r="C11346" s="83"/>
      <c r="D11346" s="98"/>
    </row>
    <row r="11347" spans="1:4" ht="12.75">
      <c r="A11347" s="83"/>
      <c r="B11347" s="83"/>
      <c r="C11347" s="83"/>
      <c r="D11347" s="98"/>
    </row>
    <row r="11348" spans="1:4" ht="12.75">
      <c r="A11348" s="83"/>
      <c r="B11348" s="83"/>
      <c r="C11348" s="83"/>
      <c r="D11348" s="98"/>
    </row>
    <row r="11349" spans="1:4" ht="12.75">
      <c r="A11349" s="83"/>
      <c r="B11349" s="83"/>
      <c r="C11349" s="83"/>
      <c r="D11349" s="98"/>
    </row>
    <row r="11350" spans="1:4" ht="12.75">
      <c r="A11350" s="83"/>
      <c r="B11350" s="83"/>
      <c r="C11350" s="83"/>
      <c r="D11350" s="98"/>
    </row>
    <row r="11351" spans="1:4" ht="12.75">
      <c r="A11351" s="83"/>
      <c r="B11351" s="83"/>
      <c r="C11351" s="83"/>
      <c r="D11351" s="98"/>
    </row>
    <row r="11352" spans="1:4" ht="12.75">
      <c r="A11352" s="83"/>
      <c r="B11352" s="83"/>
      <c r="C11352" s="83"/>
      <c r="D11352" s="98"/>
    </row>
    <row r="11353" spans="1:4" ht="12.75">
      <c r="A11353" s="83"/>
      <c r="B11353" s="83"/>
      <c r="C11353" s="83"/>
      <c r="D11353" s="98"/>
    </row>
    <row r="11354" spans="1:4" ht="12.75">
      <c r="A11354" s="83"/>
      <c r="B11354" s="83"/>
      <c r="C11354" s="83"/>
      <c r="D11354" s="98"/>
    </row>
    <row r="11355" spans="1:4" ht="12.75">
      <c r="A11355" s="83"/>
      <c r="B11355" s="83"/>
      <c r="C11355" s="83"/>
      <c r="D11355" s="98"/>
    </row>
    <row r="11356" spans="1:4" ht="12.75">
      <c r="A11356" s="83"/>
      <c r="B11356" s="83"/>
      <c r="C11356" s="83"/>
      <c r="D11356" s="98"/>
    </row>
    <row r="11357" spans="1:4" ht="12.75">
      <c r="A11357" s="83"/>
      <c r="B11357" s="83"/>
      <c r="C11357" s="83"/>
      <c r="D11357" s="98"/>
    </row>
    <row r="11358" spans="1:4" ht="12.75">
      <c r="A11358" s="83"/>
      <c r="B11358" s="83"/>
      <c r="C11358" s="83"/>
      <c r="D11358" s="98"/>
    </row>
    <row r="11359" spans="1:4" ht="12.75">
      <c r="A11359" s="83"/>
      <c r="B11359" s="83"/>
      <c r="C11359" s="83"/>
      <c r="D11359" s="98"/>
    </row>
    <row r="11360" spans="1:4" ht="12.75">
      <c r="A11360" s="83"/>
      <c r="B11360" s="83"/>
      <c r="C11360" s="83"/>
      <c r="D11360" s="98"/>
    </row>
    <row r="11361" spans="1:4" ht="12.75">
      <c r="A11361" s="83"/>
      <c r="B11361" s="83"/>
      <c r="C11361" s="83"/>
      <c r="D11361" s="98"/>
    </row>
    <row r="11362" spans="1:4" ht="12.75">
      <c r="A11362" s="83"/>
      <c r="B11362" s="83"/>
      <c r="C11362" s="83"/>
      <c r="D11362" s="98"/>
    </row>
    <row r="11363" spans="1:4" ht="12.75">
      <c r="A11363" s="83"/>
      <c r="B11363" s="83"/>
      <c r="C11363" s="83"/>
      <c r="D11363" s="98"/>
    </row>
    <row r="11364" spans="1:4" ht="12.75">
      <c r="A11364" s="83"/>
      <c r="B11364" s="83"/>
      <c r="C11364" s="83"/>
      <c r="D11364" s="98"/>
    </row>
    <row r="11365" spans="1:4" ht="12.75">
      <c r="A11365" s="83"/>
      <c r="B11365" s="83"/>
      <c r="C11365" s="83"/>
      <c r="D11365" s="98"/>
    </row>
    <row r="11366" spans="1:4" ht="12.75">
      <c r="A11366" s="83"/>
      <c r="B11366" s="83"/>
      <c r="C11366" s="83"/>
      <c r="D11366" s="98"/>
    </row>
    <row r="11367" spans="1:4" ht="12.75">
      <c r="A11367" s="83"/>
      <c r="B11367" s="83"/>
      <c r="C11367" s="83"/>
      <c r="D11367" s="98"/>
    </row>
    <row r="11368" spans="1:4" ht="12.75">
      <c r="A11368" s="83"/>
      <c r="B11368" s="83"/>
      <c r="C11368" s="83"/>
      <c r="D11368" s="98"/>
    </row>
    <row r="11369" spans="1:4" ht="12.75">
      <c r="A11369" s="83"/>
      <c r="B11369" s="83"/>
      <c r="C11369" s="83"/>
      <c r="D11369" s="98"/>
    </row>
    <row r="11370" spans="1:4" ht="12.75">
      <c r="A11370" s="83"/>
      <c r="B11370" s="83"/>
      <c r="C11370" s="83"/>
      <c r="D11370" s="98"/>
    </row>
    <row r="11371" spans="1:4" ht="12.75">
      <c r="A11371" s="83"/>
      <c r="B11371" s="83"/>
      <c r="C11371" s="83"/>
      <c r="D11371" s="98"/>
    </row>
    <row r="11372" spans="1:4" ht="12.75">
      <c r="A11372" s="83"/>
      <c r="B11372" s="83"/>
      <c r="C11372" s="83"/>
      <c r="D11372" s="98"/>
    </row>
    <row r="11373" spans="1:4" ht="12.75">
      <c r="A11373" s="83"/>
      <c r="B11373" s="83"/>
      <c r="C11373" s="83"/>
      <c r="D11373" s="98"/>
    </row>
    <row r="11374" spans="1:4" ht="12.75">
      <c r="A11374" s="83"/>
      <c r="B11374" s="83"/>
      <c r="C11374" s="83"/>
      <c r="D11374" s="98"/>
    </row>
    <row r="11375" spans="1:4" ht="12.75">
      <c r="A11375" s="83"/>
      <c r="B11375" s="83"/>
      <c r="C11375" s="83"/>
      <c r="D11375" s="98"/>
    </row>
    <row r="11376" spans="1:4" ht="12.75">
      <c r="A11376" s="83"/>
      <c r="B11376" s="83"/>
      <c r="C11376" s="83"/>
      <c r="D11376" s="98"/>
    </row>
    <row r="11377" spans="1:4" ht="12.75">
      <c r="A11377" s="83"/>
      <c r="B11377" s="83"/>
      <c r="C11377" s="83"/>
      <c r="D11377" s="98"/>
    </row>
    <row r="11378" spans="1:4" ht="12.75">
      <c r="A11378" s="83"/>
      <c r="B11378" s="83"/>
      <c r="C11378" s="83"/>
      <c r="D11378" s="98"/>
    </row>
    <row r="11379" spans="1:4" ht="12.75">
      <c r="A11379" s="83"/>
      <c r="B11379" s="83"/>
      <c r="C11379" s="83"/>
      <c r="D11379" s="98"/>
    </row>
    <row r="11380" spans="1:4" ht="12.75">
      <c r="A11380" s="83"/>
      <c r="B11380" s="83"/>
      <c r="C11380" s="83"/>
      <c r="D11380" s="98"/>
    </row>
    <row r="11381" spans="1:4" ht="12.75">
      <c r="A11381" s="83"/>
      <c r="B11381" s="83"/>
      <c r="C11381" s="83"/>
      <c r="D11381" s="98"/>
    </row>
    <row r="11382" spans="1:4" ht="12.75">
      <c r="A11382" s="83"/>
      <c r="B11382" s="83"/>
      <c r="C11382" s="83"/>
      <c r="D11382" s="98"/>
    </row>
    <row r="11383" spans="1:4" ht="12.75">
      <c r="A11383" s="83"/>
      <c r="B11383" s="83"/>
      <c r="C11383" s="83"/>
      <c r="D11383" s="98"/>
    </row>
    <row r="11384" spans="1:4" ht="12.75">
      <c r="A11384" s="83"/>
      <c r="B11384" s="83"/>
      <c r="C11384" s="83"/>
      <c r="D11384" s="98"/>
    </row>
    <row r="11385" spans="1:4" ht="12.75">
      <c r="A11385" s="83"/>
      <c r="B11385" s="83"/>
      <c r="C11385" s="83"/>
      <c r="D11385" s="98"/>
    </row>
    <row r="11386" spans="1:4" ht="12.75">
      <c r="A11386" s="83"/>
      <c r="B11386" s="83"/>
      <c r="C11386" s="83"/>
      <c r="D11386" s="98"/>
    </row>
    <row r="11387" spans="1:4" ht="12.75">
      <c r="A11387" s="83"/>
      <c r="B11387" s="83"/>
      <c r="C11387" s="83"/>
      <c r="D11387" s="98"/>
    </row>
    <row r="11388" spans="1:4" ht="12.75">
      <c r="A11388" s="83"/>
      <c r="B11388" s="83"/>
      <c r="C11388" s="83"/>
      <c r="D11388" s="98"/>
    </row>
    <row r="11389" spans="1:4" ht="12.75">
      <c r="A11389" s="83"/>
      <c r="B11389" s="83"/>
      <c r="C11389" s="83"/>
      <c r="D11389" s="98"/>
    </row>
    <row r="11390" spans="1:4" ht="12.75">
      <c r="A11390" s="83"/>
      <c r="B11390" s="83"/>
      <c r="C11390" s="83"/>
      <c r="D11390" s="98"/>
    </row>
    <row r="11391" spans="1:4" ht="12.75">
      <c r="A11391" s="83"/>
      <c r="B11391" s="83"/>
      <c r="C11391" s="83"/>
      <c r="D11391" s="98"/>
    </row>
    <row r="11392" spans="1:4" ht="12.75">
      <c r="A11392" s="83"/>
      <c r="B11392" s="83"/>
      <c r="C11392" s="83"/>
      <c r="D11392" s="98"/>
    </row>
    <row r="11393" spans="1:4" ht="12.75">
      <c r="A11393" s="83"/>
      <c r="B11393" s="83"/>
      <c r="C11393" s="83"/>
      <c r="D11393" s="98"/>
    </row>
    <row r="11394" spans="1:4" ht="12.75">
      <c r="A11394" s="83"/>
      <c r="B11394" s="83"/>
      <c r="C11394" s="83"/>
      <c r="D11394" s="98"/>
    </row>
    <row r="11395" spans="1:4" ht="12.75">
      <c r="A11395" s="83"/>
      <c r="B11395" s="83"/>
      <c r="C11395" s="83"/>
      <c r="D11395" s="98"/>
    </row>
    <row r="11396" spans="1:4" ht="12.75">
      <c r="A11396" s="83"/>
      <c r="B11396" s="83"/>
      <c r="C11396" s="83"/>
      <c r="D11396" s="98"/>
    </row>
    <row r="11397" spans="1:4" ht="12.75">
      <c r="A11397" s="83"/>
      <c r="B11397" s="83"/>
      <c r="C11397" s="83"/>
      <c r="D11397" s="98"/>
    </row>
    <row r="11398" spans="1:4" ht="12.75">
      <c r="A11398" s="83"/>
      <c r="B11398" s="83"/>
      <c r="C11398" s="83"/>
      <c r="D11398" s="98"/>
    </row>
    <row r="11399" spans="1:4" ht="12.75">
      <c r="A11399" s="83"/>
      <c r="B11399" s="83"/>
      <c r="C11399" s="83"/>
      <c r="D11399" s="98"/>
    </row>
    <row r="11400" spans="1:4" ht="12.75">
      <c r="A11400" s="83"/>
      <c r="B11400" s="83"/>
      <c r="C11400" s="83"/>
      <c r="D11400" s="98"/>
    </row>
    <row r="11401" spans="1:4" ht="12.75">
      <c r="A11401" s="83"/>
      <c r="B11401" s="83"/>
      <c r="C11401" s="83"/>
      <c r="D11401" s="98"/>
    </row>
    <row r="11402" spans="1:4" ht="12.75">
      <c r="A11402" s="83"/>
      <c r="B11402" s="83"/>
      <c r="C11402" s="83"/>
      <c r="D11402" s="98"/>
    </row>
    <row r="11403" spans="1:4" ht="12.75">
      <c r="A11403" s="83"/>
      <c r="B11403" s="83"/>
      <c r="C11403" s="83"/>
      <c r="D11403" s="98"/>
    </row>
    <row r="11404" spans="1:4" ht="12.75">
      <c r="A11404" s="83"/>
      <c r="B11404" s="83"/>
      <c r="C11404" s="83"/>
      <c r="D11404" s="98"/>
    </row>
    <row r="11405" spans="1:4" ht="12.75">
      <c r="A11405" s="83"/>
      <c r="B11405" s="83"/>
      <c r="C11405" s="83"/>
      <c r="D11405" s="98"/>
    </row>
    <row r="11406" spans="1:4" ht="12.75">
      <c r="A11406" s="83"/>
      <c r="B11406" s="83"/>
      <c r="C11406" s="83"/>
      <c r="D11406" s="98"/>
    </row>
    <row r="11407" spans="1:4" ht="12.75">
      <c r="A11407" s="83"/>
      <c r="B11407" s="83"/>
      <c r="C11407" s="83"/>
      <c r="D11407" s="98"/>
    </row>
    <row r="11408" spans="1:4" ht="12.75">
      <c r="A11408" s="83"/>
      <c r="B11408" s="83"/>
      <c r="C11408" s="83"/>
      <c r="D11408" s="98"/>
    </row>
    <row r="11409" spans="1:4" ht="12.75">
      <c r="A11409" s="83"/>
      <c r="B11409" s="83"/>
      <c r="C11409" s="83"/>
      <c r="D11409" s="98"/>
    </row>
    <row r="11410" spans="1:4" ht="12.75">
      <c r="A11410" s="83"/>
      <c r="B11410" s="83"/>
      <c r="C11410" s="83"/>
      <c r="D11410" s="98"/>
    </row>
    <row r="11411" spans="1:4" ht="12.75">
      <c r="A11411" s="83"/>
      <c r="B11411" s="83"/>
      <c r="C11411" s="83"/>
      <c r="D11411" s="98"/>
    </row>
    <row r="11412" spans="1:4" ht="12.75">
      <c r="A11412" s="83"/>
      <c r="B11412" s="83"/>
      <c r="C11412" s="83"/>
      <c r="D11412" s="98"/>
    </row>
    <row r="11413" spans="1:4" ht="12.75">
      <c r="A11413" s="83"/>
      <c r="B11413" s="83"/>
      <c r="C11413" s="83"/>
      <c r="D11413" s="98"/>
    </row>
    <row r="11414" spans="1:4" ht="12.75">
      <c r="A11414" s="83"/>
      <c r="B11414" s="83"/>
      <c r="C11414" s="83"/>
      <c r="D11414" s="98"/>
    </row>
    <row r="11415" spans="1:4" ht="12.75">
      <c r="A11415" s="83"/>
      <c r="B11415" s="83"/>
      <c r="C11415" s="83"/>
      <c r="D11415" s="98"/>
    </row>
    <row r="11416" spans="1:4" ht="12.75">
      <c r="A11416" s="83"/>
      <c r="B11416" s="83"/>
      <c r="C11416" s="83"/>
      <c r="D11416" s="98"/>
    </row>
    <row r="11417" spans="1:4" ht="12.75">
      <c r="A11417" s="83"/>
      <c r="B11417" s="83"/>
      <c r="C11417" s="83"/>
      <c r="D11417" s="98"/>
    </row>
    <row r="11418" spans="1:4" ht="12.75">
      <c r="A11418" s="83"/>
      <c r="B11418" s="83"/>
      <c r="C11418" s="83"/>
      <c r="D11418" s="98"/>
    </row>
    <row r="11419" spans="1:4" ht="12.75">
      <c r="A11419" s="83"/>
      <c r="B11419" s="83"/>
      <c r="C11419" s="83"/>
      <c r="D11419" s="98"/>
    </row>
    <row r="11420" spans="1:4" ht="12.75">
      <c r="A11420" s="83"/>
      <c r="B11420" s="83"/>
      <c r="C11420" s="83"/>
      <c r="D11420" s="98"/>
    </row>
    <row r="11421" spans="1:4" ht="12.75">
      <c r="A11421" s="83"/>
      <c r="B11421" s="83"/>
      <c r="C11421" s="83"/>
      <c r="D11421" s="98"/>
    </row>
    <row r="11422" spans="1:4" ht="12.75">
      <c r="A11422" s="83"/>
      <c r="B11422" s="83"/>
      <c r="C11422" s="83"/>
      <c r="D11422" s="98"/>
    </row>
    <row r="11423" spans="1:4" ht="12.75">
      <c r="A11423" s="83"/>
      <c r="B11423" s="83"/>
      <c r="C11423" s="83"/>
      <c r="D11423" s="98"/>
    </row>
    <row r="11424" spans="1:4" ht="12.75">
      <c r="A11424" s="83"/>
      <c r="B11424" s="83"/>
      <c r="C11424" s="83"/>
      <c r="D11424" s="98"/>
    </row>
    <row r="11425" spans="1:4" ht="12.75">
      <c r="A11425" s="83"/>
      <c r="B11425" s="83"/>
      <c r="C11425" s="83"/>
      <c r="D11425" s="98"/>
    </row>
    <row r="11426" spans="1:4" ht="12.75">
      <c r="A11426" s="83"/>
      <c r="B11426" s="83"/>
      <c r="C11426" s="83"/>
      <c r="D11426" s="98"/>
    </row>
    <row r="11427" spans="1:4" ht="12.75">
      <c r="A11427" s="83"/>
      <c r="B11427" s="83"/>
      <c r="C11427" s="83"/>
      <c r="D11427" s="98"/>
    </row>
    <row r="11428" spans="1:4" ht="12.75">
      <c r="A11428" s="83"/>
      <c r="B11428" s="83"/>
      <c r="C11428" s="83"/>
      <c r="D11428" s="98"/>
    </row>
    <row r="11429" spans="1:4" ht="12.75">
      <c r="A11429" s="83"/>
      <c r="B11429" s="83"/>
      <c r="C11429" s="83"/>
      <c r="D11429" s="98"/>
    </row>
    <row r="11430" spans="1:4" ht="12.75">
      <c r="A11430" s="83"/>
      <c r="B11430" s="83"/>
      <c r="C11430" s="83"/>
      <c r="D11430" s="98"/>
    </row>
    <row r="11431" spans="1:4" ht="12.75">
      <c r="A11431" s="83"/>
      <c r="B11431" s="83"/>
      <c r="C11431" s="83"/>
      <c r="D11431" s="98"/>
    </row>
    <row r="11432" spans="1:4" ht="12.75">
      <c r="A11432" s="83"/>
      <c r="B11432" s="83"/>
      <c r="C11432" s="83"/>
      <c r="D11432" s="98"/>
    </row>
    <row r="11433" spans="1:4" ht="12.75">
      <c r="A11433" s="83"/>
      <c r="B11433" s="83"/>
      <c r="C11433" s="83"/>
      <c r="D11433" s="98"/>
    </row>
    <row r="11434" spans="1:4" ht="12.75">
      <c r="A11434" s="83"/>
      <c r="B11434" s="83"/>
      <c r="C11434" s="83"/>
      <c r="D11434" s="98"/>
    </row>
    <row r="11435" spans="1:4" ht="12.75">
      <c r="A11435" s="83"/>
      <c r="B11435" s="83"/>
      <c r="C11435" s="83"/>
      <c r="D11435" s="98"/>
    </row>
    <row r="11436" spans="1:4" ht="12.75">
      <c r="A11436" s="83"/>
      <c r="B11436" s="83"/>
      <c r="C11436" s="83"/>
      <c r="D11436" s="98"/>
    </row>
    <row r="11437" spans="1:4" ht="12.75">
      <c r="A11437" s="83"/>
      <c r="B11437" s="83"/>
      <c r="C11437" s="83"/>
      <c r="D11437" s="98"/>
    </row>
    <row r="11438" spans="1:4" ht="12.75">
      <c r="A11438" s="83"/>
      <c r="B11438" s="83"/>
      <c r="C11438" s="83"/>
      <c r="D11438" s="98"/>
    </row>
    <row r="11439" spans="1:4" ht="12.75">
      <c r="A11439" s="83"/>
      <c r="B11439" s="83"/>
      <c r="C11439" s="83"/>
      <c r="D11439" s="98"/>
    </row>
    <row r="11440" spans="1:4" ht="12.75">
      <c r="A11440" s="83"/>
      <c r="B11440" s="83"/>
      <c r="C11440" s="83"/>
      <c r="D11440" s="98"/>
    </row>
    <row r="11441" spans="1:4" ht="12.75">
      <c r="A11441" s="83"/>
      <c r="B11441" s="83"/>
      <c r="C11441" s="83"/>
      <c r="D11441" s="98"/>
    </row>
    <row r="11442" spans="1:4" ht="12.75">
      <c r="A11442" s="83"/>
      <c r="B11442" s="83"/>
      <c r="C11442" s="83"/>
      <c r="D11442" s="98"/>
    </row>
    <row r="11443" spans="1:4" ht="12.75">
      <c r="A11443" s="83"/>
      <c r="B11443" s="83"/>
      <c r="C11443" s="83"/>
      <c r="D11443" s="98"/>
    </row>
    <row r="11444" spans="1:4" ht="12.75">
      <c r="A11444" s="83"/>
      <c r="B11444" s="83"/>
      <c r="C11444" s="83"/>
      <c r="D11444" s="98"/>
    </row>
    <row r="11445" spans="1:4" ht="12.75">
      <c r="A11445" s="83"/>
      <c r="B11445" s="83"/>
      <c r="C11445" s="83"/>
      <c r="D11445" s="98"/>
    </row>
    <row r="11446" spans="1:4" ht="12.75">
      <c r="A11446" s="83"/>
      <c r="B11446" s="83"/>
      <c r="C11446" s="83"/>
      <c r="D11446" s="98"/>
    </row>
    <row r="11447" spans="1:4" ht="12.75">
      <c r="A11447" s="83"/>
      <c r="B11447" s="83"/>
      <c r="C11447" s="83"/>
      <c r="D11447" s="98"/>
    </row>
    <row r="11448" spans="1:4" ht="12.75">
      <c r="A11448" s="83"/>
      <c r="B11448" s="83"/>
      <c r="C11448" s="83"/>
      <c r="D11448" s="98"/>
    </row>
    <row r="11449" spans="1:4" ht="12.75">
      <c r="A11449" s="83"/>
      <c r="B11449" s="83"/>
      <c r="C11449" s="83"/>
      <c r="D11449" s="98"/>
    </row>
    <row r="11450" spans="1:4" ht="12.75">
      <c r="A11450" s="83"/>
      <c r="B11450" s="83"/>
      <c r="C11450" s="83"/>
      <c r="D11450" s="98"/>
    </row>
    <row r="11451" spans="1:4" ht="12.75">
      <c r="A11451" s="83"/>
      <c r="B11451" s="83"/>
      <c r="C11451" s="83"/>
      <c r="D11451" s="98"/>
    </row>
    <row r="11452" spans="1:4" ht="12.75">
      <c r="A11452" s="83"/>
      <c r="B11452" s="83"/>
      <c r="C11452" s="83"/>
      <c r="D11452" s="98"/>
    </row>
    <row r="11453" spans="1:4" ht="12.75">
      <c r="A11453" s="83"/>
      <c r="B11453" s="83"/>
      <c r="C11453" s="83"/>
      <c r="D11453" s="98"/>
    </row>
    <row r="11454" spans="1:4" ht="12.75">
      <c r="A11454" s="83"/>
      <c r="B11454" s="83"/>
      <c r="C11454" s="83"/>
      <c r="D11454" s="98"/>
    </row>
    <row r="11455" spans="1:4" ht="12.75">
      <c r="A11455" s="83"/>
      <c r="B11455" s="83"/>
      <c r="C11455" s="83"/>
      <c r="D11455" s="98"/>
    </row>
    <row r="11456" spans="1:4" ht="12.75">
      <c r="A11456" s="83"/>
      <c r="B11456" s="83"/>
      <c r="C11456" s="83"/>
      <c r="D11456" s="98"/>
    </row>
    <row r="11457" spans="1:4" ht="12.75">
      <c r="A11457" s="83"/>
      <c r="B11457" s="83"/>
      <c r="C11457" s="83"/>
      <c r="D11457" s="98"/>
    </row>
    <row r="11458" spans="1:4" ht="12.75">
      <c r="A11458" s="83"/>
      <c r="B11458" s="83"/>
      <c r="C11458" s="83"/>
      <c r="D11458" s="98"/>
    </row>
    <row r="11459" spans="1:4" ht="12.75">
      <c r="A11459" s="83"/>
      <c r="B11459" s="83"/>
      <c r="C11459" s="83"/>
      <c r="D11459" s="98"/>
    </row>
    <row r="11460" spans="1:4" ht="12.75">
      <c r="A11460" s="83"/>
      <c r="B11460" s="83"/>
      <c r="C11460" s="83"/>
      <c r="D11460" s="98"/>
    </row>
    <row r="11461" spans="1:4" ht="12.75">
      <c r="A11461" s="83"/>
      <c r="B11461" s="83"/>
      <c r="C11461" s="83"/>
      <c r="D11461" s="98"/>
    </row>
    <row r="11462" spans="1:4" ht="12.75">
      <c r="A11462" s="83"/>
      <c r="B11462" s="83"/>
      <c r="C11462" s="83"/>
      <c r="D11462" s="98"/>
    </row>
    <row r="11463" spans="1:4" ht="12.75">
      <c r="A11463" s="83"/>
      <c r="B11463" s="83"/>
      <c r="C11463" s="83"/>
      <c r="D11463" s="98"/>
    </row>
    <row r="11464" spans="1:4" ht="12.75">
      <c r="A11464" s="83"/>
      <c r="B11464" s="83"/>
      <c r="C11464" s="83"/>
      <c r="D11464" s="98"/>
    </row>
    <row r="11465" spans="1:4" ht="12.75">
      <c r="A11465" s="83"/>
      <c r="B11465" s="83"/>
      <c r="C11465" s="83"/>
      <c r="D11465" s="98"/>
    </row>
    <row r="11466" spans="1:4" ht="12.75">
      <c r="A11466" s="83"/>
      <c r="B11466" s="83"/>
      <c r="C11466" s="83"/>
      <c r="D11466" s="98"/>
    </row>
    <row r="11467" spans="1:4" ht="12.75">
      <c r="A11467" s="83"/>
      <c r="B11467" s="83"/>
      <c r="C11467" s="83"/>
      <c r="D11467" s="98"/>
    </row>
    <row r="11468" spans="1:4" ht="12.75">
      <c r="A11468" s="83"/>
      <c r="B11468" s="83"/>
      <c r="C11468" s="83"/>
      <c r="D11468" s="98"/>
    </row>
    <row r="11469" spans="1:4" ht="12.75">
      <c r="A11469" s="83"/>
      <c r="B11469" s="83"/>
      <c r="C11469" s="83"/>
      <c r="D11469" s="98"/>
    </row>
    <row r="11470" spans="1:4" ht="12.75">
      <c r="A11470" s="83"/>
      <c r="B11470" s="83"/>
      <c r="C11470" s="83"/>
      <c r="D11470" s="98"/>
    </row>
    <row r="11471" spans="1:4" ht="12.75">
      <c r="A11471" s="83"/>
      <c r="B11471" s="83"/>
      <c r="C11471" s="83"/>
      <c r="D11471" s="98"/>
    </row>
    <row r="11472" spans="1:4" ht="12.75">
      <c r="A11472" s="83"/>
      <c r="B11472" s="83"/>
      <c r="C11472" s="83"/>
      <c r="D11472" s="98"/>
    </row>
    <row r="11473" spans="1:4" ht="12.75">
      <c r="A11473" s="83"/>
      <c r="B11473" s="83"/>
      <c r="C11473" s="83"/>
      <c r="D11473" s="98"/>
    </row>
    <row r="11474" spans="1:4" ht="12.75">
      <c r="A11474" s="83"/>
      <c r="B11474" s="83"/>
      <c r="C11474" s="83"/>
      <c r="D11474" s="98"/>
    </row>
    <row r="11475" spans="1:4" ht="12.75">
      <c r="A11475" s="83"/>
      <c r="B11475" s="83"/>
      <c r="C11475" s="83"/>
      <c r="D11475" s="98"/>
    </row>
    <row r="11476" spans="1:4" ht="12.75">
      <c r="A11476" s="83"/>
      <c r="B11476" s="83"/>
      <c r="C11476" s="83"/>
      <c r="D11476" s="98"/>
    </row>
    <row r="11477" spans="1:4" ht="12.75">
      <c r="A11477" s="83"/>
      <c r="B11477" s="83"/>
      <c r="C11477" s="83"/>
      <c r="D11477" s="98"/>
    </row>
    <row r="11478" spans="1:4" ht="12.75">
      <c r="A11478" s="83"/>
      <c r="B11478" s="83"/>
      <c r="C11478" s="83"/>
      <c r="D11478" s="98"/>
    </row>
    <row r="11479" spans="1:4" ht="12.75">
      <c r="A11479" s="83"/>
      <c r="B11479" s="83"/>
      <c r="C11479" s="83"/>
      <c r="D11479" s="98"/>
    </row>
    <row r="11480" spans="1:4" ht="12.75">
      <c r="A11480" s="83"/>
      <c r="B11480" s="83"/>
      <c r="C11480" s="83"/>
      <c r="D11480" s="98"/>
    </row>
    <row r="11481" spans="1:4" ht="12.75">
      <c r="A11481" s="83"/>
      <c r="B11481" s="83"/>
      <c r="C11481" s="83"/>
      <c r="D11481" s="98"/>
    </row>
    <row r="11482" spans="1:4" ht="12.75">
      <c r="A11482" s="83"/>
      <c r="B11482" s="83"/>
      <c r="C11482" s="83"/>
      <c r="D11482" s="98"/>
    </row>
    <row r="11483" spans="1:4" ht="12.75">
      <c r="A11483" s="83"/>
      <c r="B11483" s="83"/>
      <c r="C11483" s="83"/>
      <c r="D11483" s="98"/>
    </row>
    <row r="11484" spans="1:4" ht="12.75">
      <c r="A11484" s="83"/>
      <c r="B11484" s="83"/>
      <c r="C11484" s="83"/>
      <c r="D11484" s="98"/>
    </row>
    <row r="11485" spans="1:4" ht="12.75">
      <c r="A11485" s="83"/>
      <c r="B11485" s="83"/>
      <c r="C11485" s="83"/>
      <c r="D11485" s="98"/>
    </row>
    <row r="11486" spans="1:4" ht="12.75">
      <c r="A11486" s="83"/>
      <c r="B11486" s="83"/>
      <c r="C11486" s="83"/>
      <c r="D11486" s="98"/>
    </row>
    <row r="11487" spans="1:4" ht="12.75">
      <c r="A11487" s="83"/>
      <c r="B11487" s="83"/>
      <c r="C11487" s="83"/>
      <c r="D11487" s="98"/>
    </row>
    <row r="11488" spans="1:4" ht="12.75">
      <c r="A11488" s="83"/>
      <c r="B11488" s="83"/>
      <c r="C11488" s="83"/>
      <c r="D11488" s="98"/>
    </row>
    <row r="11489" spans="1:4" ht="12.75">
      <c r="A11489" s="83"/>
      <c r="B11489" s="83"/>
      <c r="C11489" s="83"/>
      <c r="D11489" s="98"/>
    </row>
    <row r="11490" spans="1:4" ht="12.75">
      <c r="A11490" s="83"/>
      <c r="B11490" s="83"/>
      <c r="C11490" s="83"/>
      <c r="D11490" s="98"/>
    </row>
    <row r="11491" spans="1:4" ht="12.75">
      <c r="A11491" s="83"/>
      <c r="B11491" s="83"/>
      <c r="C11491" s="83"/>
      <c r="D11491" s="98"/>
    </row>
    <row r="11492" spans="1:4" ht="12.75">
      <c r="A11492" s="83"/>
      <c r="B11492" s="83"/>
      <c r="C11492" s="83"/>
      <c r="D11492" s="98"/>
    </row>
    <row r="11493" spans="1:4" ht="12.75">
      <c r="A11493" s="83"/>
      <c r="B11493" s="83"/>
      <c r="C11493" s="83"/>
      <c r="D11493" s="98"/>
    </row>
    <row r="11494" spans="1:4" ht="12.75">
      <c r="A11494" s="83"/>
      <c r="B11494" s="83"/>
      <c r="C11494" s="83"/>
      <c r="D11494" s="98"/>
    </row>
    <row r="11495" spans="1:4" ht="12.75">
      <c r="A11495" s="83"/>
      <c r="B11495" s="83"/>
      <c r="C11495" s="83"/>
      <c r="D11495" s="98"/>
    </row>
    <row r="11496" spans="1:4" ht="12.75">
      <c r="A11496" s="83"/>
      <c r="B11496" s="83"/>
      <c r="C11496" s="83"/>
      <c r="D11496" s="98"/>
    </row>
    <row r="11497" spans="1:4" ht="12.75">
      <c r="A11497" s="83"/>
      <c r="B11497" s="83"/>
      <c r="C11497" s="83"/>
      <c r="D11497" s="98"/>
    </row>
    <row r="11498" spans="1:4" ht="12.75">
      <c r="A11498" s="83"/>
      <c r="B11498" s="83"/>
      <c r="C11498" s="83"/>
      <c r="D11498" s="98"/>
    </row>
    <row r="11499" spans="1:4" ht="12.75">
      <c r="A11499" s="83"/>
      <c r="B11499" s="83"/>
      <c r="C11499" s="83"/>
      <c r="D11499" s="98"/>
    </row>
    <row r="11500" spans="1:4" ht="12.75">
      <c r="A11500" s="83"/>
      <c r="B11500" s="83"/>
      <c r="C11500" s="83"/>
      <c r="D11500" s="98"/>
    </row>
    <row r="11501" spans="1:4" ht="12.75">
      <c r="A11501" s="83"/>
      <c r="B11501" s="83"/>
      <c r="C11501" s="83"/>
      <c r="D11501" s="98"/>
    </row>
    <row r="11502" spans="1:4" ht="12.75">
      <c r="A11502" s="83"/>
      <c r="B11502" s="83"/>
      <c r="C11502" s="83"/>
      <c r="D11502" s="98"/>
    </row>
    <row r="11503" spans="1:4" ht="12.75">
      <c r="A11503" s="83"/>
      <c r="B11503" s="83"/>
      <c r="C11503" s="83"/>
      <c r="D11503" s="98"/>
    </row>
    <row r="11504" spans="1:4" ht="12.75">
      <c r="A11504" s="83"/>
      <c r="B11504" s="83"/>
      <c r="C11504" s="83"/>
      <c r="D11504" s="98"/>
    </row>
    <row r="11505" spans="1:4" ht="12.75">
      <c r="A11505" s="83"/>
      <c r="B11505" s="83"/>
      <c r="C11505" s="83"/>
      <c r="D11505" s="98"/>
    </row>
    <row r="11506" spans="1:4" ht="12.75">
      <c r="A11506" s="83"/>
      <c r="B11506" s="83"/>
      <c r="C11506" s="83"/>
      <c r="D11506" s="98"/>
    </row>
    <row r="11507" spans="1:4" ht="12.75">
      <c r="A11507" s="83"/>
      <c r="B11507" s="83"/>
      <c r="C11507" s="83"/>
      <c r="D11507" s="98"/>
    </row>
    <row r="11508" spans="1:4" ht="12.75">
      <c r="A11508" s="83"/>
      <c r="B11508" s="83"/>
      <c r="C11508" s="83"/>
      <c r="D11508" s="98"/>
    </row>
    <row r="11509" spans="1:4" ht="12.75">
      <c r="A11509" s="83"/>
      <c r="B11509" s="83"/>
      <c r="C11509" s="83"/>
      <c r="D11509" s="98"/>
    </row>
    <row r="11510" spans="1:4" ht="12.75">
      <c r="A11510" s="83"/>
      <c r="B11510" s="83"/>
      <c r="C11510" s="83"/>
      <c r="D11510" s="98"/>
    </row>
    <row r="11511" spans="1:4" ht="12.75">
      <c r="A11511" s="83"/>
      <c r="B11511" s="83"/>
      <c r="C11511" s="83"/>
      <c r="D11511" s="98"/>
    </row>
    <row r="11512" spans="1:4" ht="12.75">
      <c r="A11512" s="83"/>
      <c r="B11512" s="83"/>
      <c r="C11512" s="83"/>
      <c r="D11512" s="98"/>
    </row>
    <row r="11513" spans="1:4" ht="12.75">
      <c r="A11513" s="83"/>
      <c r="B11513" s="83"/>
      <c r="C11513" s="83"/>
      <c r="D11513" s="98"/>
    </row>
    <row r="11514" spans="1:4" ht="12.75">
      <c r="A11514" s="83"/>
      <c r="B11514" s="83"/>
      <c r="C11514" s="83"/>
      <c r="D11514" s="98"/>
    </row>
    <row r="11515" spans="1:4" ht="12.75">
      <c r="A11515" s="83"/>
      <c r="B11515" s="83"/>
      <c r="C11515" s="83"/>
      <c r="D11515" s="98"/>
    </row>
    <row r="11516" spans="1:4" ht="12.75">
      <c r="A11516" s="83"/>
      <c r="B11516" s="83"/>
      <c r="C11516" s="83"/>
      <c r="D11516" s="98"/>
    </row>
    <row r="11517" spans="1:4" ht="12.75">
      <c r="A11517" s="83"/>
      <c r="B11517" s="83"/>
      <c r="C11517" s="83"/>
      <c r="D11517" s="98"/>
    </row>
    <row r="11518" spans="1:4" ht="12.75">
      <c r="A11518" s="83"/>
      <c r="B11518" s="83"/>
      <c r="C11518" s="83"/>
      <c r="D11518" s="98"/>
    </row>
    <row r="11519" spans="1:4" ht="12.75">
      <c r="A11519" s="83"/>
      <c r="B11519" s="83"/>
      <c r="C11519" s="83"/>
      <c r="D11519" s="98"/>
    </row>
    <row r="11520" spans="1:4" ht="12.75">
      <c r="A11520" s="83"/>
      <c r="B11520" s="83"/>
      <c r="C11520" s="83"/>
      <c r="D11520" s="98"/>
    </row>
    <row r="11521" spans="1:4" ht="12.75">
      <c r="A11521" s="83"/>
      <c r="B11521" s="83"/>
      <c r="C11521" s="83"/>
      <c r="D11521" s="98"/>
    </row>
    <row r="11522" spans="1:4" ht="12.75">
      <c r="A11522" s="83"/>
      <c r="B11522" s="83"/>
      <c r="C11522" s="83"/>
      <c r="D11522" s="98"/>
    </row>
    <row r="11523" spans="1:4" ht="12.75">
      <c r="A11523" s="83"/>
      <c r="B11523" s="83"/>
      <c r="C11523" s="83"/>
      <c r="D11523" s="98"/>
    </row>
    <row r="11524" spans="1:4" ht="12.75">
      <c r="A11524" s="83"/>
      <c r="B11524" s="83"/>
      <c r="C11524" s="83"/>
      <c r="D11524" s="98"/>
    </row>
    <row r="11525" spans="1:4" ht="12.75">
      <c r="A11525" s="83"/>
      <c r="B11525" s="83"/>
      <c r="C11525" s="83"/>
      <c r="D11525" s="98"/>
    </row>
    <row r="11526" spans="1:4" ht="12.75">
      <c r="A11526" s="83"/>
      <c r="B11526" s="83"/>
      <c r="C11526" s="83"/>
      <c r="D11526" s="98"/>
    </row>
    <row r="11527" spans="1:4" ht="12.75">
      <c r="A11527" s="83"/>
      <c r="B11527" s="83"/>
      <c r="C11527" s="83"/>
      <c r="D11527" s="98"/>
    </row>
    <row r="11528" spans="1:4" ht="12.75">
      <c r="A11528" s="83"/>
      <c r="B11528" s="83"/>
      <c r="C11528" s="83"/>
      <c r="D11528" s="98"/>
    </row>
    <row r="11529" spans="1:4" ht="12.75">
      <c r="A11529" s="83"/>
      <c r="B11529" s="83"/>
      <c r="C11529" s="83"/>
      <c r="D11529" s="98"/>
    </row>
    <row r="11530" spans="1:4" ht="12.75">
      <c r="A11530" s="83"/>
      <c r="B11530" s="83"/>
      <c r="C11530" s="83"/>
      <c r="D11530" s="98"/>
    </row>
    <row r="11531" spans="1:4" ht="12.75">
      <c r="A11531" s="83"/>
      <c r="B11531" s="83"/>
      <c r="C11531" s="83"/>
      <c r="D11531" s="98"/>
    </row>
    <row r="11532" spans="1:4" ht="12.75">
      <c r="A11532" s="83"/>
      <c r="B11532" s="83"/>
      <c r="C11532" s="83"/>
      <c r="D11532" s="98"/>
    </row>
    <row r="11533" spans="1:4" ht="12.75">
      <c r="A11533" s="83"/>
      <c r="B11533" s="83"/>
      <c r="C11533" s="83"/>
      <c r="D11533" s="98"/>
    </row>
    <row r="11534" spans="1:4" ht="12.75">
      <c r="A11534" s="83"/>
      <c r="B11534" s="83"/>
      <c r="C11534" s="83"/>
      <c r="D11534" s="98"/>
    </row>
    <row r="11535" spans="1:4" ht="12.75">
      <c r="A11535" s="83"/>
      <c r="B11535" s="83"/>
      <c r="C11535" s="83"/>
      <c r="D11535" s="98"/>
    </row>
    <row r="11536" spans="1:4" ht="12.75">
      <c r="A11536" s="83"/>
      <c r="B11536" s="83"/>
      <c r="C11536" s="83"/>
      <c r="D11536" s="98"/>
    </row>
    <row r="11537" spans="1:4" ht="12.75">
      <c r="A11537" s="83"/>
      <c r="B11537" s="83"/>
      <c r="C11537" s="83"/>
      <c r="D11537" s="98"/>
    </row>
    <row r="11538" spans="1:4" ht="12.75">
      <c r="A11538" s="83"/>
      <c r="B11538" s="83"/>
      <c r="C11538" s="83"/>
      <c r="D11538" s="98"/>
    </row>
    <row r="11539" spans="1:4" ht="12.75">
      <c r="A11539" s="83"/>
      <c r="B11539" s="83"/>
      <c r="C11539" s="83"/>
      <c r="D11539" s="98"/>
    </row>
    <row r="11540" spans="1:4" ht="12.75">
      <c r="A11540" s="83"/>
      <c r="B11540" s="83"/>
      <c r="C11540" s="83"/>
      <c r="D11540" s="98"/>
    </row>
    <row r="11541" spans="1:4" ht="12.75">
      <c r="A11541" s="83"/>
      <c r="B11541" s="83"/>
      <c r="C11541" s="83"/>
      <c r="D11541" s="98"/>
    </row>
    <row r="11542" spans="1:4" ht="12.75">
      <c r="A11542" s="83"/>
      <c r="B11542" s="83"/>
      <c r="C11542" s="83"/>
      <c r="D11542" s="98"/>
    </row>
    <row r="11543" spans="1:4" ht="12.75">
      <c r="A11543" s="83"/>
      <c r="B11543" s="83"/>
      <c r="C11543" s="83"/>
      <c r="D11543" s="98"/>
    </row>
    <row r="11544" spans="1:4" ht="12.75">
      <c r="A11544" s="83"/>
      <c r="B11544" s="83"/>
      <c r="C11544" s="83"/>
      <c r="D11544" s="98"/>
    </row>
    <row r="11545" spans="1:4" ht="12.75">
      <c r="A11545" s="83"/>
      <c r="B11545" s="83"/>
      <c r="C11545" s="83"/>
      <c r="D11545" s="98"/>
    </row>
    <row r="11546" spans="1:4" ht="12.75">
      <c r="A11546" s="83"/>
      <c r="B11546" s="83"/>
      <c r="C11546" s="83"/>
      <c r="D11546" s="98"/>
    </row>
    <row r="11547" spans="1:4" ht="12.75">
      <c r="A11547" s="83"/>
      <c r="B11547" s="83"/>
      <c r="C11547" s="83"/>
      <c r="D11547" s="98"/>
    </row>
    <row r="11548" spans="1:4" ht="12.75">
      <c r="A11548" s="83"/>
      <c r="B11548" s="83"/>
      <c r="C11548" s="83"/>
      <c r="D11548" s="98"/>
    </row>
    <row r="11549" spans="1:4" ht="12.75">
      <c r="A11549" s="83"/>
      <c r="B11549" s="83"/>
      <c r="C11549" s="83"/>
      <c r="D11549" s="98"/>
    </row>
    <row r="11550" spans="1:4" ht="12.75">
      <c r="A11550" s="83"/>
      <c r="B11550" s="83"/>
      <c r="C11550" s="83"/>
      <c r="D11550" s="98"/>
    </row>
    <row r="11551" spans="1:4" ht="12.75">
      <c r="A11551" s="83"/>
      <c r="B11551" s="83"/>
      <c r="C11551" s="83"/>
      <c r="D11551" s="98"/>
    </row>
    <row r="11552" spans="1:4" ht="12.75">
      <c r="A11552" s="83"/>
      <c r="B11552" s="83"/>
      <c r="C11552" s="83"/>
      <c r="D11552" s="98"/>
    </row>
    <row r="11553" spans="1:4" ht="12.75">
      <c r="A11553" s="83"/>
      <c r="B11553" s="83"/>
      <c r="C11553" s="83"/>
      <c r="D11553" s="98"/>
    </row>
    <row r="11554" spans="1:4" ht="12.75">
      <c r="A11554" s="83"/>
      <c r="B11554" s="83"/>
      <c r="C11554" s="83"/>
      <c r="D11554" s="98"/>
    </row>
    <row r="11555" spans="1:4" ht="12.75">
      <c r="A11555" s="83"/>
      <c r="B11555" s="83"/>
      <c r="C11555" s="83"/>
      <c r="D11555" s="98"/>
    </row>
    <row r="11556" spans="1:4" ht="12.75">
      <c r="A11556" s="83"/>
      <c r="B11556" s="83"/>
      <c r="C11556" s="83"/>
      <c r="D11556" s="98"/>
    </row>
    <row r="11557" spans="1:4" ht="12.75">
      <c r="A11557" s="83"/>
      <c r="B11557" s="83"/>
      <c r="C11557" s="83"/>
      <c r="D11557" s="98"/>
    </row>
    <row r="11558" spans="1:4" ht="12.75">
      <c r="A11558" s="83"/>
      <c r="B11558" s="83"/>
      <c r="C11558" s="83"/>
      <c r="D11558" s="98"/>
    </row>
    <row r="11559" spans="1:4" ht="12.75">
      <c r="A11559" s="83"/>
      <c r="B11559" s="83"/>
      <c r="C11559" s="83"/>
      <c r="D11559" s="98"/>
    </row>
    <row r="11560" spans="1:4" ht="12.75">
      <c r="A11560" s="83"/>
      <c r="B11560" s="83"/>
      <c r="C11560" s="83"/>
      <c r="D11560" s="98"/>
    </row>
    <row r="11561" spans="1:4" ht="12.75">
      <c r="A11561" s="83"/>
      <c r="B11561" s="83"/>
      <c r="C11561" s="83"/>
      <c r="D11561" s="98"/>
    </row>
    <row r="11562" spans="1:4" ht="12.75">
      <c r="A11562" s="83"/>
      <c r="B11562" s="83"/>
      <c r="C11562" s="83"/>
      <c r="D11562" s="98"/>
    </row>
    <row r="11563" spans="1:4" ht="12.75">
      <c r="A11563" s="83"/>
      <c r="B11563" s="83"/>
      <c r="C11563" s="83"/>
      <c r="D11563" s="98"/>
    </row>
    <row r="11564" spans="1:4" ht="12.75">
      <c r="A11564" s="83"/>
      <c r="B11564" s="83"/>
      <c r="C11564" s="83"/>
      <c r="D11564" s="98"/>
    </row>
    <row r="11565" spans="1:4" ht="12.75">
      <c r="A11565" s="83"/>
      <c r="B11565" s="83"/>
      <c r="C11565" s="83"/>
      <c r="D11565" s="98"/>
    </row>
    <row r="11566" spans="1:4" ht="12.75">
      <c r="A11566" s="83"/>
      <c r="B11566" s="83"/>
      <c r="C11566" s="83"/>
      <c r="D11566" s="98"/>
    </row>
    <row r="11567" spans="1:4" ht="12.75">
      <c r="A11567" s="83"/>
      <c r="B11567" s="83"/>
      <c r="C11567" s="83"/>
      <c r="D11567" s="98"/>
    </row>
    <row r="11568" spans="1:4" ht="12.75">
      <c r="A11568" s="83"/>
      <c r="B11568" s="83"/>
      <c r="C11568" s="83"/>
      <c r="D11568" s="98"/>
    </row>
    <row r="11569" spans="1:4" ht="12.75">
      <c r="A11569" s="83"/>
      <c r="B11569" s="83"/>
      <c r="C11569" s="83"/>
      <c r="D11569" s="98"/>
    </row>
    <row r="11570" spans="1:4" ht="12.75">
      <c r="A11570" s="83"/>
      <c r="B11570" s="83"/>
      <c r="C11570" s="83"/>
      <c r="D11570" s="98"/>
    </row>
    <row r="11571" spans="1:4" ht="12.75">
      <c r="A11571" s="83"/>
      <c r="B11571" s="83"/>
      <c r="C11571" s="83"/>
      <c r="D11571" s="98"/>
    </row>
    <row r="11572" spans="1:4" ht="12.75">
      <c r="A11572" s="83"/>
      <c r="B11572" s="83"/>
      <c r="C11572" s="83"/>
      <c r="D11572" s="98"/>
    </row>
    <row r="11573" spans="1:4" ht="12.75">
      <c r="A11573" s="83"/>
      <c r="B11573" s="83"/>
      <c r="C11573" s="83"/>
      <c r="D11573" s="98"/>
    </row>
    <row r="11574" spans="1:4" ht="12.75">
      <c r="A11574" s="83"/>
      <c r="B11574" s="83"/>
      <c r="C11574" s="83"/>
      <c r="D11574" s="98"/>
    </row>
    <row r="11575" spans="1:4" ht="12.75">
      <c r="A11575" s="83"/>
      <c r="B11575" s="83"/>
      <c r="C11575" s="83"/>
      <c r="D11575" s="98"/>
    </row>
    <row r="11576" spans="1:4" ht="12.75">
      <c r="A11576" s="83"/>
      <c r="B11576" s="83"/>
      <c r="C11576" s="83"/>
      <c r="D11576" s="98"/>
    </row>
    <row r="11577" spans="1:4" ht="12.75">
      <c r="A11577" s="83"/>
      <c r="B11577" s="83"/>
      <c r="C11577" s="83"/>
      <c r="D11577" s="98"/>
    </row>
    <row r="11578" spans="1:4" ht="12.75">
      <c r="A11578" s="83"/>
      <c r="B11578" s="83"/>
      <c r="C11578" s="83"/>
      <c r="D11578" s="98"/>
    </row>
    <row r="11579" spans="1:4" ht="12.75">
      <c r="A11579" s="83"/>
      <c r="B11579" s="83"/>
      <c r="C11579" s="83"/>
      <c r="D11579" s="98"/>
    </row>
    <row r="11580" spans="1:4" ht="12.75">
      <c r="A11580" s="83"/>
      <c r="B11580" s="83"/>
      <c r="C11580" s="83"/>
      <c r="D11580" s="98"/>
    </row>
    <row r="11581" spans="1:4" ht="12.75">
      <c r="A11581" s="83"/>
      <c r="B11581" s="83"/>
      <c r="C11581" s="83"/>
      <c r="D11581" s="98"/>
    </row>
    <row r="11582" spans="1:4" ht="12.75">
      <c r="A11582" s="83"/>
      <c r="B11582" s="83"/>
      <c r="C11582" s="83"/>
      <c r="D11582" s="98"/>
    </row>
    <row r="11583" spans="1:4" ht="12.75">
      <c r="A11583" s="83"/>
      <c r="B11583" s="83"/>
      <c r="C11583" s="83"/>
      <c r="D11583" s="98"/>
    </row>
    <row r="11584" spans="1:4" ht="12.75">
      <c r="A11584" s="83"/>
      <c r="B11584" s="83"/>
      <c r="C11584" s="83"/>
      <c r="D11584" s="98"/>
    </row>
    <row r="11585" spans="1:4" ht="12.75">
      <c r="A11585" s="83"/>
      <c r="B11585" s="83"/>
      <c r="C11585" s="83"/>
      <c r="D11585" s="98"/>
    </row>
    <row r="11586" spans="1:4" ht="12.75">
      <c r="A11586" s="83"/>
      <c r="B11586" s="83"/>
      <c r="C11586" s="83"/>
      <c r="D11586" s="98"/>
    </row>
    <row r="11587" spans="1:4" ht="12.75">
      <c r="A11587" s="83"/>
      <c r="B11587" s="83"/>
      <c r="C11587" s="83"/>
      <c r="D11587" s="98"/>
    </row>
    <row r="11588" spans="1:4" ht="12.75">
      <c r="A11588" s="83"/>
      <c r="B11588" s="83"/>
      <c r="C11588" s="83"/>
      <c r="D11588" s="98"/>
    </row>
    <row r="11589" spans="1:4" ht="12.75">
      <c r="A11589" s="83"/>
      <c r="B11589" s="83"/>
      <c r="C11589" s="83"/>
      <c r="D11589" s="98"/>
    </row>
    <row r="11590" spans="1:4" ht="12.75">
      <c r="A11590" s="83"/>
      <c r="B11590" s="83"/>
      <c r="C11590" s="83"/>
      <c r="D11590" s="98"/>
    </row>
    <row r="11591" spans="1:4" ht="12.75">
      <c r="A11591" s="83"/>
      <c r="B11591" s="83"/>
      <c r="C11591" s="83"/>
      <c r="D11591" s="98"/>
    </row>
    <row r="11592" spans="1:4" ht="12.75">
      <c r="A11592" s="83"/>
      <c r="B11592" s="83"/>
      <c r="C11592" s="83"/>
      <c r="D11592" s="98"/>
    </row>
    <row r="11593" spans="1:4" ht="12.75">
      <c r="A11593" s="83"/>
      <c r="B11593" s="83"/>
      <c r="C11593" s="83"/>
      <c r="D11593" s="98"/>
    </row>
    <row r="11594" spans="1:4" ht="12.75">
      <c r="A11594" s="83"/>
      <c r="B11594" s="83"/>
      <c r="C11594" s="83"/>
      <c r="D11594" s="98"/>
    </row>
    <row r="11595" spans="1:4" ht="12.75">
      <c r="A11595" s="83"/>
      <c r="B11595" s="83"/>
      <c r="C11595" s="83"/>
      <c r="D11595" s="98"/>
    </row>
    <row r="11596" spans="1:4" ht="12.75">
      <c r="A11596" s="83"/>
      <c r="B11596" s="83"/>
      <c r="C11596" s="83"/>
      <c r="D11596" s="98"/>
    </row>
    <row r="11597" spans="1:4" ht="12.75">
      <c r="A11597" s="83"/>
      <c r="B11597" s="83"/>
      <c r="C11597" s="83"/>
      <c r="D11597" s="98"/>
    </row>
    <row r="11598" spans="1:4" ht="12.75">
      <c r="A11598" s="83"/>
      <c r="B11598" s="83"/>
      <c r="C11598" s="83"/>
      <c r="D11598" s="98"/>
    </row>
    <row r="11599" spans="1:4" ht="12.75">
      <c r="A11599" s="83"/>
      <c r="B11599" s="83"/>
      <c r="C11599" s="83"/>
      <c r="D11599" s="98"/>
    </row>
    <row r="11600" spans="1:4" ht="12.75">
      <c r="A11600" s="83"/>
      <c r="B11600" s="83"/>
      <c r="C11600" s="83"/>
      <c r="D11600" s="98"/>
    </row>
    <row r="11601" spans="1:4" ht="12.75">
      <c r="A11601" s="83"/>
      <c r="B11601" s="83"/>
      <c r="C11601" s="83"/>
      <c r="D11601" s="98"/>
    </row>
    <row r="11602" spans="1:4" ht="12.75">
      <c r="A11602" s="83"/>
      <c r="B11602" s="83"/>
      <c r="C11602" s="83"/>
      <c r="D11602" s="98"/>
    </row>
    <row r="11603" spans="1:4" ht="12.75">
      <c r="A11603" s="83"/>
      <c r="B11603" s="83"/>
      <c r="C11603" s="83"/>
      <c r="D11603" s="98"/>
    </row>
    <row r="11604" spans="1:4" ht="12.75">
      <c r="A11604" s="83"/>
      <c r="B11604" s="83"/>
      <c r="C11604" s="83"/>
      <c r="D11604" s="98"/>
    </row>
    <row r="11605" spans="1:4" ht="12.75">
      <c r="A11605" s="83"/>
      <c r="B11605" s="83"/>
      <c r="C11605" s="83"/>
      <c r="D11605" s="98"/>
    </row>
    <row r="11606" spans="1:4" ht="12.75">
      <c r="A11606" s="83"/>
      <c r="B11606" s="83"/>
      <c r="C11606" s="83"/>
      <c r="D11606" s="98"/>
    </row>
    <row r="11607" spans="1:4" ht="12.75">
      <c r="A11607" s="83"/>
      <c r="B11607" s="83"/>
      <c r="C11607" s="83"/>
      <c r="D11607" s="98"/>
    </row>
    <row r="11608" spans="1:4" ht="12.75">
      <c r="A11608" s="83"/>
      <c r="B11608" s="83"/>
      <c r="C11608" s="83"/>
      <c r="D11608" s="98"/>
    </row>
    <row r="11609" spans="1:4" ht="12.75">
      <c r="A11609" s="83"/>
      <c r="B11609" s="83"/>
      <c r="C11609" s="83"/>
      <c r="D11609" s="98"/>
    </row>
    <row r="11610" spans="1:4" ht="12.75">
      <c r="A11610" s="83"/>
      <c r="B11610" s="83"/>
      <c r="C11610" s="83"/>
      <c r="D11610" s="98"/>
    </row>
    <row r="11611" spans="1:4" ht="12.75">
      <c r="A11611" s="83"/>
      <c r="B11611" s="83"/>
      <c r="C11611" s="83"/>
      <c r="D11611" s="98"/>
    </row>
    <row r="11612" spans="1:4" ht="12.75">
      <c r="A11612" s="83"/>
      <c r="B11612" s="83"/>
      <c r="C11612" s="83"/>
      <c r="D11612" s="98"/>
    </row>
    <row r="11613" spans="1:4" ht="12.75">
      <c r="A11613" s="83"/>
      <c r="B11613" s="83"/>
      <c r="C11613" s="83"/>
      <c r="D11613" s="98"/>
    </row>
    <row r="11614" spans="1:4" ht="12.75">
      <c r="A11614" s="83"/>
      <c r="B11614" s="83"/>
      <c r="C11614" s="83"/>
      <c r="D11614" s="98"/>
    </row>
    <row r="11615" spans="1:4" ht="12.75">
      <c r="A11615" s="83"/>
      <c r="B11615" s="83"/>
      <c r="C11615" s="83"/>
      <c r="D11615" s="98"/>
    </row>
    <row r="11616" spans="1:4" ht="12.75">
      <c r="A11616" s="83"/>
      <c r="B11616" s="83"/>
      <c r="C11616" s="83"/>
      <c r="D11616" s="98"/>
    </row>
    <row r="11617" spans="1:4" ht="12.75">
      <c r="A11617" s="83"/>
      <c r="B11617" s="83"/>
      <c r="C11617" s="83"/>
      <c r="D11617" s="98"/>
    </row>
    <row r="11618" spans="1:4" ht="12.75">
      <c r="A11618" s="83"/>
      <c r="B11618" s="83"/>
      <c r="C11618" s="83"/>
      <c r="D11618" s="98"/>
    </row>
    <row r="11619" spans="1:4" ht="12.75">
      <c r="A11619" s="83"/>
      <c r="B11619" s="83"/>
      <c r="C11619" s="83"/>
      <c r="D11619" s="98"/>
    </row>
    <row r="11620" spans="1:4" ht="12.75">
      <c r="A11620" s="83"/>
      <c r="B11620" s="83"/>
      <c r="C11620" s="83"/>
      <c r="D11620" s="98"/>
    </row>
    <row r="11621" spans="1:4" ht="12.75">
      <c r="A11621" s="83"/>
      <c r="B11621" s="83"/>
      <c r="C11621" s="83"/>
      <c r="D11621" s="98"/>
    </row>
    <row r="11622" spans="1:4" ht="12.75">
      <c r="A11622" s="83"/>
      <c r="B11622" s="83"/>
      <c r="C11622" s="83"/>
      <c r="D11622" s="98"/>
    </row>
    <row r="11623" spans="1:4" ht="12.75">
      <c r="A11623" s="83"/>
      <c r="B11623" s="83"/>
      <c r="C11623" s="83"/>
      <c r="D11623" s="98"/>
    </row>
    <row r="11624" spans="1:4" ht="12.75">
      <c r="A11624" s="83"/>
      <c r="B11624" s="83"/>
      <c r="C11624" s="83"/>
      <c r="D11624" s="98"/>
    </row>
    <row r="11625" spans="1:4" ht="12.75">
      <c r="A11625" s="83"/>
      <c r="B11625" s="83"/>
      <c r="C11625" s="83"/>
      <c r="D11625" s="98"/>
    </row>
    <row r="11626" spans="1:4" ht="12.75">
      <c r="A11626" s="83"/>
      <c r="B11626" s="83"/>
      <c r="C11626" s="83"/>
      <c r="D11626" s="98"/>
    </row>
    <row r="11627" spans="1:4" ht="12.75">
      <c r="A11627" s="83"/>
      <c r="B11627" s="83"/>
      <c r="C11627" s="83"/>
      <c r="D11627" s="98"/>
    </row>
    <row r="11628" spans="1:4" ht="12.75">
      <c r="A11628" s="83"/>
      <c r="B11628" s="83"/>
      <c r="C11628" s="83"/>
      <c r="D11628" s="98"/>
    </row>
    <row r="11629" spans="1:4" ht="12.75">
      <c r="A11629" s="83"/>
      <c r="B11629" s="83"/>
      <c r="C11629" s="83"/>
      <c r="D11629" s="98"/>
    </row>
    <row r="11630" spans="1:4" ht="12.75">
      <c r="A11630" s="83"/>
      <c r="B11630" s="83"/>
      <c r="C11630" s="83"/>
      <c r="D11630" s="98"/>
    </row>
    <row r="11631" spans="1:4" ht="12.75">
      <c r="A11631" s="83"/>
      <c r="B11631" s="83"/>
      <c r="C11631" s="83"/>
      <c r="D11631" s="98"/>
    </row>
    <row r="11632" spans="1:4" ht="12.75">
      <c r="A11632" s="83"/>
      <c r="B11632" s="83"/>
      <c r="C11632" s="83"/>
      <c r="D11632" s="98"/>
    </row>
    <row r="11633" spans="1:4" ht="12.75">
      <c r="A11633" s="83"/>
      <c r="B11633" s="83"/>
      <c r="C11633" s="83"/>
      <c r="D11633" s="98"/>
    </row>
    <row r="11634" spans="1:4" ht="12.75">
      <c r="A11634" s="83"/>
      <c r="B11634" s="83"/>
      <c r="C11634" s="83"/>
      <c r="D11634" s="98"/>
    </row>
    <row r="11635" spans="1:4" ht="12.75">
      <c r="A11635" s="83"/>
      <c r="B11635" s="83"/>
      <c r="C11635" s="83"/>
      <c r="D11635" s="98"/>
    </row>
    <row r="11636" spans="1:4" ht="12.75">
      <c r="A11636" s="83"/>
      <c r="B11636" s="83"/>
      <c r="C11636" s="83"/>
      <c r="D11636" s="98"/>
    </row>
    <row r="11637" spans="1:4" ht="12.75">
      <c r="A11637" s="83"/>
      <c r="B11637" s="83"/>
      <c r="C11637" s="83"/>
      <c r="D11637" s="98"/>
    </row>
    <row r="11638" spans="1:4" ht="12.75">
      <c r="A11638" s="83"/>
      <c r="B11638" s="83"/>
      <c r="C11638" s="83"/>
      <c r="D11638" s="98"/>
    </row>
    <row r="11639" spans="1:4" ht="12.75">
      <c r="A11639" s="83"/>
      <c r="B11639" s="83"/>
      <c r="C11639" s="83"/>
      <c r="D11639" s="98"/>
    </row>
    <row r="11640" spans="1:4" ht="12.75">
      <c r="A11640" s="83"/>
      <c r="B11640" s="83"/>
      <c r="C11640" s="83"/>
      <c r="D11640" s="98"/>
    </row>
    <row r="11641" spans="1:4" ht="12.75">
      <c r="A11641" s="83"/>
      <c r="B11641" s="83"/>
      <c r="C11641" s="83"/>
      <c r="D11641" s="98"/>
    </row>
    <row r="11642" spans="1:4" ht="12.75">
      <c r="A11642" s="83"/>
      <c r="B11642" s="83"/>
      <c r="C11642" s="83"/>
      <c r="D11642" s="98"/>
    </row>
    <row r="11643" spans="1:4" ht="12.75">
      <c r="A11643" s="83"/>
      <c r="B11643" s="83"/>
      <c r="C11643" s="83"/>
      <c r="D11643" s="98"/>
    </row>
    <row r="11644" spans="1:4" ht="12.75">
      <c r="A11644" s="83"/>
      <c r="B11644" s="83"/>
      <c r="C11644" s="83"/>
      <c r="D11644" s="98"/>
    </row>
    <row r="11645" spans="1:4" ht="12.75">
      <c r="A11645" s="83"/>
      <c r="B11645" s="83"/>
      <c r="C11645" s="83"/>
      <c r="D11645" s="98"/>
    </row>
    <row r="11646" spans="1:4" ht="12.75">
      <c r="A11646" s="83"/>
      <c r="B11646" s="83"/>
      <c r="C11646" s="83"/>
      <c r="D11646" s="98"/>
    </row>
    <row r="11647" spans="1:4" ht="12.75">
      <c r="A11647" s="83"/>
      <c r="B11647" s="83"/>
      <c r="C11647" s="83"/>
      <c r="D11647" s="98"/>
    </row>
    <row r="11648" spans="1:4" ht="12.75">
      <c r="A11648" s="83"/>
      <c r="B11648" s="83"/>
      <c r="C11648" s="83"/>
      <c r="D11648" s="98"/>
    </row>
    <row r="11649" spans="1:4" ht="12.75">
      <c r="A11649" s="83"/>
      <c r="B11649" s="83"/>
      <c r="C11649" s="83"/>
      <c r="D11649" s="98"/>
    </row>
    <row r="11650" spans="1:4" ht="12.75">
      <c r="A11650" s="83"/>
      <c r="B11650" s="83"/>
      <c r="C11650" s="83"/>
      <c r="D11650" s="98"/>
    </row>
    <row r="11651" spans="1:4" ht="12.75">
      <c r="A11651" s="83"/>
      <c r="B11651" s="83"/>
      <c r="C11651" s="83"/>
      <c r="D11651" s="98"/>
    </row>
    <row r="11652" spans="1:4" ht="12.75">
      <c r="A11652" s="83"/>
      <c r="B11652" s="83"/>
      <c r="C11652" s="83"/>
      <c r="D11652" s="98"/>
    </row>
    <row r="11653" spans="1:4" ht="12.75">
      <c r="A11653" s="83"/>
      <c r="B11653" s="83"/>
      <c r="C11653" s="83"/>
      <c r="D11653" s="98"/>
    </row>
    <row r="11654" spans="1:4" ht="12.75">
      <c r="A11654" s="83"/>
      <c r="B11654" s="83"/>
      <c r="C11654" s="83"/>
      <c r="D11654" s="98"/>
    </row>
    <row r="11655" spans="1:4" ht="12.75">
      <c r="A11655" s="83"/>
      <c r="B11655" s="83"/>
      <c r="C11655" s="83"/>
      <c r="D11655" s="98"/>
    </row>
    <row r="11656" spans="1:4" ht="12.75">
      <c r="A11656" s="83"/>
      <c r="B11656" s="83"/>
      <c r="C11656" s="83"/>
      <c r="D11656" s="98"/>
    </row>
    <row r="11657" spans="1:4" ht="12.75">
      <c r="A11657" s="83"/>
      <c r="B11657" s="83"/>
      <c r="C11657" s="83"/>
      <c r="D11657" s="98"/>
    </row>
    <row r="11658" spans="1:4" ht="12.75">
      <c r="A11658" s="83"/>
      <c r="B11658" s="83"/>
      <c r="C11658" s="83"/>
      <c r="D11658" s="98"/>
    </row>
    <row r="11659" spans="1:4" ht="12.75">
      <c r="A11659" s="83"/>
      <c r="B11659" s="83"/>
      <c r="C11659" s="83"/>
      <c r="D11659" s="98"/>
    </row>
    <row r="11660" spans="1:4" ht="12.75">
      <c r="A11660" s="83"/>
      <c r="B11660" s="83"/>
      <c r="C11660" s="83"/>
      <c r="D11660" s="98"/>
    </row>
    <row r="11661" spans="1:4" ht="12.75">
      <c r="A11661" s="83"/>
      <c r="B11661" s="83"/>
      <c r="C11661" s="83"/>
      <c r="D11661" s="98"/>
    </row>
    <row r="11662" spans="1:4" ht="12.75">
      <c r="A11662" s="83"/>
      <c r="B11662" s="83"/>
      <c r="C11662" s="83"/>
      <c r="D11662" s="98"/>
    </row>
    <row r="11663" spans="1:4" ht="12.75">
      <c r="A11663" s="83"/>
      <c r="B11663" s="83"/>
      <c r="C11663" s="83"/>
      <c r="D11663" s="98"/>
    </row>
    <row r="11664" spans="1:4" ht="12.75">
      <c r="A11664" s="83"/>
      <c r="B11664" s="83"/>
      <c r="C11664" s="83"/>
      <c r="D11664" s="98"/>
    </row>
    <row r="11665" spans="1:4" ht="12.75">
      <c r="A11665" s="83"/>
      <c r="B11665" s="83"/>
      <c r="C11665" s="83"/>
      <c r="D11665" s="98"/>
    </row>
    <row r="11666" spans="1:4" ht="12.75">
      <c r="A11666" s="83"/>
      <c r="B11666" s="83"/>
      <c r="C11666" s="83"/>
      <c r="D11666" s="98"/>
    </row>
    <row r="11667" spans="1:4" ht="12.75">
      <c r="A11667" s="83"/>
      <c r="B11667" s="83"/>
      <c r="C11667" s="83"/>
      <c r="D11667" s="98"/>
    </row>
    <row r="11668" spans="1:4" ht="12.75">
      <c r="A11668" s="83"/>
      <c r="B11668" s="83"/>
      <c r="C11668" s="83"/>
      <c r="D11668" s="98"/>
    </row>
    <row r="11669" spans="1:4" ht="12.75">
      <c r="A11669" s="83"/>
      <c r="B11669" s="83"/>
      <c r="C11669" s="83"/>
      <c r="D11669" s="98"/>
    </row>
    <row r="11670" spans="1:4" ht="12.75">
      <c r="A11670" s="83"/>
      <c r="B11670" s="83"/>
      <c r="C11670" s="83"/>
      <c r="D11670" s="98"/>
    </row>
    <row r="11671" spans="1:4" ht="12.75">
      <c r="A11671" s="83"/>
      <c r="B11671" s="83"/>
      <c r="C11671" s="83"/>
      <c r="D11671" s="98"/>
    </row>
    <row r="11672" spans="1:4" ht="12.75">
      <c r="A11672" s="83"/>
      <c r="B11672" s="83"/>
      <c r="C11672" s="83"/>
      <c r="D11672" s="98"/>
    </row>
    <row r="11673" spans="1:4" ht="12.75">
      <c r="A11673" s="83"/>
      <c r="B11673" s="83"/>
      <c r="C11673" s="83"/>
      <c r="D11673" s="98"/>
    </row>
    <row r="11674" spans="1:4" ht="12.75">
      <c r="A11674" s="83"/>
      <c r="B11674" s="83"/>
      <c r="C11674" s="83"/>
      <c r="D11674" s="98"/>
    </row>
    <row r="11675" spans="1:4" ht="12.75">
      <c r="A11675" s="83"/>
      <c r="B11675" s="83"/>
      <c r="C11675" s="83"/>
      <c r="D11675" s="98"/>
    </row>
    <row r="11676" spans="1:4" ht="12.75">
      <c r="A11676" s="83"/>
      <c r="B11676" s="83"/>
      <c r="C11676" s="83"/>
      <c r="D11676" s="98"/>
    </row>
    <row r="11677" spans="1:4" ht="12.75">
      <c r="A11677" s="83"/>
      <c r="B11677" s="83"/>
      <c r="C11677" s="83"/>
      <c r="D11677" s="98"/>
    </row>
    <row r="11678" spans="1:4" ht="12.75">
      <c r="A11678" s="83"/>
      <c r="B11678" s="83"/>
      <c r="C11678" s="83"/>
      <c r="D11678" s="98"/>
    </row>
    <row r="11679" spans="1:4" ht="12.75">
      <c r="A11679" s="83"/>
      <c r="B11679" s="83"/>
      <c r="C11679" s="83"/>
      <c r="D11679" s="98"/>
    </row>
    <row r="11680" spans="1:4" ht="12.75">
      <c r="A11680" s="83"/>
      <c r="B11680" s="83"/>
      <c r="C11680" s="83"/>
      <c r="D11680" s="98"/>
    </row>
    <row r="11681" spans="1:4" ht="12.75">
      <c r="A11681" s="83"/>
      <c r="B11681" s="83"/>
      <c r="C11681" s="83"/>
      <c r="D11681" s="98"/>
    </row>
    <row r="11682" spans="1:4" ht="12.75">
      <c r="A11682" s="83"/>
      <c r="B11682" s="83"/>
      <c r="C11682" s="83"/>
      <c r="D11682" s="98"/>
    </row>
    <row r="11683" spans="1:4" ht="12.75">
      <c r="A11683" s="83"/>
      <c r="B11683" s="83"/>
      <c r="C11683" s="83"/>
      <c r="D11683" s="98"/>
    </row>
    <row r="11684" spans="1:4" ht="12.75">
      <c r="A11684" s="83"/>
      <c r="B11684" s="83"/>
      <c r="C11684" s="83"/>
      <c r="D11684" s="98"/>
    </row>
    <row r="11685" spans="1:4" ht="12.75">
      <c r="A11685" s="83"/>
      <c r="B11685" s="83"/>
      <c r="C11685" s="83"/>
      <c r="D11685" s="98"/>
    </row>
    <row r="11686" spans="1:4" ht="12.75">
      <c r="A11686" s="83"/>
      <c r="B11686" s="83"/>
      <c r="C11686" s="83"/>
      <c r="D11686" s="98"/>
    </row>
    <row r="11687" spans="1:4" ht="12.75">
      <c r="A11687" s="83"/>
      <c r="B11687" s="83"/>
      <c r="C11687" s="83"/>
      <c r="D11687" s="98"/>
    </row>
    <row r="11688" spans="1:4" ht="12.75">
      <c r="A11688" s="83"/>
      <c r="B11688" s="83"/>
      <c r="C11688" s="83"/>
      <c r="D11688" s="98"/>
    </row>
    <row r="11689" spans="1:4" ht="12.75">
      <c r="A11689" s="83"/>
      <c r="B11689" s="83"/>
      <c r="C11689" s="83"/>
      <c r="D11689" s="98"/>
    </row>
    <row r="11690" spans="1:4" ht="12.75">
      <c r="A11690" s="83"/>
      <c r="B11690" s="83"/>
      <c r="C11690" s="83"/>
      <c r="D11690" s="98"/>
    </row>
    <row r="11691" spans="1:4" ht="12.75">
      <c r="A11691" s="83"/>
      <c r="B11691" s="83"/>
      <c r="C11691" s="83"/>
      <c r="D11691" s="98"/>
    </row>
    <row r="11692" spans="1:4" ht="12.75">
      <c r="A11692" s="83"/>
      <c r="B11692" s="83"/>
      <c r="C11692" s="83"/>
      <c r="D11692" s="98"/>
    </row>
    <row r="11693" spans="1:4" ht="12.75">
      <c r="A11693" s="83"/>
      <c r="B11693" s="83"/>
      <c r="C11693" s="83"/>
      <c r="D11693" s="98"/>
    </row>
    <row r="11694" spans="1:4" ht="12.75">
      <c r="A11694" s="83"/>
      <c r="B11694" s="83"/>
      <c r="C11694" s="83"/>
      <c r="D11694" s="98"/>
    </row>
    <row r="11695" spans="1:4" ht="12.75">
      <c r="A11695" s="83"/>
      <c r="B11695" s="83"/>
      <c r="C11695" s="83"/>
      <c r="D11695" s="98"/>
    </row>
    <row r="11696" spans="1:4" ht="12.75">
      <c r="A11696" s="83"/>
      <c r="B11696" s="83"/>
      <c r="C11696" s="83"/>
      <c r="D11696" s="98"/>
    </row>
    <row r="11697" spans="1:4" ht="12.75">
      <c r="A11697" s="83"/>
      <c r="B11697" s="83"/>
      <c r="C11697" s="83"/>
      <c r="D11697" s="98"/>
    </row>
    <row r="11698" spans="1:4" ht="12.75">
      <c r="A11698" s="83"/>
      <c r="B11698" s="83"/>
      <c r="C11698" s="83"/>
      <c r="D11698" s="98"/>
    </row>
    <row r="11699" spans="1:4" ht="12.75">
      <c r="A11699" s="83"/>
      <c r="B11699" s="83"/>
      <c r="C11699" s="83"/>
      <c r="D11699" s="98"/>
    </row>
    <row r="11700" spans="1:4" ht="12.75">
      <c r="A11700" s="83"/>
      <c r="B11700" s="83"/>
      <c r="C11700" s="83"/>
      <c r="D11700" s="98"/>
    </row>
    <row r="11701" spans="1:4" ht="12.75">
      <c r="A11701" s="83"/>
      <c r="B11701" s="83"/>
      <c r="C11701" s="83"/>
      <c r="D11701" s="98"/>
    </row>
    <row r="11702" spans="1:4" ht="12.75">
      <c r="A11702" s="83"/>
      <c r="B11702" s="83"/>
      <c r="C11702" s="83"/>
      <c r="D11702" s="98"/>
    </row>
    <row r="11703" spans="1:4" ht="12.75">
      <c r="A11703" s="83"/>
      <c r="B11703" s="83"/>
      <c r="C11703" s="83"/>
      <c r="D11703" s="98"/>
    </row>
    <row r="11704" spans="1:4" ht="12.75">
      <c r="A11704" s="83"/>
      <c r="B11704" s="83"/>
      <c r="C11704" s="83"/>
      <c r="D11704" s="98"/>
    </row>
    <row r="11705" spans="1:4" ht="12.75">
      <c r="A11705" s="83"/>
      <c r="B11705" s="83"/>
      <c r="C11705" s="83"/>
      <c r="D11705" s="98"/>
    </row>
    <row r="11706" spans="1:4" ht="12.75">
      <c r="A11706" s="83"/>
      <c r="B11706" s="83"/>
      <c r="C11706" s="83"/>
      <c r="D11706" s="98"/>
    </row>
    <row r="11707" spans="1:4" ht="12.75">
      <c r="A11707" s="83"/>
      <c r="B11707" s="83"/>
      <c r="C11707" s="83"/>
      <c r="D11707" s="98"/>
    </row>
    <row r="11708" spans="1:4" ht="12.75">
      <c r="A11708" s="83"/>
      <c r="B11708" s="83"/>
      <c r="C11708" s="83"/>
      <c r="D11708" s="98"/>
    </row>
    <row r="11709" spans="1:4" ht="12.75">
      <c r="A11709" s="83"/>
      <c r="B11709" s="83"/>
      <c r="C11709" s="83"/>
      <c r="D11709" s="98"/>
    </row>
    <row r="11710" spans="1:4" ht="12.75">
      <c r="A11710" s="83"/>
      <c r="B11710" s="83"/>
      <c r="C11710" s="83"/>
      <c r="D11710" s="98"/>
    </row>
    <row r="11711" spans="1:4" ht="12.75">
      <c r="A11711" s="83"/>
      <c r="B11711" s="83"/>
      <c r="C11711" s="83"/>
      <c r="D11711" s="98"/>
    </row>
    <row r="11712" spans="1:4" ht="12.75">
      <c r="A11712" s="83"/>
      <c r="B11712" s="83"/>
      <c r="C11712" s="83"/>
      <c r="D11712" s="98"/>
    </row>
    <row r="11713" spans="1:4" ht="12.75">
      <c r="A11713" s="83"/>
      <c r="B11713" s="83"/>
      <c r="C11713" s="83"/>
      <c r="D11713" s="98"/>
    </row>
    <row r="11714" spans="1:4" ht="12.75">
      <c r="A11714" s="83"/>
      <c r="B11714" s="83"/>
      <c r="C11714" s="83"/>
      <c r="D11714" s="98"/>
    </row>
    <row r="11715" spans="1:4" ht="12.75">
      <c r="A11715" s="83"/>
      <c r="B11715" s="83"/>
      <c r="C11715" s="83"/>
      <c r="D11715" s="98"/>
    </row>
    <row r="11716" spans="1:4" ht="12.75">
      <c r="A11716" s="83"/>
      <c r="B11716" s="83"/>
      <c r="C11716" s="83"/>
      <c r="D11716" s="98"/>
    </row>
    <row r="11717" spans="1:4" ht="12.75">
      <c r="A11717" s="83"/>
      <c r="B11717" s="83"/>
      <c r="C11717" s="83"/>
      <c r="D11717" s="98"/>
    </row>
    <row r="11718" spans="1:4" ht="12.75">
      <c r="A11718" s="83"/>
      <c r="B11718" s="83"/>
      <c r="C11718" s="83"/>
      <c r="D11718" s="98"/>
    </row>
    <row r="11719" spans="1:4" ht="12.75">
      <c r="A11719" s="83"/>
      <c r="B11719" s="83"/>
      <c r="C11719" s="83"/>
      <c r="D11719" s="98"/>
    </row>
    <row r="11720" spans="1:4" ht="12.75">
      <c r="A11720" s="83"/>
      <c r="B11720" s="83"/>
      <c r="C11720" s="83"/>
      <c r="D11720" s="98"/>
    </row>
    <row r="11721" spans="1:4" ht="12.75">
      <c r="A11721" s="83"/>
      <c r="B11721" s="83"/>
      <c r="C11721" s="83"/>
      <c r="D11721" s="98"/>
    </row>
    <row r="11722" spans="1:4" ht="12.75">
      <c r="A11722" s="83"/>
      <c r="B11722" s="83"/>
      <c r="C11722" s="83"/>
      <c r="D11722" s="98"/>
    </row>
    <row r="11723" spans="1:4" ht="12.75">
      <c r="A11723" s="83"/>
      <c r="B11723" s="83"/>
      <c r="C11723" s="83"/>
      <c r="D11723" s="98"/>
    </row>
    <row r="11724" spans="1:4" ht="12.75">
      <c r="A11724" s="83"/>
      <c r="B11724" s="83"/>
      <c r="C11724" s="83"/>
      <c r="D11724" s="98"/>
    </row>
    <row r="11725" spans="1:4" ht="12.75">
      <c r="A11725" s="83"/>
      <c r="B11725" s="83"/>
      <c r="C11725" s="83"/>
      <c r="D11725" s="98"/>
    </row>
    <row r="11726" spans="1:4" ht="12.75">
      <c r="A11726" s="83"/>
      <c r="B11726" s="83"/>
      <c r="C11726" s="83"/>
      <c r="D11726" s="98"/>
    </row>
    <row r="11727" spans="1:4" ht="12.75">
      <c r="A11727" s="83"/>
      <c r="B11727" s="83"/>
      <c r="C11727" s="83"/>
      <c r="D11727" s="98"/>
    </row>
    <row r="11728" spans="1:4" ht="12.75">
      <c r="A11728" s="83"/>
      <c r="B11728" s="83"/>
      <c r="C11728" s="83"/>
      <c r="D11728" s="98"/>
    </row>
    <row r="11729" spans="1:4" ht="12.75">
      <c r="A11729" s="83"/>
      <c r="B11729" s="83"/>
      <c r="C11729" s="83"/>
      <c r="D11729" s="98"/>
    </row>
    <row r="11730" spans="1:4" ht="12.75">
      <c r="A11730" s="83"/>
      <c r="B11730" s="83"/>
      <c r="C11730" s="83"/>
      <c r="D11730" s="98"/>
    </row>
    <row r="11731" spans="1:4" ht="12.75">
      <c r="A11731" s="83"/>
      <c r="B11731" s="83"/>
      <c r="C11731" s="83"/>
      <c r="D11731" s="98"/>
    </row>
    <row r="11732" spans="1:4" ht="12.75">
      <c r="A11732" s="83"/>
      <c r="B11732" s="83"/>
      <c r="C11732" s="83"/>
      <c r="D11732" s="98"/>
    </row>
    <row r="11733" spans="1:4" ht="12.75">
      <c r="A11733" s="83"/>
      <c r="B11733" s="83"/>
      <c r="C11733" s="83"/>
      <c r="D11733" s="98"/>
    </row>
    <row r="11734" spans="1:4" ht="12.75">
      <c r="A11734" s="83"/>
      <c r="B11734" s="83"/>
      <c r="C11734" s="83"/>
      <c r="D11734" s="98"/>
    </row>
    <row r="11735" spans="1:4" ht="12.75">
      <c r="A11735" s="83"/>
      <c r="B11735" s="83"/>
      <c r="C11735" s="83"/>
      <c r="D11735" s="98"/>
    </row>
    <row r="11736" spans="1:4" ht="12.75">
      <c r="A11736" s="83"/>
      <c r="B11736" s="83"/>
      <c r="C11736" s="83"/>
      <c r="D11736" s="98"/>
    </row>
    <row r="11737" spans="1:4" ht="12.75">
      <c r="A11737" s="83"/>
      <c r="B11737" s="83"/>
      <c r="C11737" s="83"/>
      <c r="D11737" s="98"/>
    </row>
    <row r="11738" spans="1:4" ht="12.75">
      <c r="A11738" s="83"/>
      <c r="B11738" s="83"/>
      <c r="C11738" s="83"/>
      <c r="D11738" s="98"/>
    </row>
    <row r="11739" spans="1:4" ht="12.75">
      <c r="A11739" s="83"/>
      <c r="B11739" s="83"/>
      <c r="C11739" s="83"/>
      <c r="D11739" s="98"/>
    </row>
    <row r="11740" spans="1:4" ht="12.75">
      <c r="A11740" s="83"/>
      <c r="B11740" s="83"/>
      <c r="C11740" s="83"/>
      <c r="D11740" s="98"/>
    </row>
    <row r="11741" spans="1:4" ht="12.75">
      <c r="A11741" s="83"/>
      <c r="B11741" s="83"/>
      <c r="C11741" s="83"/>
      <c r="D11741" s="98"/>
    </row>
    <row r="11742" spans="1:4" ht="12.75">
      <c r="A11742" s="83"/>
      <c r="B11742" s="83"/>
      <c r="C11742" s="83"/>
      <c r="D11742" s="98"/>
    </row>
    <row r="11743" spans="1:4" ht="12.75">
      <c r="A11743" s="83"/>
      <c r="B11743" s="83"/>
      <c r="C11743" s="83"/>
      <c r="D11743" s="98"/>
    </row>
    <row r="11744" spans="1:4" ht="12.75">
      <c r="A11744" s="83"/>
      <c r="B11744" s="83"/>
      <c r="C11744" s="83"/>
      <c r="D11744" s="98"/>
    </row>
    <row r="11745" spans="1:4" ht="12.75">
      <c r="A11745" s="83"/>
      <c r="B11745" s="83"/>
      <c r="C11745" s="83"/>
      <c r="D11745" s="98"/>
    </row>
    <row r="11746" spans="1:4" ht="12.75">
      <c r="A11746" s="83"/>
      <c r="B11746" s="83"/>
      <c r="C11746" s="83"/>
      <c r="D11746" s="98"/>
    </row>
    <row r="11747" spans="1:4" ht="12.75">
      <c r="A11747" s="83"/>
      <c r="B11747" s="83"/>
      <c r="C11747" s="83"/>
      <c r="D11747" s="98"/>
    </row>
    <row r="11748" spans="1:4" ht="12.75">
      <c r="A11748" s="83"/>
      <c r="B11748" s="83"/>
      <c r="C11748" s="83"/>
      <c r="D11748" s="98"/>
    </row>
    <row r="11749" spans="1:4" ht="12.75">
      <c r="A11749" s="83"/>
      <c r="B11749" s="83"/>
      <c r="C11749" s="83"/>
      <c r="D11749" s="98"/>
    </row>
    <row r="11750" spans="1:4" ht="12.75">
      <c r="A11750" s="83"/>
      <c r="B11750" s="83"/>
      <c r="C11750" s="83"/>
      <c r="D11750" s="98"/>
    </row>
    <row r="11751" spans="1:4" ht="12.75">
      <c r="A11751" s="83"/>
      <c r="B11751" s="83"/>
      <c r="C11751" s="83"/>
      <c r="D11751" s="98"/>
    </row>
    <row r="11752" spans="1:4" ht="12.75">
      <c r="A11752" s="83"/>
      <c r="B11752" s="83"/>
      <c r="C11752" s="83"/>
      <c r="D11752" s="98"/>
    </row>
    <row r="11753" spans="1:4" ht="12.75">
      <c r="A11753" s="83"/>
      <c r="B11753" s="83"/>
      <c r="C11753" s="83"/>
      <c r="D11753" s="98"/>
    </row>
    <row r="11754" spans="1:4" ht="12.75">
      <c r="A11754" s="83"/>
      <c r="B11754" s="83"/>
      <c r="C11754" s="83"/>
      <c r="D11754" s="98"/>
    </row>
    <row r="11755" spans="1:4" ht="12.75">
      <c r="A11755" s="83"/>
      <c r="B11755" s="83"/>
      <c r="C11755" s="83"/>
      <c r="D11755" s="98"/>
    </row>
    <row r="11756" spans="1:4" ht="12.75">
      <c r="A11756" s="83"/>
      <c r="B11756" s="83"/>
      <c r="C11756" s="83"/>
      <c r="D11756" s="98"/>
    </row>
    <row r="11757" spans="1:4" ht="12.75">
      <c r="A11757" s="83"/>
      <c r="B11757" s="83"/>
      <c r="C11757" s="83"/>
      <c r="D11757" s="98"/>
    </row>
    <row r="11758" spans="1:4" ht="12.75">
      <c r="A11758" s="83"/>
      <c r="B11758" s="83"/>
      <c r="C11758" s="83"/>
      <c r="D11758" s="98"/>
    </row>
    <row r="11759" spans="1:4" ht="12.75">
      <c r="A11759" s="83"/>
      <c r="B11759" s="83"/>
      <c r="C11759" s="83"/>
      <c r="D11759" s="98"/>
    </row>
    <row r="11760" spans="1:4" ht="12.75">
      <c r="A11760" s="83"/>
      <c r="B11760" s="83"/>
      <c r="C11760" s="83"/>
      <c r="D11760" s="98"/>
    </row>
    <row r="11761" spans="1:4" ht="12.75">
      <c r="A11761" s="83"/>
      <c r="B11761" s="83"/>
      <c r="C11761" s="83"/>
      <c r="D11761" s="98"/>
    </row>
    <row r="11762" spans="1:4" ht="12.75">
      <c r="A11762" s="83"/>
      <c r="B11762" s="83"/>
      <c r="C11762" s="83"/>
      <c r="D11762" s="98"/>
    </row>
    <row r="11763" spans="1:4" ht="12.75">
      <c r="A11763" s="83"/>
      <c r="B11763" s="83"/>
      <c r="C11763" s="83"/>
      <c r="D11763" s="98"/>
    </row>
    <row r="11764" spans="1:4" ht="12.75">
      <c r="A11764" s="83"/>
      <c r="B11764" s="83"/>
      <c r="C11764" s="83"/>
      <c r="D11764" s="98"/>
    </row>
    <row r="11765" spans="1:4" ht="12.75">
      <c r="A11765" s="83"/>
      <c r="B11765" s="83"/>
      <c r="C11765" s="83"/>
      <c r="D11765" s="98"/>
    </row>
    <row r="11766" spans="1:4" ht="12.75">
      <c r="A11766" s="83"/>
      <c r="B11766" s="83"/>
      <c r="C11766" s="83"/>
      <c r="D11766" s="98"/>
    </row>
    <row r="11767" spans="1:4" ht="12.75">
      <c r="A11767" s="83"/>
      <c r="B11767" s="83"/>
      <c r="C11767" s="83"/>
      <c r="D11767" s="98"/>
    </row>
    <row r="11768" spans="1:4" ht="12.75">
      <c r="A11768" s="83"/>
      <c r="B11768" s="83"/>
      <c r="C11768" s="83"/>
      <c r="D11768" s="98"/>
    </row>
    <row r="11769" spans="1:4" ht="12.75">
      <c r="A11769" s="83"/>
      <c r="B11769" s="83"/>
      <c r="C11769" s="83"/>
      <c r="D11769" s="98"/>
    </row>
    <row r="11770" spans="1:4" ht="12.75">
      <c r="A11770" s="83"/>
      <c r="B11770" s="83"/>
      <c r="C11770" s="83"/>
      <c r="D11770" s="98"/>
    </row>
    <row r="11771" spans="1:4" ht="12.75">
      <c r="A11771" s="83"/>
      <c r="B11771" s="83"/>
      <c r="C11771" s="83"/>
      <c r="D11771" s="98"/>
    </row>
    <row r="11772" spans="1:4" ht="12.75">
      <c r="A11772" s="83"/>
      <c r="B11772" s="83"/>
      <c r="C11772" s="83"/>
      <c r="D11772" s="98"/>
    </row>
    <row r="11773" spans="1:4" ht="12.75">
      <c r="A11773" s="83"/>
      <c r="B11773" s="83"/>
      <c r="C11773" s="83"/>
      <c r="D11773" s="98"/>
    </row>
    <row r="11774" spans="1:4" ht="12.75">
      <c r="A11774" s="83"/>
      <c r="B11774" s="83"/>
      <c r="C11774" s="83"/>
      <c r="D11774" s="98"/>
    </row>
    <row r="11775" spans="1:4" ht="12.75">
      <c r="A11775" s="83"/>
      <c r="B11775" s="83"/>
      <c r="C11775" s="83"/>
      <c r="D11775" s="98"/>
    </row>
    <row r="11776" spans="1:4" ht="12.75">
      <c r="A11776" s="83"/>
      <c r="B11776" s="83"/>
      <c r="C11776" s="83"/>
      <c r="D11776" s="98"/>
    </row>
    <row r="11777" spans="1:4" ht="12.75">
      <c r="A11777" s="83"/>
      <c r="B11777" s="83"/>
      <c r="C11777" s="83"/>
      <c r="D11777" s="98"/>
    </row>
    <row r="11778" spans="1:4" ht="12.75">
      <c r="A11778" s="83"/>
      <c r="B11778" s="83"/>
      <c r="C11778" s="83"/>
      <c r="D11778" s="98"/>
    </row>
    <row r="11779" spans="1:4" ht="12.75">
      <c r="A11779" s="83"/>
      <c r="B11779" s="83"/>
      <c r="C11779" s="83"/>
      <c r="D11779" s="98"/>
    </row>
    <row r="11780" spans="1:4" ht="12.75">
      <c r="A11780" s="83"/>
      <c r="B11780" s="83"/>
      <c r="C11780" s="83"/>
      <c r="D11780" s="98"/>
    </row>
    <row r="11781" spans="1:4" ht="12.75">
      <c r="A11781" s="83"/>
      <c r="B11781" s="83"/>
      <c r="C11781" s="83"/>
      <c r="D11781" s="98"/>
    </row>
    <row r="11782" spans="1:4" ht="12.75">
      <c r="A11782" s="83"/>
      <c r="B11782" s="83"/>
      <c r="C11782" s="83"/>
      <c r="D11782" s="98"/>
    </row>
    <row r="11783" spans="1:4" ht="12.75">
      <c r="A11783" s="83"/>
      <c r="B11783" s="83"/>
      <c r="C11783" s="83"/>
      <c r="D11783" s="98"/>
    </row>
    <row r="11784" spans="1:4" ht="12.75">
      <c r="A11784" s="83"/>
      <c r="B11784" s="83"/>
      <c r="C11784" s="83"/>
      <c r="D11784" s="98"/>
    </row>
    <row r="11785" spans="1:4" ht="12.75">
      <c r="A11785" s="83"/>
      <c r="B11785" s="83"/>
      <c r="C11785" s="83"/>
      <c r="D11785" s="98"/>
    </row>
    <row r="11786" spans="1:4" ht="12.75">
      <c r="A11786" s="83"/>
      <c r="B11786" s="83"/>
      <c r="C11786" s="83"/>
      <c r="D11786" s="98"/>
    </row>
    <row r="11787" spans="1:4" ht="12.75">
      <c r="A11787" s="83"/>
      <c r="B11787" s="83"/>
      <c r="C11787" s="83"/>
      <c r="D11787" s="98"/>
    </row>
    <row r="11788" spans="1:4" ht="12.75">
      <c r="A11788" s="83"/>
      <c r="B11788" s="83"/>
      <c r="C11788" s="83"/>
      <c r="D11788" s="98"/>
    </row>
    <row r="11789" spans="1:4" ht="12.75">
      <c r="A11789" s="83"/>
      <c r="B11789" s="83"/>
      <c r="C11789" s="83"/>
      <c r="D11789" s="98"/>
    </row>
    <row r="11790" spans="1:4" ht="12.75">
      <c r="A11790" s="83"/>
      <c r="B11790" s="83"/>
      <c r="C11790" s="83"/>
      <c r="D11790" s="98"/>
    </row>
    <row r="11791" spans="1:4" ht="12.75">
      <c r="A11791" s="83"/>
      <c r="B11791" s="83"/>
      <c r="C11791" s="83"/>
      <c r="D11791" s="98"/>
    </row>
    <row r="11792" spans="1:4" ht="12.75">
      <c r="A11792" s="83"/>
      <c r="B11792" s="83"/>
      <c r="C11792" s="83"/>
      <c r="D11792" s="98"/>
    </row>
    <row r="11793" spans="1:4" ht="12.75">
      <c r="A11793" s="83"/>
      <c r="B11793" s="83"/>
      <c r="C11793" s="83"/>
      <c r="D11793" s="98"/>
    </row>
    <row r="11794" spans="1:4" ht="12.75">
      <c r="A11794" s="83"/>
      <c r="B11794" s="83"/>
      <c r="C11794" s="83"/>
      <c r="D11794" s="98"/>
    </row>
    <row r="11795" spans="1:4" ht="12.75">
      <c r="A11795" s="83"/>
      <c r="B11795" s="83"/>
      <c r="C11795" s="83"/>
      <c r="D11795" s="98"/>
    </row>
    <row r="11796" spans="1:4" ht="12.75">
      <c r="A11796" s="83"/>
      <c r="B11796" s="83"/>
      <c r="C11796" s="83"/>
      <c r="D11796" s="98"/>
    </row>
    <row r="11797" spans="1:4" ht="12.75">
      <c r="A11797" s="83"/>
      <c r="B11797" s="83"/>
      <c r="C11797" s="83"/>
      <c r="D11797" s="98"/>
    </row>
    <row r="11798" spans="1:4" ht="12.75">
      <c r="A11798" s="83"/>
      <c r="B11798" s="83"/>
      <c r="C11798" s="83"/>
      <c r="D11798" s="98"/>
    </row>
    <row r="11799" spans="1:4" ht="12.75">
      <c r="A11799" s="83"/>
      <c r="B11799" s="83"/>
      <c r="C11799" s="83"/>
      <c r="D11799" s="98"/>
    </row>
    <row r="11800" spans="1:4" ht="12.75">
      <c r="A11800" s="83"/>
      <c r="B11800" s="83"/>
      <c r="C11800" s="83"/>
      <c r="D11800" s="98"/>
    </row>
    <row r="11801" spans="1:4" ht="12.75">
      <c r="A11801" s="83"/>
      <c r="B11801" s="83"/>
      <c r="C11801" s="83"/>
      <c r="D11801" s="98"/>
    </row>
    <row r="11802" spans="1:4" ht="12.75">
      <c r="A11802" s="83"/>
      <c r="B11802" s="83"/>
      <c r="C11802" s="83"/>
      <c r="D11802" s="98"/>
    </row>
    <row r="11803" spans="1:4" ht="12.75">
      <c r="A11803" s="83"/>
      <c r="B11803" s="83"/>
      <c r="C11803" s="83"/>
      <c r="D11803" s="98"/>
    </row>
    <row r="11804" spans="1:4" ht="12.75">
      <c r="A11804" s="83"/>
      <c r="B11804" s="83"/>
      <c r="C11804" s="83"/>
      <c r="D11804" s="98"/>
    </row>
    <row r="11805" spans="1:4" ht="12.75">
      <c r="A11805" s="83"/>
      <c r="B11805" s="83"/>
      <c r="C11805" s="83"/>
      <c r="D11805" s="98"/>
    </row>
    <row r="11806" spans="1:4" ht="12.75">
      <c r="A11806" s="83"/>
      <c r="B11806" s="83"/>
      <c r="C11806" s="83"/>
      <c r="D11806" s="98"/>
    </row>
    <row r="11807" spans="1:4" ht="12.75">
      <c r="A11807" s="83"/>
      <c r="B11807" s="83"/>
      <c r="C11807" s="83"/>
      <c r="D11807" s="98"/>
    </row>
    <row r="11808" spans="1:4" ht="12.75">
      <c r="A11808" s="83"/>
      <c r="B11808" s="83"/>
      <c r="C11808" s="83"/>
      <c r="D11808" s="98"/>
    </row>
    <row r="11809" spans="1:4" ht="12.75">
      <c r="A11809" s="83"/>
      <c r="B11809" s="83"/>
      <c r="C11809" s="83"/>
      <c r="D11809" s="98"/>
    </row>
    <row r="11810" spans="1:4" ht="12.75">
      <c r="A11810" s="83"/>
      <c r="B11810" s="83"/>
      <c r="C11810" s="83"/>
      <c r="D11810" s="98"/>
    </row>
    <row r="11811" spans="1:4" ht="12.75">
      <c r="A11811" s="83"/>
      <c r="B11811" s="83"/>
      <c r="C11811" s="83"/>
      <c r="D11811" s="98"/>
    </row>
    <row r="11812" spans="1:4" ht="12.75">
      <c r="A11812" s="83"/>
      <c r="B11812" s="83"/>
      <c r="C11812" s="83"/>
      <c r="D11812" s="98"/>
    </row>
    <row r="11813" spans="1:4" ht="12.75">
      <c r="A11813" s="83"/>
      <c r="B11813" s="83"/>
      <c r="C11813" s="83"/>
      <c r="D11813" s="98"/>
    </row>
    <row r="11814" spans="1:4" ht="12.75">
      <c r="A11814" s="83"/>
      <c r="B11814" s="83"/>
      <c r="C11814" s="83"/>
      <c r="D11814" s="98"/>
    </row>
    <row r="11815" spans="1:4" ht="12.75">
      <c r="A11815" s="83"/>
      <c r="B11815" s="83"/>
      <c r="C11815" s="83"/>
      <c r="D11815" s="98"/>
    </row>
    <row r="11816" spans="1:4" ht="12.75">
      <c r="A11816" s="83"/>
      <c r="B11816" s="83"/>
      <c r="C11816" s="83"/>
      <c r="D11816" s="98"/>
    </row>
    <row r="11817" spans="1:4" ht="12.75">
      <c r="A11817" s="83"/>
      <c r="B11817" s="83"/>
      <c r="C11817" s="83"/>
      <c r="D11817" s="98"/>
    </row>
    <row r="11818" spans="1:4" ht="12.75">
      <c r="A11818" s="83"/>
      <c r="B11818" s="83"/>
      <c r="C11818" s="83"/>
      <c r="D11818" s="98"/>
    </row>
    <row r="11819" spans="1:4" ht="12.75">
      <c r="A11819" s="83"/>
      <c r="B11819" s="83"/>
      <c r="C11819" s="83"/>
      <c r="D11819" s="98"/>
    </row>
    <row r="11820" spans="1:4" ht="12.75">
      <c r="A11820" s="83"/>
      <c r="B11820" s="83"/>
      <c r="C11820" s="83"/>
      <c r="D11820" s="98"/>
    </row>
    <row r="11821" spans="1:4" ht="12.75">
      <c r="A11821" s="83"/>
      <c r="B11821" s="83"/>
      <c r="C11821" s="83"/>
      <c r="D11821" s="98"/>
    </row>
    <row r="11822" spans="1:4" ht="12.75">
      <c r="A11822" s="83"/>
      <c r="B11822" s="83"/>
      <c r="C11822" s="83"/>
      <c r="D11822" s="98"/>
    </row>
    <row r="11823" spans="1:4" ht="12.75">
      <c r="A11823" s="83"/>
      <c r="B11823" s="83"/>
      <c r="C11823" s="83"/>
      <c r="D11823" s="98"/>
    </row>
    <row r="11824" spans="1:4" ht="12.75">
      <c r="A11824" s="83"/>
      <c r="B11824" s="83"/>
      <c r="C11824" s="83"/>
      <c r="D11824" s="98"/>
    </row>
    <row r="11825" spans="1:4" ht="12.75">
      <c r="A11825" s="83"/>
      <c r="B11825" s="83"/>
      <c r="C11825" s="83"/>
      <c r="D11825" s="98"/>
    </row>
    <row r="11826" spans="1:4" ht="12.75">
      <c r="A11826" s="83"/>
      <c r="B11826" s="83"/>
      <c r="C11826" s="83"/>
      <c r="D11826" s="98"/>
    </row>
    <row r="11827" spans="1:4" ht="12.75">
      <c r="A11827" s="83"/>
      <c r="B11827" s="83"/>
      <c r="C11827" s="83"/>
      <c r="D11827" s="98"/>
    </row>
    <row r="11828" spans="1:4" ht="12.75">
      <c r="A11828" s="83"/>
      <c r="B11828" s="83"/>
      <c r="C11828" s="83"/>
      <c r="D11828" s="98"/>
    </row>
    <row r="11829" spans="1:4" ht="12.75">
      <c r="A11829" s="83"/>
      <c r="B11829" s="83"/>
      <c r="C11829" s="83"/>
      <c r="D11829" s="98"/>
    </row>
    <row r="11830" spans="1:4" ht="12.75">
      <c r="A11830" s="83"/>
      <c r="B11830" s="83"/>
      <c r="C11830" s="83"/>
      <c r="D11830" s="98"/>
    </row>
    <row r="11831" spans="1:4" ht="12.75">
      <c r="A11831" s="83"/>
      <c r="B11831" s="83"/>
      <c r="C11831" s="83"/>
      <c r="D11831" s="98"/>
    </row>
    <row r="11832" spans="1:4" ht="12.75">
      <c r="A11832" s="83"/>
      <c r="B11832" s="83"/>
      <c r="C11832" s="83"/>
      <c r="D11832" s="98"/>
    </row>
    <row r="11833" spans="1:4" ht="12.75">
      <c r="A11833" s="83"/>
      <c r="B11833" s="83"/>
      <c r="C11833" s="83"/>
      <c r="D11833" s="98"/>
    </row>
    <row r="11834" spans="1:4" ht="12.75">
      <c r="A11834" s="83"/>
      <c r="B11834" s="83"/>
      <c r="C11834" s="83"/>
      <c r="D11834" s="98"/>
    </row>
    <row r="11835" spans="1:4" ht="12.75">
      <c r="A11835" s="83"/>
      <c r="B11835" s="83"/>
      <c r="C11835" s="83"/>
      <c r="D11835" s="98"/>
    </row>
    <row r="11836" spans="1:4" ht="12.75">
      <c r="A11836" s="83"/>
      <c r="B11836" s="83"/>
      <c r="C11836" s="83"/>
      <c r="D11836" s="98"/>
    </row>
    <row r="11837" spans="1:4" ht="12.75">
      <c r="A11837" s="83"/>
      <c r="B11837" s="83"/>
      <c r="C11837" s="83"/>
      <c r="D11837" s="98"/>
    </row>
    <row r="11838" spans="1:4" ht="12.75">
      <c r="A11838" s="83"/>
      <c r="B11838" s="83"/>
      <c r="C11838" s="83"/>
      <c r="D11838" s="98"/>
    </row>
    <row r="11839" spans="1:4" ht="12.75">
      <c r="A11839" s="83"/>
      <c r="B11839" s="83"/>
      <c r="C11839" s="83"/>
      <c r="D11839" s="98"/>
    </row>
    <row r="11840" spans="1:4" ht="12.75">
      <c r="A11840" s="83"/>
      <c r="B11840" s="83"/>
      <c r="C11840" s="83"/>
      <c r="D11840" s="98"/>
    </row>
    <row r="11841" spans="1:4" ht="12.75">
      <c r="A11841" s="83"/>
      <c r="B11841" s="83"/>
      <c r="C11841" s="83"/>
      <c r="D11841" s="98"/>
    </row>
    <row r="11842" spans="1:4" ht="12.75">
      <c r="A11842" s="83"/>
      <c r="B11842" s="83"/>
      <c r="C11842" s="83"/>
      <c r="D11842" s="98"/>
    </row>
    <row r="11843" spans="1:4" ht="12.75">
      <c r="A11843" s="83"/>
      <c r="B11843" s="83"/>
      <c r="C11843" s="83"/>
      <c r="D11843" s="98"/>
    </row>
    <row r="11844" spans="1:4" ht="12.75">
      <c r="A11844" s="83"/>
      <c r="B11844" s="83"/>
      <c r="C11844" s="83"/>
      <c r="D11844" s="98"/>
    </row>
    <row r="11845" spans="1:4" ht="12.75">
      <c r="A11845" s="83"/>
      <c r="B11845" s="83"/>
      <c r="C11845" s="83"/>
      <c r="D11845" s="98"/>
    </row>
    <row r="11846" spans="1:4" ht="12.75">
      <c r="A11846" s="83"/>
      <c r="B11846" s="83"/>
      <c r="C11846" s="83"/>
      <c r="D11846" s="98"/>
    </row>
    <row r="11847" spans="1:4" ht="12.75">
      <c r="A11847" s="83"/>
      <c r="B11847" s="83"/>
      <c r="C11847" s="83"/>
      <c r="D11847" s="98"/>
    </row>
    <row r="11848" spans="1:4" ht="12.75">
      <c r="A11848" s="83"/>
      <c r="B11848" s="83"/>
      <c r="C11848" s="83"/>
      <c r="D11848" s="98"/>
    </row>
    <row r="11849" spans="1:4" ht="12.75">
      <c r="A11849" s="83"/>
      <c r="B11849" s="83"/>
      <c r="C11849" s="83"/>
      <c r="D11849" s="98"/>
    </row>
    <row r="11850" spans="1:4" ht="12.75">
      <c r="A11850" s="83"/>
      <c r="B11850" s="83"/>
      <c r="C11850" s="83"/>
      <c r="D11850" s="98"/>
    </row>
    <row r="11851" spans="1:4" ht="12.75">
      <c r="A11851" s="83"/>
      <c r="B11851" s="83"/>
      <c r="C11851" s="83"/>
      <c r="D11851" s="98"/>
    </row>
    <row r="11852" spans="1:4" ht="12.75">
      <c r="A11852" s="83"/>
      <c r="B11852" s="83"/>
      <c r="C11852" s="83"/>
      <c r="D11852" s="98"/>
    </row>
    <row r="11853" spans="1:4" ht="12.75">
      <c r="A11853" s="83"/>
      <c r="B11853" s="83"/>
      <c r="C11853" s="83"/>
      <c r="D11853" s="98"/>
    </row>
    <row r="11854" spans="1:4" ht="12.75">
      <c r="A11854" s="83"/>
      <c r="B11854" s="83"/>
      <c r="C11854" s="83"/>
      <c r="D11854" s="98"/>
    </row>
    <row r="11855" spans="1:4" ht="12.75">
      <c r="A11855" s="83"/>
      <c r="B11855" s="83"/>
      <c r="C11855" s="83"/>
      <c r="D11855" s="98"/>
    </row>
    <row r="11856" spans="1:4" ht="12.75">
      <c r="A11856" s="83"/>
      <c r="B11856" s="83"/>
      <c r="C11856" s="83"/>
      <c r="D11856" s="98"/>
    </row>
    <row r="11857" spans="1:4" ht="12.75">
      <c r="A11857" s="83"/>
      <c r="B11857" s="83"/>
      <c r="C11857" s="83"/>
      <c r="D11857" s="98"/>
    </row>
    <row r="11858" spans="1:4" ht="12.75">
      <c r="A11858" s="83"/>
      <c r="B11858" s="83"/>
      <c r="C11858" s="83"/>
      <c r="D11858" s="98"/>
    </row>
    <row r="11859" spans="1:4" ht="12.75">
      <c r="A11859" s="83"/>
      <c r="B11859" s="83"/>
      <c r="C11859" s="83"/>
      <c r="D11859" s="98"/>
    </row>
    <row r="11860" spans="1:4" ht="12.75">
      <c r="A11860" s="83"/>
      <c r="B11860" s="83"/>
      <c r="C11860" s="83"/>
      <c r="D11860" s="98"/>
    </row>
    <row r="11861" spans="1:4" ht="12.75">
      <c r="A11861" s="83"/>
      <c r="B11861" s="83"/>
      <c r="C11861" s="83"/>
      <c r="D11861" s="98"/>
    </row>
    <row r="11862" spans="1:4" ht="12.75">
      <c r="A11862" s="83"/>
      <c r="B11862" s="83"/>
      <c r="C11862" s="83"/>
      <c r="D11862" s="98"/>
    </row>
    <row r="11863" spans="1:4" ht="12.75">
      <c r="A11863" s="83"/>
      <c r="B11863" s="83"/>
      <c r="C11863" s="83"/>
      <c r="D11863" s="98"/>
    </row>
    <row r="11864" spans="1:4" ht="12.75">
      <c r="A11864" s="83"/>
      <c r="B11864" s="83"/>
      <c r="C11864" s="83"/>
      <c r="D11864" s="98"/>
    </row>
    <row r="11865" spans="1:4" ht="12.75">
      <c r="A11865" s="83"/>
      <c r="B11865" s="83"/>
      <c r="C11865" s="83"/>
      <c r="D11865" s="98"/>
    </row>
    <row r="11866" spans="1:4" ht="12.75">
      <c r="A11866" s="83"/>
      <c r="B11866" s="83"/>
      <c r="C11866" s="83"/>
      <c r="D11866" s="98"/>
    </row>
    <row r="11867" spans="1:4" ht="12.75">
      <c r="A11867" s="83"/>
      <c r="B11867" s="83"/>
      <c r="C11867" s="83"/>
      <c r="D11867" s="98"/>
    </row>
    <row r="11868" spans="1:4" ht="12.75">
      <c r="A11868" s="83"/>
      <c r="B11868" s="83"/>
      <c r="C11868" s="83"/>
      <c r="D11868" s="98"/>
    </row>
    <row r="11869" spans="1:4" ht="12.75">
      <c r="A11869" s="83"/>
      <c r="B11869" s="83"/>
      <c r="C11869" s="83"/>
      <c r="D11869" s="98"/>
    </row>
    <row r="11870" spans="1:4" ht="12.75">
      <c r="A11870" s="83"/>
      <c r="B11870" s="83"/>
      <c r="C11870" s="83"/>
      <c r="D11870" s="98"/>
    </row>
    <row r="11871" spans="1:4" ht="12.75">
      <c r="A11871" s="83"/>
      <c r="B11871" s="83"/>
      <c r="C11871" s="83"/>
      <c r="D11871" s="98"/>
    </row>
    <row r="11872" spans="1:4" ht="12.75">
      <c r="A11872" s="83"/>
      <c r="B11872" s="83"/>
      <c r="C11872" s="83"/>
      <c r="D11872" s="98"/>
    </row>
    <row r="11873" spans="1:4" ht="12.75">
      <c r="A11873" s="83"/>
      <c r="B11873" s="83"/>
      <c r="C11873" s="83"/>
      <c r="D11873" s="98"/>
    </row>
    <row r="11874" spans="1:4" ht="12.75">
      <c r="A11874" s="83"/>
      <c r="B11874" s="83"/>
      <c r="C11874" s="83"/>
      <c r="D11874" s="98"/>
    </row>
    <row r="11875" spans="1:4" ht="12.75">
      <c r="A11875" s="83"/>
      <c r="B11875" s="83"/>
      <c r="C11875" s="83"/>
      <c r="D11875" s="98"/>
    </row>
    <row r="11876" spans="1:4" ht="12.75">
      <c r="A11876" s="83"/>
      <c r="B11876" s="83"/>
      <c r="C11876" s="83"/>
      <c r="D11876" s="98"/>
    </row>
    <row r="11877" spans="1:4" ht="12.75">
      <c r="A11877" s="83"/>
      <c r="B11877" s="83"/>
      <c r="C11877" s="83"/>
      <c r="D11877" s="98"/>
    </row>
    <row r="11878" spans="1:4" ht="12.75">
      <c r="A11878" s="83"/>
      <c r="B11878" s="83"/>
      <c r="C11878" s="83"/>
      <c r="D11878" s="98"/>
    </row>
    <row r="11879" spans="1:4" ht="12.75">
      <c r="A11879" s="83"/>
      <c r="B11879" s="83"/>
      <c r="C11879" s="83"/>
      <c r="D11879" s="98"/>
    </row>
    <row r="11880" spans="1:4" ht="12.75">
      <c r="A11880" s="83"/>
      <c r="B11880" s="83"/>
      <c r="C11880" s="83"/>
      <c r="D11880" s="98"/>
    </row>
    <row r="11881" spans="1:4" ht="12.75">
      <c r="A11881" s="83"/>
      <c r="B11881" s="83"/>
      <c r="C11881" s="83"/>
      <c r="D11881" s="98"/>
    </row>
    <row r="11882" spans="1:4" ht="12.75">
      <c r="A11882" s="83"/>
      <c r="B11882" s="83"/>
      <c r="C11882" s="83"/>
      <c r="D11882" s="98"/>
    </row>
    <row r="11883" spans="1:4" ht="12.75">
      <c r="A11883" s="83"/>
      <c r="B11883" s="83"/>
      <c r="C11883" s="83"/>
      <c r="D11883" s="98"/>
    </row>
    <row r="11884" spans="1:4" ht="12.75">
      <c r="A11884" s="83"/>
      <c r="B11884" s="83"/>
      <c r="C11884" s="83"/>
      <c r="D11884" s="98"/>
    </row>
    <row r="11885" spans="1:4" ht="12.75">
      <c r="A11885" s="83"/>
      <c r="B11885" s="83"/>
      <c r="C11885" s="83"/>
      <c r="D11885" s="98"/>
    </row>
    <row r="11886" spans="1:4" ht="12.75">
      <c r="A11886" s="83"/>
      <c r="B11886" s="83"/>
      <c r="C11886" s="83"/>
      <c r="D11886" s="98"/>
    </row>
    <row r="11887" spans="1:4" ht="12.75">
      <c r="A11887" s="83"/>
      <c r="B11887" s="83"/>
      <c r="C11887" s="83"/>
      <c r="D11887" s="98"/>
    </row>
    <row r="11888" spans="1:4" ht="12.75">
      <c r="A11888" s="83"/>
      <c r="B11888" s="83"/>
      <c r="C11888" s="83"/>
      <c r="D11888" s="98"/>
    </row>
    <row r="11889" spans="1:4" ht="12.75">
      <c r="A11889" s="83"/>
      <c r="B11889" s="83"/>
      <c r="C11889" s="83"/>
      <c r="D11889" s="98"/>
    </row>
    <row r="11890" spans="1:4" ht="12.75">
      <c r="A11890" s="83"/>
      <c r="B11890" s="83"/>
      <c r="C11890" s="83"/>
      <c r="D11890" s="98"/>
    </row>
    <row r="11891" spans="1:4" ht="12.75">
      <c r="A11891" s="83"/>
      <c r="B11891" s="83"/>
      <c r="C11891" s="83"/>
      <c r="D11891" s="98"/>
    </row>
    <row r="11892" spans="1:4" ht="12.75">
      <c r="A11892" s="83"/>
      <c r="B11892" s="83"/>
      <c r="C11892" s="83"/>
      <c r="D11892" s="98"/>
    </row>
    <row r="11893" spans="1:4" ht="12.75">
      <c r="A11893" s="83"/>
      <c r="B11893" s="83"/>
      <c r="C11893" s="83"/>
      <c r="D11893" s="98"/>
    </row>
    <row r="11894" spans="1:4" ht="12.75">
      <c r="A11894" s="83"/>
      <c r="B11894" s="83"/>
      <c r="C11894" s="83"/>
      <c r="D11894" s="98"/>
    </row>
    <row r="11895" spans="1:4" ht="12.75">
      <c r="A11895" s="83"/>
      <c r="B11895" s="83"/>
      <c r="C11895" s="83"/>
      <c r="D11895" s="98"/>
    </row>
    <row r="11896" spans="1:4" ht="12.75">
      <c r="A11896" s="83"/>
      <c r="B11896" s="83"/>
      <c r="C11896" s="83"/>
      <c r="D11896" s="98"/>
    </row>
    <row r="11897" spans="1:4" ht="12.75">
      <c r="A11897" s="83"/>
      <c r="B11897" s="83"/>
      <c r="C11897" s="83"/>
      <c r="D11897" s="98"/>
    </row>
    <row r="11898" spans="1:4" ht="12.75">
      <c r="A11898" s="83"/>
      <c r="B11898" s="83"/>
      <c r="C11898" s="83"/>
      <c r="D11898" s="98"/>
    </row>
    <row r="11899" spans="1:4" ht="12.75">
      <c r="A11899" s="83"/>
      <c r="B11899" s="83"/>
      <c r="C11899" s="83"/>
      <c r="D11899" s="98"/>
    </row>
    <row r="11900" spans="1:4" ht="12.75">
      <c r="A11900" s="83"/>
      <c r="B11900" s="83"/>
      <c r="C11900" s="83"/>
      <c r="D11900" s="98"/>
    </row>
    <row r="11901" spans="1:4" ht="12.75">
      <c r="A11901" s="83"/>
      <c r="B11901" s="83"/>
      <c r="C11901" s="83"/>
      <c r="D11901" s="98"/>
    </row>
    <row r="11902" spans="1:4" ht="12.75">
      <c r="A11902" s="83"/>
      <c r="B11902" s="83"/>
      <c r="C11902" s="83"/>
      <c r="D11902" s="98"/>
    </row>
    <row r="11903" spans="1:4" ht="12.75">
      <c r="A11903" s="83"/>
      <c r="B11903" s="83"/>
      <c r="C11903" s="83"/>
      <c r="D11903" s="98"/>
    </row>
    <row r="11904" spans="1:4" ht="12.75">
      <c r="A11904" s="83"/>
      <c r="B11904" s="83"/>
      <c r="C11904" s="83"/>
      <c r="D11904" s="98"/>
    </row>
    <row r="11905" spans="1:4" ht="12.75">
      <c r="A11905" s="83"/>
      <c r="B11905" s="83"/>
      <c r="C11905" s="83"/>
      <c r="D11905" s="98"/>
    </row>
    <row r="11906" spans="1:4" ht="12.75">
      <c r="A11906" s="83"/>
      <c r="B11906" s="83"/>
      <c r="C11906" s="83"/>
      <c r="D11906" s="98"/>
    </row>
    <row r="11907" spans="1:4" ht="12.75">
      <c r="A11907" s="83"/>
      <c r="B11907" s="83"/>
      <c r="C11907" s="83"/>
      <c r="D11907" s="98"/>
    </row>
    <row r="11908" spans="1:4" ht="12.75">
      <c r="A11908" s="83"/>
      <c r="B11908" s="83"/>
      <c r="C11908" s="83"/>
      <c r="D11908" s="98"/>
    </row>
    <row r="11909" spans="1:4" ht="12.75">
      <c r="A11909" s="83"/>
      <c r="B11909" s="83"/>
      <c r="C11909" s="83"/>
      <c r="D11909" s="98"/>
    </row>
    <row r="11910" spans="1:4" ht="12.75">
      <c r="A11910" s="83"/>
      <c r="B11910" s="83"/>
      <c r="C11910" s="83"/>
      <c r="D11910" s="98"/>
    </row>
    <row r="11911" spans="1:4" ht="12.75">
      <c r="A11911" s="83"/>
      <c r="B11911" s="83"/>
      <c r="C11911" s="83"/>
      <c r="D11911" s="98"/>
    </row>
    <row r="11912" spans="1:4" ht="12.75">
      <c r="A11912" s="83"/>
      <c r="B11912" s="83"/>
      <c r="C11912" s="83"/>
      <c r="D11912" s="98"/>
    </row>
    <row r="11913" spans="1:4" ht="12.75">
      <c r="A11913" s="83"/>
      <c r="B11913" s="83"/>
      <c r="C11913" s="83"/>
      <c r="D11913" s="98"/>
    </row>
    <row r="11914" spans="1:4" ht="12.75">
      <c r="A11914" s="83"/>
      <c r="B11914" s="83"/>
      <c r="C11914" s="83"/>
      <c r="D11914" s="98"/>
    </row>
    <row r="11915" spans="1:4" ht="12.75">
      <c r="A11915" s="83"/>
      <c r="B11915" s="83"/>
      <c r="C11915" s="83"/>
      <c r="D11915" s="98"/>
    </row>
    <row r="11916" spans="1:4" ht="12.75">
      <c r="A11916" s="83"/>
      <c r="B11916" s="83"/>
      <c r="C11916" s="83"/>
      <c r="D11916" s="98"/>
    </row>
    <row r="11917" spans="1:4" ht="12.75">
      <c r="A11917" s="83"/>
      <c r="B11917" s="83"/>
      <c r="C11917" s="83"/>
      <c r="D11917" s="98"/>
    </row>
    <row r="11918" spans="1:4" ht="12.75">
      <c r="A11918" s="83"/>
      <c r="B11918" s="83"/>
      <c r="C11918" s="83"/>
      <c r="D11918" s="98"/>
    </row>
    <row r="11919" spans="1:4" ht="12.75">
      <c r="A11919" s="83"/>
      <c r="B11919" s="83"/>
      <c r="C11919" s="83"/>
      <c r="D11919" s="98"/>
    </row>
    <row r="11920" spans="1:4" ht="12.75">
      <c r="A11920" s="83"/>
      <c r="B11920" s="83"/>
      <c r="C11920" s="83"/>
      <c r="D11920" s="98"/>
    </row>
    <row r="11921" spans="1:4" ht="12.75">
      <c r="A11921" s="83"/>
      <c r="B11921" s="83"/>
      <c r="C11921" s="83"/>
      <c r="D11921" s="98"/>
    </row>
    <row r="11922" spans="1:4" ht="12.75">
      <c r="A11922" s="83"/>
      <c r="B11922" s="83"/>
      <c r="C11922" s="83"/>
      <c r="D11922" s="98"/>
    </row>
    <row r="11923" spans="1:4" ht="12.75">
      <c r="A11923" s="83"/>
      <c r="B11923" s="83"/>
      <c r="C11923" s="83"/>
      <c r="D11923" s="98"/>
    </row>
    <row r="11924" spans="1:4" ht="12.75">
      <c r="A11924" s="83"/>
      <c r="B11924" s="83"/>
      <c r="C11924" s="83"/>
      <c r="D11924" s="98"/>
    </row>
    <row r="11925" spans="1:4" ht="12.75">
      <c r="A11925" s="83"/>
      <c r="B11925" s="83"/>
      <c r="C11925" s="83"/>
      <c r="D11925" s="98"/>
    </row>
    <row r="11926" spans="1:4" ht="12.75">
      <c r="A11926" s="83"/>
      <c r="B11926" s="83"/>
      <c r="C11926" s="83"/>
      <c r="D11926" s="98"/>
    </row>
    <row r="11927" spans="1:4" ht="12.75">
      <c r="A11927" s="83"/>
      <c r="B11927" s="83"/>
      <c r="C11927" s="83"/>
      <c r="D11927" s="98"/>
    </row>
    <row r="11928" spans="1:4" ht="12.75">
      <c r="A11928" s="83"/>
      <c r="B11928" s="83"/>
      <c r="C11928" s="83"/>
      <c r="D11928" s="98"/>
    </row>
    <row r="11929" spans="1:4" ht="12.75">
      <c r="A11929" s="83"/>
      <c r="B11929" s="83"/>
      <c r="C11929" s="83"/>
      <c r="D11929" s="98"/>
    </row>
    <row r="11930" spans="1:4" ht="12.75">
      <c r="A11930" s="83"/>
      <c r="B11930" s="83"/>
      <c r="C11930" s="83"/>
      <c r="D11930" s="98"/>
    </row>
    <row r="11931" spans="1:4" ht="12.75">
      <c r="A11931" s="83"/>
      <c r="B11931" s="83"/>
      <c r="C11931" s="83"/>
      <c r="D11931" s="98"/>
    </row>
    <row r="11932" spans="1:4" ht="12.75">
      <c r="A11932" s="83"/>
      <c r="B11932" s="83"/>
      <c r="C11932" s="83"/>
      <c r="D11932" s="98"/>
    </row>
    <row r="11933" spans="1:4" ht="12.75">
      <c r="A11933" s="83"/>
      <c r="B11933" s="83"/>
      <c r="C11933" s="83"/>
      <c r="D11933" s="98"/>
    </row>
    <row r="11934" spans="1:4" ht="12.75">
      <c r="A11934" s="83"/>
      <c r="B11934" s="83"/>
      <c r="C11934" s="83"/>
      <c r="D11934" s="98"/>
    </row>
    <row r="11935" spans="1:4" ht="12.75">
      <c r="A11935" s="83"/>
      <c r="B11935" s="83"/>
      <c r="C11935" s="83"/>
      <c r="D11935" s="98"/>
    </row>
    <row r="11936" spans="1:4" ht="12.75">
      <c r="A11936" s="83"/>
      <c r="B11936" s="83"/>
      <c r="C11936" s="83"/>
      <c r="D11936" s="98"/>
    </row>
    <row r="11937" spans="1:4" ht="12.75">
      <c r="A11937" s="83"/>
      <c r="B11937" s="83"/>
      <c r="C11937" s="83"/>
      <c r="D11937" s="98"/>
    </row>
    <row r="11938" spans="1:4" ht="12.75">
      <c r="A11938" s="83"/>
      <c r="B11938" s="83"/>
      <c r="C11938" s="83"/>
      <c r="D11938" s="98"/>
    </row>
    <row r="11939" spans="1:4" ht="12.75">
      <c r="A11939" s="83"/>
      <c r="B11939" s="83"/>
      <c r="C11939" s="83"/>
      <c r="D11939" s="98"/>
    </row>
    <row r="11940" spans="1:4" ht="12.75">
      <c r="A11940" s="83"/>
      <c r="B11940" s="83"/>
      <c r="C11940" s="83"/>
      <c r="D11940" s="98"/>
    </row>
    <row r="11941" spans="1:4" ht="12.75">
      <c r="A11941" s="83"/>
      <c r="B11941" s="83"/>
      <c r="C11941" s="83"/>
      <c r="D11941" s="98"/>
    </row>
    <row r="11942" spans="1:4" ht="12.75">
      <c r="A11942" s="83"/>
      <c r="B11942" s="83"/>
      <c r="C11942" s="83"/>
      <c r="D11942" s="98"/>
    </row>
    <row r="11943" spans="1:4" ht="12.75">
      <c r="A11943" s="83"/>
      <c r="B11943" s="83"/>
      <c r="C11943" s="83"/>
      <c r="D11943" s="98"/>
    </row>
    <row r="11944" spans="1:4" ht="12.75">
      <c r="A11944" s="83"/>
      <c r="B11944" s="83"/>
      <c r="C11944" s="83"/>
      <c r="D11944" s="98"/>
    </row>
    <row r="11945" spans="1:4" ht="12.75">
      <c r="A11945" s="83"/>
      <c r="B11945" s="83"/>
      <c r="C11945" s="83"/>
      <c r="D11945" s="98"/>
    </row>
    <row r="11946" spans="1:4" ht="12.75">
      <c r="A11946" s="83"/>
      <c r="B11946" s="83"/>
      <c r="C11946" s="83"/>
      <c r="D11946" s="98"/>
    </row>
    <row r="11947" spans="1:4" ht="12.75">
      <c r="A11947" s="83"/>
      <c r="B11947" s="83"/>
      <c r="C11947" s="83"/>
      <c r="D11947" s="98"/>
    </row>
    <row r="11948" spans="1:4" ht="12.75">
      <c r="A11948" s="83"/>
      <c r="B11948" s="83"/>
      <c r="C11948" s="83"/>
      <c r="D11948" s="98"/>
    </row>
    <row r="11949" spans="1:4" ht="12.75">
      <c r="A11949" s="83"/>
      <c r="B11949" s="83"/>
      <c r="C11949" s="83"/>
      <c r="D11949" s="98"/>
    </row>
    <row r="11950" spans="1:4" ht="12.75">
      <c r="A11950" s="83"/>
      <c r="B11950" s="83"/>
      <c r="C11950" s="83"/>
      <c r="D11950" s="98"/>
    </row>
    <row r="11951" spans="1:4" ht="12.75">
      <c r="A11951" s="83"/>
      <c r="B11951" s="83"/>
      <c r="C11951" s="83"/>
      <c r="D11951" s="98"/>
    </row>
    <row r="11952" spans="1:4" ht="12.75">
      <c r="A11952" s="83"/>
      <c r="B11952" s="83"/>
      <c r="C11952" s="83"/>
      <c r="D11952" s="98"/>
    </row>
    <row r="11953" spans="1:4" ht="12.75">
      <c r="A11953" s="83"/>
      <c r="B11953" s="83"/>
      <c r="C11953" s="83"/>
      <c r="D11953" s="98"/>
    </row>
    <row r="11954" spans="1:4" ht="12.75">
      <c r="A11954" s="83"/>
      <c r="B11954" s="83"/>
      <c r="C11954" s="83"/>
      <c r="D11954" s="98"/>
    </row>
    <row r="11955" spans="1:4" ht="12.75">
      <c r="A11955" s="83"/>
      <c r="B11955" s="83"/>
      <c r="C11955" s="83"/>
      <c r="D11955" s="98"/>
    </row>
    <row r="11956" spans="1:4" ht="12.75">
      <c r="A11956" s="83"/>
      <c r="B11956" s="83"/>
      <c r="C11956" s="83"/>
      <c r="D11956" s="98"/>
    </row>
    <row r="11957" spans="1:4" ht="12.75">
      <c r="A11957" s="83"/>
      <c r="B11957" s="83"/>
      <c r="C11957" s="83"/>
      <c r="D11957" s="98"/>
    </row>
    <row r="11958" spans="1:4" ht="12.75">
      <c r="A11958" s="83"/>
      <c r="B11958" s="83"/>
      <c r="C11958" s="83"/>
      <c r="D11958" s="98"/>
    </row>
    <row r="11959" spans="1:4" ht="12.75">
      <c r="A11959" s="83"/>
      <c r="B11959" s="83"/>
      <c r="C11959" s="83"/>
      <c r="D11959" s="98"/>
    </row>
    <row r="11960" spans="1:4" ht="12.75">
      <c r="A11960" s="83"/>
      <c r="B11960" s="83"/>
      <c r="C11960" s="83"/>
      <c r="D11960" s="98"/>
    </row>
    <row r="11961" spans="1:4" ht="12.75">
      <c r="A11961" s="83"/>
      <c r="B11961" s="83"/>
      <c r="C11961" s="83"/>
      <c r="D11961" s="98"/>
    </row>
    <row r="11962" spans="1:4" ht="12.75">
      <c r="A11962" s="83"/>
      <c r="B11962" s="83"/>
      <c r="C11962" s="83"/>
      <c r="D11962" s="98"/>
    </row>
    <row r="11963" spans="1:4" ht="12.75">
      <c r="A11963" s="83"/>
      <c r="B11963" s="83"/>
      <c r="C11963" s="83"/>
      <c r="D11963" s="98"/>
    </row>
    <row r="11964" spans="1:4" ht="12.75">
      <c r="A11964" s="83"/>
      <c r="B11964" s="83"/>
      <c r="C11964" s="83"/>
      <c r="D11964" s="98"/>
    </row>
    <row r="11965" spans="1:4" ht="12.75">
      <c r="A11965" s="83"/>
      <c r="B11965" s="83"/>
      <c r="C11965" s="83"/>
      <c r="D11965" s="98"/>
    </row>
    <row r="11966" spans="1:4" ht="12.75">
      <c r="A11966" s="83"/>
      <c r="B11966" s="83"/>
      <c r="C11966" s="83"/>
      <c r="D11966" s="98"/>
    </row>
    <row r="11967" spans="1:4" ht="12.75">
      <c r="A11967" s="83"/>
      <c r="B11967" s="83"/>
      <c r="C11967" s="83"/>
      <c r="D11967" s="98"/>
    </row>
    <row r="11968" spans="1:4" ht="12.75">
      <c r="A11968" s="83"/>
      <c r="B11968" s="83"/>
      <c r="C11968" s="83"/>
      <c r="D11968" s="98"/>
    </row>
    <row r="11969" spans="1:4" ht="12.75">
      <c r="A11969" s="83"/>
      <c r="B11969" s="83"/>
      <c r="C11969" s="83"/>
      <c r="D11969" s="98"/>
    </row>
    <row r="11970" spans="1:4" ht="12.75">
      <c r="A11970" s="83"/>
      <c r="B11970" s="83"/>
      <c r="C11970" s="83"/>
      <c r="D11970" s="98"/>
    </row>
    <row r="11971" spans="1:4" ht="12.75">
      <c r="A11971" s="83"/>
      <c r="B11971" s="83"/>
      <c r="C11971" s="83"/>
      <c r="D11971" s="98"/>
    </row>
    <row r="11972" spans="1:4" ht="12.75">
      <c r="A11972" s="83"/>
      <c r="B11972" s="83"/>
      <c r="C11972" s="83"/>
      <c r="D11972" s="98"/>
    </row>
    <row r="11973" spans="1:4" ht="12.75">
      <c r="A11973" s="83"/>
      <c r="B11973" s="83"/>
      <c r="C11973" s="83"/>
      <c r="D11973" s="98"/>
    </row>
    <row r="11974" spans="1:4" ht="12.75">
      <c r="A11974" s="83"/>
      <c r="B11974" s="83"/>
      <c r="C11974" s="83"/>
      <c r="D11974" s="98"/>
    </row>
    <row r="11975" spans="1:4" ht="12.75">
      <c r="A11975" s="83"/>
      <c r="B11975" s="83"/>
      <c r="C11975" s="83"/>
      <c r="D11975" s="98"/>
    </row>
    <row r="11976" spans="1:4" ht="12.75">
      <c r="A11976" s="83"/>
      <c r="B11976" s="83"/>
      <c r="C11976" s="83"/>
      <c r="D11976" s="98"/>
    </row>
    <row r="11977" spans="1:4" ht="12.75">
      <c r="A11977" s="83"/>
      <c r="B11977" s="83"/>
      <c r="C11977" s="83"/>
      <c r="D11977" s="98"/>
    </row>
    <row r="11978" spans="1:4" ht="12.75">
      <c r="A11978" s="83"/>
      <c r="B11978" s="83"/>
      <c r="C11978" s="83"/>
      <c r="D11978" s="98"/>
    </row>
    <row r="11979" spans="1:4" ht="12.75">
      <c r="A11979" s="83"/>
      <c r="B11979" s="83"/>
      <c r="C11979" s="83"/>
      <c r="D11979" s="98"/>
    </row>
    <row r="11980" spans="1:4" ht="12.75">
      <c r="A11980" s="83"/>
      <c r="B11980" s="83"/>
      <c r="C11980" s="83"/>
      <c r="D11980" s="98"/>
    </row>
    <row r="11981" spans="1:4" ht="12.75">
      <c r="A11981" s="83"/>
      <c r="B11981" s="83"/>
      <c r="C11981" s="83"/>
      <c r="D11981" s="98"/>
    </row>
    <row r="11982" spans="1:4" ht="12.75">
      <c r="A11982" s="83"/>
      <c r="B11982" s="83"/>
      <c r="C11982" s="83"/>
      <c r="D11982" s="98"/>
    </row>
    <row r="11983" spans="1:4" ht="12.75">
      <c r="A11983" s="83"/>
      <c r="B11983" s="83"/>
      <c r="C11983" s="83"/>
      <c r="D11983" s="98"/>
    </row>
    <row r="11984" spans="1:4" ht="12.75">
      <c r="A11984" s="83"/>
      <c r="B11984" s="83"/>
      <c r="C11984" s="83"/>
      <c r="D11984" s="98"/>
    </row>
    <row r="11985" spans="1:4" ht="12.75">
      <c r="A11985" s="83"/>
      <c r="B11985" s="83"/>
      <c r="C11985" s="83"/>
      <c r="D11985" s="98"/>
    </row>
    <row r="11986" spans="1:4" ht="12.75">
      <c r="A11986" s="83"/>
      <c r="B11986" s="83"/>
      <c r="C11986" s="83"/>
      <c r="D11986" s="98"/>
    </row>
    <row r="11987" spans="1:4" ht="12.75">
      <c r="A11987" s="83"/>
      <c r="B11987" s="83"/>
      <c r="C11987" s="83"/>
      <c r="D11987" s="98"/>
    </row>
    <row r="11988" spans="1:4" ht="12.75">
      <c r="A11988" s="83"/>
      <c r="B11988" s="83"/>
      <c r="C11988" s="83"/>
      <c r="D11988" s="98"/>
    </row>
    <row r="11989" spans="1:4" ht="12.75">
      <c r="A11989" s="83"/>
      <c r="B11989" s="83"/>
      <c r="C11989" s="83"/>
      <c r="D11989" s="98"/>
    </row>
    <row r="11990" spans="1:4" ht="12.75">
      <c r="A11990" s="83"/>
      <c r="B11990" s="83"/>
      <c r="C11990" s="83"/>
      <c r="D11990" s="98"/>
    </row>
    <row r="11991" spans="1:4" ht="12.75">
      <c r="A11991" s="83"/>
      <c r="B11991" s="83"/>
      <c r="C11991" s="83"/>
      <c r="D11991" s="98"/>
    </row>
    <row r="11992" spans="1:4" ht="12.75">
      <c r="A11992" s="83"/>
      <c r="B11992" s="83"/>
      <c r="C11992" s="83"/>
      <c r="D11992" s="98"/>
    </row>
    <row r="11993" spans="1:4" ht="12.75">
      <c r="A11993" s="83"/>
      <c r="B11993" s="83"/>
      <c r="C11993" s="83"/>
      <c r="D11993" s="98"/>
    </row>
    <row r="11994" spans="1:4" ht="12.75">
      <c r="A11994" s="83"/>
      <c r="B11994" s="83"/>
      <c r="C11994" s="83"/>
      <c r="D11994" s="98"/>
    </row>
    <row r="11995" spans="1:4" ht="12.75">
      <c r="A11995" s="83"/>
      <c r="B11995" s="83"/>
      <c r="C11995" s="83"/>
      <c r="D11995" s="98"/>
    </row>
    <row r="11996" spans="1:4" ht="12.75">
      <c r="A11996" s="83"/>
      <c r="B11996" s="83"/>
      <c r="C11996" s="83"/>
      <c r="D11996" s="98"/>
    </row>
    <row r="11997" spans="1:4" ht="12.75">
      <c r="A11997" s="83"/>
      <c r="B11997" s="83"/>
      <c r="C11997" s="83"/>
      <c r="D11997" s="98"/>
    </row>
    <row r="11998" spans="1:4" ht="12.75">
      <c r="A11998" s="83"/>
      <c r="B11998" s="83"/>
      <c r="C11998" s="83"/>
      <c r="D11998" s="98"/>
    </row>
    <row r="11999" spans="1:4" ht="12.75">
      <c r="A11999" s="83"/>
      <c r="B11999" s="83"/>
      <c r="C11999" s="83"/>
      <c r="D11999" s="98"/>
    </row>
    <row r="12000" spans="1:4" ht="12.75">
      <c r="A12000" s="83"/>
      <c r="B12000" s="83"/>
      <c r="C12000" s="83"/>
      <c r="D12000" s="98"/>
    </row>
    <row r="12001" spans="1:4" ht="12.75">
      <c r="A12001" s="83"/>
      <c r="B12001" s="83"/>
      <c r="C12001" s="83"/>
      <c r="D12001" s="98"/>
    </row>
    <row r="12002" spans="1:4" ht="12.75">
      <c r="A12002" s="83"/>
      <c r="B12002" s="83"/>
      <c r="C12002" s="83"/>
      <c r="D12002" s="98"/>
    </row>
    <row r="12003" spans="1:4" ht="12.75">
      <c r="A12003" s="83"/>
      <c r="B12003" s="83"/>
      <c r="C12003" s="83"/>
      <c r="D12003" s="98"/>
    </row>
    <row r="12004" spans="1:4" ht="12.75">
      <c r="A12004" s="83"/>
      <c r="B12004" s="83"/>
      <c r="C12004" s="83"/>
      <c r="D12004" s="98"/>
    </row>
    <row r="12005" spans="1:4" ht="12.75">
      <c r="A12005" s="83"/>
      <c r="B12005" s="83"/>
      <c r="C12005" s="83"/>
      <c r="D12005" s="98"/>
    </row>
    <row r="12006" spans="1:4" ht="12.75">
      <c r="A12006" s="83"/>
      <c r="B12006" s="83"/>
      <c r="C12006" s="83"/>
      <c r="D12006" s="98"/>
    </row>
    <row r="12007" spans="1:4" ht="12.75">
      <c r="A12007" s="83"/>
      <c r="B12007" s="83"/>
      <c r="C12007" s="83"/>
      <c r="D12007" s="98"/>
    </row>
    <row r="12008" spans="1:4" ht="12.75">
      <c r="A12008" s="83"/>
      <c r="B12008" s="83"/>
      <c r="C12008" s="83"/>
      <c r="D12008" s="98"/>
    </row>
    <row r="12009" spans="1:4" ht="12.75">
      <c r="A12009" s="83"/>
      <c r="B12009" s="83"/>
      <c r="C12009" s="83"/>
      <c r="D12009" s="98"/>
    </row>
    <row r="12010" spans="1:4" ht="12.75">
      <c r="A12010" s="83"/>
      <c r="B12010" s="83"/>
      <c r="C12010" s="83"/>
      <c r="D12010" s="98"/>
    </row>
    <row r="12011" spans="1:4" ht="12.75">
      <c r="A12011" s="83"/>
      <c r="B12011" s="83"/>
      <c r="C12011" s="83"/>
      <c r="D12011" s="98"/>
    </row>
    <row r="12012" spans="1:4" ht="12.75">
      <c r="A12012" s="83"/>
      <c r="B12012" s="83"/>
      <c r="C12012" s="83"/>
      <c r="D12012" s="98"/>
    </row>
    <row r="12013" spans="1:4" ht="12.75">
      <c r="A12013" s="83"/>
      <c r="B12013" s="83"/>
      <c r="C12013" s="83"/>
      <c r="D12013" s="98"/>
    </row>
    <row r="12014" spans="1:4" ht="12.75">
      <c r="A12014" s="83"/>
      <c r="B12014" s="83"/>
      <c r="C12014" s="83"/>
      <c r="D12014" s="98"/>
    </row>
    <row r="12015" spans="1:4" ht="12.75">
      <c r="A12015" s="83"/>
      <c r="B12015" s="83"/>
      <c r="C12015" s="83"/>
      <c r="D12015" s="98"/>
    </row>
    <row r="12016" spans="1:4" ht="12.75">
      <c r="A12016" s="83"/>
      <c r="B12016" s="83"/>
      <c r="C12016" s="83"/>
      <c r="D12016" s="98"/>
    </row>
    <row r="12017" spans="1:4" ht="12.75">
      <c r="A12017" s="83"/>
      <c r="B12017" s="83"/>
      <c r="C12017" s="83"/>
      <c r="D12017" s="98"/>
    </row>
    <row r="12018" spans="1:4" ht="12.75">
      <c r="A12018" s="83"/>
      <c r="B12018" s="83"/>
      <c r="C12018" s="83"/>
      <c r="D12018" s="98"/>
    </row>
    <row r="12019" spans="1:4" ht="12.75">
      <c r="A12019" s="83"/>
      <c r="B12019" s="83"/>
      <c r="C12019" s="83"/>
      <c r="D12019" s="98"/>
    </row>
    <row r="12020" spans="1:4" ht="12.75">
      <c r="A12020" s="83"/>
      <c r="B12020" s="83"/>
      <c r="C12020" s="83"/>
      <c r="D12020" s="98"/>
    </row>
    <row r="12021" spans="1:4" ht="12.75">
      <c r="A12021" s="83"/>
      <c r="B12021" s="83"/>
      <c r="C12021" s="83"/>
      <c r="D12021" s="98"/>
    </row>
    <row r="12022" spans="1:4" ht="12.75">
      <c r="A12022" s="83"/>
      <c r="B12022" s="83"/>
      <c r="C12022" s="83"/>
      <c r="D12022" s="98"/>
    </row>
    <row r="12023" spans="1:4" ht="12.75">
      <c r="A12023" s="83"/>
      <c r="B12023" s="83"/>
      <c r="C12023" s="83"/>
      <c r="D12023" s="98"/>
    </row>
    <row r="12024" spans="1:4" ht="12.75">
      <c r="A12024" s="83"/>
      <c r="B12024" s="83"/>
      <c r="C12024" s="83"/>
      <c r="D12024" s="98"/>
    </row>
    <row r="12025" spans="1:4" ht="12.75">
      <c r="A12025" s="83"/>
      <c r="B12025" s="83"/>
      <c r="C12025" s="83"/>
      <c r="D12025" s="98"/>
    </row>
    <row r="12026" spans="1:4" ht="12.75">
      <c r="A12026" s="83"/>
      <c r="B12026" s="83"/>
      <c r="C12026" s="83"/>
      <c r="D12026" s="98"/>
    </row>
    <row r="12027" spans="1:4" ht="12.75">
      <c r="A12027" s="83"/>
      <c r="B12027" s="83"/>
      <c r="C12027" s="83"/>
      <c r="D12027" s="98"/>
    </row>
    <row r="12028" spans="1:4" ht="12.75">
      <c r="A12028" s="83"/>
      <c r="B12028" s="83"/>
      <c r="C12028" s="83"/>
      <c r="D12028" s="98"/>
    </row>
    <row r="12029" spans="1:4" ht="12.75">
      <c r="A12029" s="83"/>
      <c r="B12029" s="83"/>
      <c r="C12029" s="83"/>
      <c r="D12029" s="98"/>
    </row>
    <row r="12030" spans="1:4" ht="12.75">
      <c r="A12030" s="83"/>
      <c r="B12030" s="83"/>
      <c r="C12030" s="83"/>
      <c r="D12030" s="98"/>
    </row>
    <row r="12031" spans="1:4" ht="12.75">
      <c r="A12031" s="83"/>
      <c r="B12031" s="83"/>
      <c r="C12031" s="83"/>
      <c r="D12031" s="98"/>
    </row>
    <row r="12032" spans="1:4" ht="12.75">
      <c r="A12032" s="83"/>
      <c r="B12032" s="83"/>
      <c r="C12032" s="83"/>
      <c r="D12032" s="98"/>
    </row>
    <row r="12033" spans="1:4" ht="12.75">
      <c r="A12033" s="83"/>
      <c r="B12033" s="83"/>
      <c r="C12033" s="83"/>
      <c r="D12033" s="98"/>
    </row>
    <row r="12034" spans="1:4" ht="12.75">
      <c r="A12034" s="83"/>
      <c r="B12034" s="83"/>
      <c r="C12034" s="83"/>
      <c r="D12034" s="98"/>
    </row>
    <row r="12035" spans="1:4" ht="12.75">
      <c r="A12035" s="83"/>
      <c r="B12035" s="83"/>
      <c r="C12035" s="83"/>
      <c r="D12035" s="98"/>
    </row>
    <row r="12036" spans="1:4" ht="12.75">
      <c r="A12036" s="83"/>
      <c r="B12036" s="83"/>
      <c r="C12036" s="83"/>
      <c r="D12036" s="98"/>
    </row>
    <row r="12037" spans="1:4" ht="12.75">
      <c r="A12037" s="83"/>
      <c r="B12037" s="83"/>
      <c r="C12037" s="83"/>
      <c r="D12037" s="98"/>
    </row>
    <row r="12038" spans="1:4" ht="12.75">
      <c r="A12038" s="83"/>
      <c r="B12038" s="83"/>
      <c r="C12038" s="83"/>
      <c r="D12038" s="98"/>
    </row>
    <row r="12039" spans="1:4" ht="12.75">
      <c r="A12039" s="83"/>
      <c r="B12039" s="83"/>
      <c r="C12039" s="83"/>
      <c r="D12039" s="98"/>
    </row>
    <row r="12040" spans="1:4" ht="12.75">
      <c r="A12040" s="83"/>
      <c r="B12040" s="83"/>
      <c r="C12040" s="83"/>
      <c r="D12040" s="98"/>
    </row>
    <row r="12041" spans="1:4" ht="12.75">
      <c r="A12041" s="83"/>
      <c r="B12041" s="83"/>
      <c r="C12041" s="83"/>
      <c r="D12041" s="98"/>
    </row>
    <row r="12042" spans="1:4" ht="12.75">
      <c r="A12042" s="83"/>
      <c r="B12042" s="83"/>
      <c r="C12042" s="83"/>
      <c r="D12042" s="98"/>
    </row>
    <row r="12043" spans="1:4" ht="12.75">
      <c r="A12043" s="83"/>
      <c r="B12043" s="83"/>
      <c r="C12043" s="83"/>
      <c r="D12043" s="98"/>
    </row>
    <row r="12044" spans="1:4" ht="12.75">
      <c r="A12044" s="83"/>
      <c r="B12044" s="83"/>
      <c r="C12044" s="83"/>
      <c r="D12044" s="98"/>
    </row>
    <row r="12045" spans="1:4" ht="12.75">
      <c r="A12045" s="83"/>
      <c r="B12045" s="83"/>
      <c r="C12045" s="83"/>
      <c r="D12045" s="98"/>
    </row>
    <row r="12046" spans="1:4" ht="12.75">
      <c r="A12046" s="83"/>
      <c r="B12046" s="83"/>
      <c r="C12046" s="83"/>
      <c r="D12046" s="98"/>
    </row>
    <row r="12047" spans="1:4" ht="12.75">
      <c r="A12047" s="83"/>
      <c r="B12047" s="83"/>
      <c r="C12047" s="83"/>
      <c r="D12047" s="98"/>
    </row>
    <row r="12048" spans="1:4" ht="12.75">
      <c r="A12048" s="83"/>
      <c r="B12048" s="83"/>
      <c r="C12048" s="83"/>
      <c r="D12048" s="98"/>
    </row>
    <row r="12049" spans="1:4" ht="12.75">
      <c r="A12049" s="83"/>
      <c r="B12049" s="83"/>
      <c r="C12049" s="83"/>
      <c r="D12049" s="98"/>
    </row>
    <row r="12050" spans="1:4" ht="12.75">
      <c r="A12050" s="83"/>
      <c r="B12050" s="83"/>
      <c r="C12050" s="83"/>
      <c r="D12050" s="98"/>
    </row>
    <row r="12051" spans="1:4" ht="12.75">
      <c r="A12051" s="83"/>
      <c r="B12051" s="83"/>
      <c r="C12051" s="83"/>
      <c r="D12051" s="98"/>
    </row>
    <row r="12052" spans="1:4" ht="12.75">
      <c r="A12052" s="83"/>
      <c r="B12052" s="83"/>
      <c r="C12052" s="83"/>
      <c r="D12052" s="98"/>
    </row>
    <row r="12053" spans="1:4" ht="12.75">
      <c r="A12053" s="83"/>
      <c r="B12053" s="83"/>
      <c r="C12053" s="83"/>
      <c r="D12053" s="98"/>
    </row>
    <row r="12054" spans="1:4" ht="12.75">
      <c r="A12054" s="83"/>
      <c r="B12054" s="83"/>
      <c r="C12054" s="83"/>
      <c r="D12054" s="98"/>
    </row>
    <row r="12055" spans="1:4" ht="12.75">
      <c r="A12055" s="83"/>
      <c r="B12055" s="83"/>
      <c r="C12055" s="83"/>
      <c r="D12055" s="98"/>
    </row>
    <row r="12056" spans="1:4" ht="12.75">
      <c r="A12056" s="83"/>
      <c r="B12056" s="83"/>
      <c r="C12056" s="83"/>
      <c r="D12056" s="98"/>
    </row>
    <row r="12057" spans="1:4" ht="12.75">
      <c r="A12057" s="83"/>
      <c r="B12057" s="83"/>
      <c r="C12057" s="83"/>
      <c r="D12057" s="98"/>
    </row>
    <row r="12058" spans="1:4" ht="12.75">
      <c r="A12058" s="83"/>
      <c r="B12058" s="83"/>
      <c r="C12058" s="83"/>
      <c r="D12058" s="98"/>
    </row>
    <row r="12059" spans="1:4" ht="12.75">
      <c r="A12059" s="83"/>
      <c r="B12059" s="83"/>
      <c r="C12059" s="83"/>
      <c r="D12059" s="98"/>
    </row>
    <row r="12060" spans="1:4" ht="12.75">
      <c r="A12060" s="83"/>
      <c r="B12060" s="83"/>
      <c r="C12060" s="83"/>
      <c r="D12060" s="98"/>
    </row>
    <row r="12061" spans="1:4" ht="12.75">
      <c r="A12061" s="83"/>
      <c r="B12061" s="83"/>
      <c r="C12061" s="83"/>
      <c r="D12061" s="98"/>
    </row>
    <row r="12062" spans="1:4" ht="12.75">
      <c r="A12062" s="83"/>
      <c r="B12062" s="83"/>
      <c r="C12062" s="83"/>
      <c r="D12062" s="98"/>
    </row>
    <row r="12063" spans="1:4" ht="12.75">
      <c r="A12063" s="83"/>
      <c r="B12063" s="83"/>
      <c r="C12063" s="83"/>
      <c r="D12063" s="98"/>
    </row>
    <row r="12064" spans="1:4" ht="12.75">
      <c r="A12064" s="83"/>
      <c r="B12064" s="83"/>
      <c r="C12064" s="83"/>
      <c r="D12064" s="98"/>
    </row>
    <row r="12065" spans="1:4" ht="12.75">
      <c r="A12065" s="83"/>
      <c r="B12065" s="83"/>
      <c r="C12065" s="83"/>
      <c r="D12065" s="98"/>
    </row>
    <row r="12066" spans="1:4" ht="12.75">
      <c r="A12066" s="83"/>
      <c r="B12066" s="83"/>
      <c r="C12066" s="83"/>
      <c r="D12066" s="98"/>
    </row>
    <row r="12067" spans="1:4" ht="12.75">
      <c r="A12067" s="83"/>
      <c r="B12067" s="83"/>
      <c r="C12067" s="83"/>
      <c r="D12067" s="98"/>
    </row>
    <row r="12068" spans="1:4" ht="12.75">
      <c r="A12068" s="83"/>
      <c r="B12068" s="83"/>
      <c r="C12068" s="83"/>
      <c r="D12068" s="98"/>
    </row>
    <row r="12069" spans="1:4" ht="12.75">
      <c r="A12069" s="83"/>
      <c r="B12069" s="83"/>
      <c r="C12069" s="83"/>
      <c r="D12069" s="98"/>
    </row>
    <row r="12070" spans="1:4" ht="12.75">
      <c r="A12070" s="83"/>
      <c r="B12070" s="83"/>
      <c r="C12070" s="83"/>
      <c r="D12070" s="98"/>
    </row>
    <row r="12071" spans="1:4" ht="12.75">
      <c r="A12071" s="83"/>
      <c r="B12071" s="83"/>
      <c r="C12071" s="83"/>
      <c r="D12071" s="98"/>
    </row>
    <row r="12072" spans="1:4" ht="12.75">
      <c r="A12072" s="83"/>
      <c r="B12072" s="83"/>
      <c r="C12072" s="83"/>
      <c r="D12072" s="98"/>
    </row>
    <row r="12073" spans="1:4" ht="12.75">
      <c r="A12073" s="83"/>
      <c r="B12073" s="83"/>
      <c r="C12073" s="83"/>
      <c r="D12073" s="98"/>
    </row>
    <row r="12074" spans="1:4" ht="12.75">
      <c r="A12074" s="83"/>
      <c r="B12074" s="83"/>
      <c r="C12074" s="83"/>
      <c r="D12074" s="98"/>
    </row>
    <row r="12075" spans="1:4" ht="12.75">
      <c r="A12075" s="83"/>
      <c r="B12075" s="83"/>
      <c r="C12075" s="83"/>
      <c r="D12075" s="98"/>
    </row>
    <row r="12076" spans="1:4" ht="12.75">
      <c r="A12076" s="83"/>
      <c r="B12076" s="83"/>
      <c r="C12076" s="83"/>
      <c r="D12076" s="98"/>
    </row>
    <row r="12077" spans="1:4" ht="12.75">
      <c r="A12077" s="83"/>
      <c r="B12077" s="83"/>
      <c r="C12077" s="83"/>
      <c r="D12077" s="98"/>
    </row>
    <row r="12078" spans="1:4" ht="12.75">
      <c r="A12078" s="83"/>
      <c r="B12078" s="83"/>
      <c r="C12078" s="83"/>
      <c r="D12078" s="98"/>
    </row>
    <row r="12079" spans="1:4" ht="12.75">
      <c r="A12079" s="83"/>
      <c r="B12079" s="83"/>
      <c r="C12079" s="83"/>
      <c r="D12079" s="98"/>
    </row>
    <row r="12080" spans="1:4" ht="12.75">
      <c r="A12080" s="83"/>
      <c r="B12080" s="83"/>
      <c r="C12080" s="83"/>
      <c r="D12080" s="98"/>
    </row>
    <row r="12081" spans="1:4" ht="12.75">
      <c r="A12081" s="83"/>
      <c r="B12081" s="83"/>
      <c r="C12081" s="83"/>
      <c r="D12081" s="98"/>
    </row>
    <row r="12082" spans="1:4" ht="12.75">
      <c r="A12082" s="83"/>
      <c r="B12082" s="83"/>
      <c r="C12082" s="83"/>
      <c r="D12082" s="98"/>
    </row>
    <row r="12083" spans="1:4" ht="12.75">
      <c r="A12083" s="83"/>
      <c r="B12083" s="83"/>
      <c r="C12083" s="83"/>
      <c r="D12083" s="98"/>
    </row>
    <row r="12084" spans="1:4" ht="12.75">
      <c r="A12084" s="83"/>
      <c r="B12084" s="83"/>
      <c r="C12084" s="83"/>
      <c r="D12084" s="98"/>
    </row>
    <row r="12085" spans="1:4" ht="12.75">
      <c r="A12085" s="83"/>
      <c r="B12085" s="83"/>
      <c r="C12085" s="83"/>
      <c r="D12085" s="98"/>
    </row>
    <row r="12086" spans="1:4" ht="12.75">
      <c r="A12086" s="83"/>
      <c r="B12086" s="83"/>
      <c r="C12086" s="83"/>
      <c r="D12086" s="98"/>
    </row>
    <row r="12087" spans="1:4" ht="12.75">
      <c r="A12087" s="83"/>
      <c r="B12087" s="83"/>
      <c r="C12087" s="83"/>
      <c r="D12087" s="98"/>
    </row>
    <row r="12088" spans="1:4" ht="12.75">
      <c r="A12088" s="83"/>
      <c r="B12088" s="83"/>
      <c r="C12088" s="83"/>
      <c r="D12088" s="98"/>
    </row>
    <row r="12089" spans="1:4" ht="12.75">
      <c r="A12089" s="83"/>
      <c r="B12089" s="83"/>
      <c r="C12089" s="83"/>
      <c r="D12089" s="98"/>
    </row>
    <row r="12090" spans="1:4" ht="12.75">
      <c r="A12090" s="83"/>
      <c r="B12090" s="83"/>
      <c r="C12090" s="83"/>
      <c r="D12090" s="98"/>
    </row>
    <row r="12091" spans="1:4" ht="12.75">
      <c r="A12091" s="83"/>
      <c r="B12091" s="83"/>
      <c r="C12091" s="83"/>
      <c r="D12091" s="98"/>
    </row>
    <row r="12092" spans="1:4" ht="12.75">
      <c r="A12092" s="83"/>
      <c r="B12092" s="83"/>
      <c r="C12092" s="83"/>
      <c r="D12092" s="98"/>
    </row>
    <row r="12093" spans="1:4" ht="12.75">
      <c r="A12093" s="83"/>
      <c r="B12093" s="83"/>
      <c r="C12093" s="83"/>
      <c r="D12093" s="98"/>
    </row>
    <row r="12094" spans="1:4" ht="12.75">
      <c r="A12094" s="83"/>
      <c r="B12094" s="83"/>
      <c r="C12094" s="83"/>
      <c r="D12094" s="98"/>
    </row>
    <row r="12095" spans="1:4" ht="12.75">
      <c r="A12095" s="83"/>
      <c r="B12095" s="83"/>
      <c r="C12095" s="83"/>
      <c r="D12095" s="98"/>
    </row>
    <row r="12096" spans="1:4" ht="12.75">
      <c r="A12096" s="83"/>
      <c r="B12096" s="83"/>
      <c r="C12096" s="83"/>
      <c r="D12096" s="98"/>
    </row>
    <row r="12097" spans="1:4" ht="12.75">
      <c r="A12097" s="83"/>
      <c r="B12097" s="83"/>
      <c r="C12097" s="83"/>
      <c r="D12097" s="98"/>
    </row>
    <row r="12098" spans="1:4" ht="12.75">
      <c r="A12098" s="83"/>
      <c r="B12098" s="83"/>
      <c r="C12098" s="83"/>
      <c r="D12098" s="98"/>
    </row>
    <row r="12099" spans="1:4" ht="12.75">
      <c r="A12099" s="83"/>
      <c r="B12099" s="83"/>
      <c r="C12099" s="83"/>
      <c r="D12099" s="98"/>
    </row>
    <row r="12100" spans="1:4" ht="12.75">
      <c r="A12100" s="83"/>
      <c r="B12100" s="83"/>
      <c r="C12100" s="83"/>
      <c r="D12100" s="98"/>
    </row>
    <row r="12101" spans="1:4" ht="12.75">
      <c r="A12101" s="83"/>
      <c r="B12101" s="83"/>
      <c r="C12101" s="83"/>
      <c r="D12101" s="98"/>
    </row>
    <row r="12102" spans="1:4" ht="12.75">
      <c r="A12102" s="83"/>
      <c r="B12102" s="83"/>
      <c r="C12102" s="83"/>
      <c r="D12102" s="98"/>
    </row>
    <row r="12103" spans="1:4" ht="12.75">
      <c r="A12103" s="83"/>
      <c r="B12103" s="83"/>
      <c r="C12103" s="83"/>
      <c r="D12103" s="98"/>
    </row>
    <row r="12104" spans="1:4" ht="12.75">
      <c r="A12104" s="83"/>
      <c r="B12104" s="83"/>
      <c r="C12104" s="83"/>
      <c r="D12104" s="98"/>
    </row>
    <row r="12105" spans="1:4" ht="12.75">
      <c r="A12105" s="83"/>
      <c r="B12105" s="83"/>
      <c r="C12105" s="83"/>
      <c r="D12105" s="98"/>
    </row>
    <row r="12106" spans="1:4" ht="12.75">
      <c r="A12106" s="83"/>
      <c r="B12106" s="83"/>
      <c r="C12106" s="83"/>
      <c r="D12106" s="98"/>
    </row>
    <row r="12107" spans="1:4" ht="12.75">
      <c r="A12107" s="83"/>
      <c r="B12107" s="83"/>
      <c r="C12107" s="83"/>
      <c r="D12107" s="98"/>
    </row>
    <row r="12108" spans="1:4" ht="12.75">
      <c r="A12108" s="83"/>
      <c r="B12108" s="83"/>
      <c r="C12108" s="83"/>
      <c r="D12108" s="98"/>
    </row>
    <row r="12109" spans="1:4" ht="12.75">
      <c r="A12109" s="83"/>
      <c r="B12109" s="83"/>
      <c r="C12109" s="83"/>
      <c r="D12109" s="98"/>
    </row>
    <row r="12110" spans="1:4" ht="12.75">
      <c r="A12110" s="83"/>
      <c r="B12110" s="83"/>
      <c r="C12110" s="83"/>
      <c r="D12110" s="98"/>
    </row>
    <row r="12111" spans="1:4" ht="12.75">
      <c r="A12111" s="83"/>
      <c r="B12111" s="83"/>
      <c r="C12111" s="83"/>
      <c r="D12111" s="98"/>
    </row>
    <row r="12112" spans="1:4" ht="12.75">
      <c r="A12112" s="83"/>
      <c r="B12112" s="83"/>
      <c r="C12112" s="83"/>
      <c r="D12112" s="98"/>
    </row>
    <row r="12113" spans="1:4" ht="12.75">
      <c r="A12113" s="83"/>
      <c r="B12113" s="83"/>
      <c r="C12113" s="83"/>
      <c r="D12113" s="98"/>
    </row>
    <row r="12114" spans="1:4" ht="12.75">
      <c r="A12114" s="83"/>
      <c r="B12114" s="83"/>
      <c r="C12114" s="83"/>
      <c r="D12114" s="98"/>
    </row>
    <row r="12115" spans="1:4" ht="12.75">
      <c r="A12115" s="83"/>
      <c r="B12115" s="83"/>
      <c r="C12115" s="83"/>
      <c r="D12115" s="98"/>
    </row>
    <row r="12116" spans="1:4" ht="12.75">
      <c r="A12116" s="83"/>
      <c r="B12116" s="83"/>
      <c r="C12116" s="83"/>
      <c r="D12116" s="98"/>
    </row>
    <row r="12117" spans="1:4" ht="12.75">
      <c r="A12117" s="83"/>
      <c r="B12117" s="83"/>
      <c r="C12117" s="83"/>
      <c r="D12117" s="98"/>
    </row>
    <row r="12118" spans="1:4" ht="12.75">
      <c r="A12118" s="83"/>
      <c r="B12118" s="83"/>
      <c r="C12118" s="83"/>
      <c r="D12118" s="98"/>
    </row>
    <row r="12119" spans="1:4" ht="12.75">
      <c r="A12119" s="83"/>
      <c r="B12119" s="83"/>
      <c r="C12119" s="83"/>
      <c r="D12119" s="98"/>
    </row>
    <row r="12120" spans="1:4" ht="12.75">
      <c r="A12120" s="83"/>
      <c r="B12120" s="83"/>
      <c r="C12120" s="83"/>
      <c r="D12120" s="98"/>
    </row>
    <row r="12121" spans="1:4" ht="12.75">
      <c r="A12121" s="83"/>
      <c r="B12121" s="83"/>
      <c r="C12121" s="83"/>
      <c r="D12121" s="98"/>
    </row>
    <row r="12122" spans="1:4" ht="12.75">
      <c r="A12122" s="83"/>
      <c r="B12122" s="83"/>
      <c r="C12122" s="83"/>
      <c r="D12122" s="98"/>
    </row>
    <row r="12123" spans="1:4" ht="12.75">
      <c r="A12123" s="83"/>
      <c r="B12123" s="83"/>
      <c r="C12123" s="83"/>
      <c r="D12123" s="98"/>
    </row>
    <row r="12124" spans="1:4" ht="12.75">
      <c r="A12124" s="83"/>
      <c r="B12124" s="83"/>
      <c r="C12124" s="83"/>
      <c r="D12124" s="98"/>
    </row>
    <row r="12125" spans="1:4" ht="12.75">
      <c r="A12125" s="83"/>
      <c r="B12125" s="83"/>
      <c r="C12125" s="83"/>
      <c r="D12125" s="98"/>
    </row>
    <row r="12126" spans="1:4" ht="12.75">
      <c r="A12126" s="83"/>
      <c r="B12126" s="83"/>
      <c r="C12126" s="83"/>
      <c r="D12126" s="98"/>
    </row>
    <row r="12127" spans="1:4" ht="12.75">
      <c r="A12127" s="83"/>
      <c r="B12127" s="83"/>
      <c r="C12127" s="83"/>
      <c r="D12127" s="98"/>
    </row>
    <row r="12128" spans="1:4" ht="12.75">
      <c r="A12128" s="83"/>
      <c r="B12128" s="83"/>
      <c r="C12128" s="83"/>
      <c r="D12128" s="98"/>
    </row>
    <row r="12129" spans="1:4" ht="12.75">
      <c r="A12129" s="83"/>
      <c r="B12129" s="83"/>
      <c r="C12129" s="83"/>
      <c r="D12129" s="98"/>
    </row>
    <row r="12130" spans="1:4" ht="12.75">
      <c r="A12130" s="83"/>
      <c r="B12130" s="83"/>
      <c r="C12130" s="83"/>
      <c r="D12130" s="98"/>
    </row>
    <row r="12131" spans="1:4" ht="12.75">
      <c r="A12131" s="83"/>
      <c r="B12131" s="83"/>
      <c r="C12131" s="83"/>
      <c r="D12131" s="98"/>
    </row>
    <row r="12132" spans="1:4" ht="12.75">
      <c r="A12132" s="83"/>
      <c r="B12132" s="83"/>
      <c r="C12132" s="83"/>
      <c r="D12132" s="98"/>
    </row>
    <row r="12133" spans="1:4" ht="12.75">
      <c r="A12133" s="83"/>
      <c r="B12133" s="83"/>
      <c r="C12133" s="83"/>
      <c r="D12133" s="98"/>
    </row>
    <row r="12134" spans="1:4" ht="12.75">
      <c r="A12134" s="83"/>
      <c r="B12134" s="83"/>
      <c r="C12134" s="83"/>
      <c r="D12134" s="98"/>
    </row>
    <row r="12135" spans="1:4" ht="12.75">
      <c r="A12135" s="83"/>
      <c r="B12135" s="83"/>
      <c r="C12135" s="83"/>
      <c r="D12135" s="98"/>
    </row>
    <row r="12136" spans="1:4" ht="12.75">
      <c r="A12136" s="83"/>
      <c r="B12136" s="83"/>
      <c r="C12136" s="83"/>
      <c r="D12136" s="98"/>
    </row>
    <row r="12137" spans="1:4" ht="12.75">
      <c r="A12137" s="83"/>
      <c r="B12137" s="83"/>
      <c r="C12137" s="83"/>
      <c r="D12137" s="98"/>
    </row>
    <row r="12138" spans="1:4" ht="12.75">
      <c r="A12138" s="83"/>
      <c r="B12138" s="83"/>
      <c r="C12138" s="83"/>
      <c r="D12138" s="98"/>
    </row>
    <row r="12139" spans="1:4" ht="12.75">
      <c r="A12139" s="83"/>
      <c r="B12139" s="83"/>
      <c r="C12139" s="83"/>
      <c r="D12139" s="98"/>
    </row>
    <row r="12140" spans="1:4" ht="12.75">
      <c r="A12140" s="83"/>
      <c r="B12140" s="83"/>
      <c r="C12140" s="83"/>
      <c r="D12140" s="98"/>
    </row>
    <row r="12141" spans="1:4" ht="12.75">
      <c r="A12141" s="83"/>
      <c r="B12141" s="83"/>
      <c r="C12141" s="83"/>
      <c r="D12141" s="98"/>
    </row>
    <row r="12142" spans="1:4" ht="12.75">
      <c r="A12142" s="83"/>
      <c r="B12142" s="83"/>
      <c r="C12142" s="83"/>
      <c r="D12142" s="98"/>
    </row>
    <row r="12143" spans="1:4" ht="12.75">
      <c r="A12143" s="83"/>
      <c r="B12143" s="83"/>
      <c r="C12143" s="83"/>
      <c r="D12143" s="98"/>
    </row>
    <row r="12144" spans="1:4" ht="12.75">
      <c r="A12144" s="83"/>
      <c r="B12144" s="83"/>
      <c r="C12144" s="83"/>
      <c r="D12144" s="98"/>
    </row>
    <row r="12145" spans="1:4" ht="12.75">
      <c r="A12145" s="83"/>
      <c r="B12145" s="83"/>
      <c r="C12145" s="83"/>
      <c r="D12145" s="98"/>
    </row>
    <row r="12146" spans="1:4" ht="12.75">
      <c r="A12146" s="83"/>
      <c r="B12146" s="83"/>
      <c r="C12146" s="83"/>
      <c r="D12146" s="98"/>
    </row>
    <row r="12147" spans="1:4" ht="12.75">
      <c r="A12147" s="83"/>
      <c r="B12147" s="83"/>
      <c r="C12147" s="83"/>
      <c r="D12147" s="98"/>
    </row>
    <row r="12148" spans="1:4" ht="12.75">
      <c r="A12148" s="83"/>
      <c r="B12148" s="83"/>
      <c r="C12148" s="83"/>
      <c r="D12148" s="98"/>
    </row>
    <row r="12149" spans="1:4" ht="12.75">
      <c r="A12149" s="83"/>
      <c r="B12149" s="83"/>
      <c r="C12149" s="83"/>
      <c r="D12149" s="98"/>
    </row>
    <row r="12150" spans="1:4" ht="12.75">
      <c r="A12150" s="83"/>
      <c r="B12150" s="83"/>
      <c r="C12150" s="83"/>
      <c r="D12150" s="98"/>
    </row>
    <row r="12151" spans="1:4" ht="12.75">
      <c r="A12151" s="83"/>
      <c r="B12151" s="83"/>
      <c r="C12151" s="83"/>
      <c r="D12151" s="98"/>
    </row>
    <row r="12152" spans="1:4" ht="12.75">
      <c r="A12152" s="83"/>
      <c r="B12152" s="83"/>
      <c r="C12152" s="83"/>
      <c r="D12152" s="98"/>
    </row>
    <row r="12153" spans="1:4" ht="12.75">
      <c r="A12153" s="83"/>
      <c r="B12153" s="83"/>
      <c r="C12153" s="83"/>
      <c r="D12153" s="98"/>
    </row>
    <row r="12154" spans="1:4" ht="12.75">
      <c r="A12154" s="83"/>
      <c r="B12154" s="83"/>
      <c r="C12154" s="83"/>
      <c r="D12154" s="98"/>
    </row>
    <row r="12155" spans="1:4" ht="12.75">
      <c r="A12155" s="83"/>
      <c r="B12155" s="83"/>
      <c r="C12155" s="83"/>
      <c r="D12155" s="98"/>
    </row>
    <row r="12156" spans="1:4" ht="12.75">
      <c r="A12156" s="83"/>
      <c r="B12156" s="83"/>
      <c r="C12156" s="83"/>
      <c r="D12156" s="98"/>
    </row>
    <row r="12157" spans="1:4" ht="12.75">
      <c r="A12157" s="83"/>
      <c r="B12157" s="83"/>
      <c r="C12157" s="83"/>
      <c r="D12157" s="98"/>
    </row>
    <row r="12158" spans="1:4" ht="12.75">
      <c r="A12158" s="83"/>
      <c r="B12158" s="83"/>
      <c r="C12158" s="83"/>
      <c r="D12158" s="98"/>
    </row>
    <row r="12159" spans="1:4" ht="12.75">
      <c r="A12159" s="83"/>
      <c r="B12159" s="83"/>
      <c r="C12159" s="83"/>
      <c r="D12159" s="98"/>
    </row>
    <row r="12160" spans="1:4" ht="12.75">
      <c r="A12160" s="83"/>
      <c r="B12160" s="83"/>
      <c r="C12160" s="83"/>
      <c r="D12160" s="98"/>
    </row>
    <row r="12161" spans="1:4" ht="12.75">
      <c r="A12161" s="83"/>
      <c r="B12161" s="83"/>
      <c r="C12161" s="83"/>
      <c r="D12161" s="98"/>
    </row>
    <row r="12162" spans="1:4" ht="12.75">
      <c r="A12162" s="83"/>
      <c r="B12162" s="83"/>
      <c r="C12162" s="83"/>
      <c r="D12162" s="98"/>
    </row>
    <row r="12163" spans="1:4" ht="12.75">
      <c r="A12163" s="83"/>
      <c r="B12163" s="83"/>
      <c r="C12163" s="83"/>
      <c r="D12163" s="98"/>
    </row>
    <row r="12164" spans="1:4" ht="12.75">
      <c r="A12164" s="83"/>
      <c r="B12164" s="83"/>
      <c r="C12164" s="83"/>
      <c r="D12164" s="98"/>
    </row>
    <row r="12165" spans="1:4" ht="12.75">
      <c r="A12165" s="83"/>
      <c r="B12165" s="83"/>
      <c r="C12165" s="83"/>
      <c r="D12165" s="98"/>
    </row>
    <row r="12166" spans="1:4" ht="12.75">
      <c r="A12166" s="83"/>
      <c r="B12166" s="83"/>
      <c r="C12166" s="83"/>
      <c r="D12166" s="98"/>
    </row>
    <row r="12167" spans="1:4" ht="12.75">
      <c r="A12167" s="83"/>
      <c r="B12167" s="83"/>
      <c r="C12167" s="83"/>
      <c r="D12167" s="98"/>
    </row>
    <row r="12168" spans="1:4" ht="12.75">
      <c r="A12168" s="83"/>
      <c r="B12168" s="83"/>
      <c r="C12168" s="83"/>
      <c r="D12168" s="98"/>
    </row>
    <row r="12169" spans="1:4" ht="12.75">
      <c r="A12169" s="83"/>
      <c r="B12169" s="83"/>
      <c r="C12169" s="83"/>
      <c r="D12169" s="98"/>
    </row>
    <row r="12170" spans="1:4" ht="12.75">
      <c r="A12170" s="83"/>
      <c r="B12170" s="83"/>
      <c r="C12170" s="83"/>
      <c r="D12170" s="98"/>
    </row>
    <row r="12171" spans="1:4" ht="12.75">
      <c r="A12171" s="83"/>
      <c r="B12171" s="83"/>
      <c r="C12171" s="83"/>
      <c r="D12171" s="98"/>
    </row>
    <row r="12172" spans="1:4" ht="12.75">
      <c r="A12172" s="83"/>
      <c r="B12172" s="83"/>
      <c r="C12172" s="83"/>
      <c r="D12172" s="98"/>
    </row>
    <row r="12173" spans="1:4" ht="12.75">
      <c r="A12173" s="83"/>
      <c r="B12173" s="83"/>
      <c r="C12173" s="83"/>
      <c r="D12173" s="98"/>
    </row>
    <row r="12174" spans="1:4" ht="12.75">
      <c r="A12174" s="83"/>
      <c r="B12174" s="83"/>
      <c r="C12174" s="83"/>
      <c r="D12174" s="98"/>
    </row>
    <row r="12175" spans="1:4" ht="12.75">
      <c r="A12175" s="83"/>
      <c r="B12175" s="83"/>
      <c r="C12175" s="83"/>
      <c r="D12175" s="98"/>
    </row>
    <row r="12176" spans="1:4" ht="12.75">
      <c r="A12176" s="83"/>
      <c r="B12176" s="83"/>
      <c r="C12176" s="83"/>
      <c r="D12176" s="98"/>
    </row>
    <row r="12177" spans="1:4" ht="12.75">
      <c r="A12177" s="83"/>
      <c r="B12177" s="83"/>
      <c r="C12177" s="83"/>
      <c r="D12177" s="98"/>
    </row>
    <row r="12178" spans="1:4" ht="12.75">
      <c r="A12178" s="83"/>
      <c r="B12178" s="83"/>
      <c r="C12178" s="83"/>
      <c r="D12178" s="98"/>
    </row>
    <row r="12179" spans="1:4" ht="12.75">
      <c r="A12179" s="83"/>
      <c r="B12179" s="83"/>
      <c r="C12179" s="83"/>
      <c r="D12179" s="98"/>
    </row>
    <row r="12180" spans="1:4" ht="12.75">
      <c r="A12180" s="83"/>
      <c r="B12180" s="83"/>
      <c r="C12180" s="83"/>
      <c r="D12180" s="98"/>
    </row>
    <row r="12181" spans="1:4" ht="12.75">
      <c r="A12181" s="83"/>
      <c r="B12181" s="83"/>
      <c r="C12181" s="83"/>
      <c r="D12181" s="98"/>
    </row>
    <row r="12182" spans="1:4" ht="12.75">
      <c r="A12182" s="83"/>
      <c r="B12182" s="83"/>
      <c r="C12182" s="83"/>
      <c r="D12182" s="98"/>
    </row>
    <row r="12183" spans="1:4" ht="12.75">
      <c r="A12183" s="83"/>
      <c r="B12183" s="83"/>
      <c r="C12183" s="83"/>
      <c r="D12183" s="98"/>
    </row>
    <row r="12184" spans="1:4" ht="12.75">
      <c r="A12184" s="83"/>
      <c r="B12184" s="83"/>
      <c r="C12184" s="83"/>
      <c r="D12184" s="98"/>
    </row>
    <row r="12185" spans="1:4" ht="12.75">
      <c r="A12185" s="83"/>
      <c r="B12185" s="83"/>
      <c r="C12185" s="83"/>
      <c r="D12185" s="98"/>
    </row>
    <row r="12186" spans="1:4" ht="12.75">
      <c r="A12186" s="83"/>
      <c r="B12186" s="83"/>
      <c r="C12186" s="83"/>
      <c r="D12186" s="98"/>
    </row>
    <row r="12187" spans="1:4" ht="12.75">
      <c r="A12187" s="83"/>
      <c r="B12187" s="83"/>
      <c r="C12187" s="83"/>
      <c r="D12187" s="98"/>
    </row>
    <row r="12188" spans="1:4" ht="12.75">
      <c r="A12188" s="83"/>
      <c r="B12188" s="83"/>
      <c r="C12188" s="83"/>
      <c r="D12188" s="98"/>
    </row>
    <row r="12189" spans="1:4" ht="12.75">
      <c r="A12189" s="83"/>
      <c r="B12189" s="83"/>
      <c r="C12189" s="83"/>
      <c r="D12189" s="98"/>
    </row>
    <row r="12190" spans="1:4" ht="12.75">
      <c r="A12190" s="83"/>
      <c r="B12190" s="83"/>
      <c r="C12190" s="83"/>
      <c r="D12190" s="98"/>
    </row>
    <row r="12191" spans="1:4" ht="12.75">
      <c r="A12191" s="83"/>
      <c r="B12191" s="83"/>
      <c r="C12191" s="83"/>
      <c r="D12191" s="98"/>
    </row>
    <row r="12192" spans="1:4" ht="12.75">
      <c r="A12192" s="83"/>
      <c r="B12192" s="83"/>
      <c r="C12192" s="83"/>
      <c r="D12192" s="98"/>
    </row>
    <row r="12193" spans="1:4" ht="12.75">
      <c r="A12193" s="83"/>
      <c r="B12193" s="83"/>
      <c r="C12193" s="83"/>
      <c r="D12193" s="98"/>
    </row>
    <row r="12194" spans="1:4" ht="12.75">
      <c r="A12194" s="83"/>
      <c r="B12194" s="83"/>
      <c r="C12194" s="83"/>
      <c r="D12194" s="98"/>
    </row>
    <row r="12195" spans="1:4" ht="12.75">
      <c r="A12195" s="83"/>
      <c r="B12195" s="83"/>
      <c r="C12195" s="83"/>
      <c r="D12195" s="98"/>
    </row>
    <row r="12196" spans="1:4" ht="12.75">
      <c r="A12196" s="83"/>
      <c r="B12196" s="83"/>
      <c r="C12196" s="83"/>
      <c r="D12196" s="98"/>
    </row>
    <row r="12197" spans="1:4" ht="12.75">
      <c r="A12197" s="83"/>
      <c r="B12197" s="83"/>
      <c r="C12197" s="83"/>
      <c r="D12197" s="98"/>
    </row>
    <row r="12198" spans="1:4" ht="12.75">
      <c r="A12198" s="83"/>
      <c r="B12198" s="83"/>
      <c r="C12198" s="83"/>
      <c r="D12198" s="98"/>
    </row>
    <row r="12199" spans="1:4" ht="12.75">
      <c r="A12199" s="83"/>
      <c r="B12199" s="83"/>
      <c r="C12199" s="83"/>
      <c r="D12199" s="98"/>
    </row>
    <row r="12200" spans="1:4" ht="12.75">
      <c r="A12200" s="83"/>
      <c r="B12200" s="83"/>
      <c r="C12200" s="83"/>
      <c r="D12200" s="98"/>
    </row>
    <row r="12201" spans="1:4" ht="12.75">
      <c r="A12201" s="83"/>
      <c r="B12201" s="83"/>
      <c r="C12201" s="83"/>
      <c r="D12201" s="98"/>
    </row>
    <row r="12202" spans="1:4" ht="12.75">
      <c r="A12202" s="83"/>
      <c r="B12202" s="83"/>
      <c r="C12202" s="83"/>
      <c r="D12202" s="98"/>
    </row>
    <row r="12203" spans="1:4" ht="12.75">
      <c r="A12203" s="83"/>
      <c r="B12203" s="83"/>
      <c r="C12203" s="83"/>
      <c r="D12203" s="98"/>
    </row>
    <row r="12204" spans="1:4" ht="12.75">
      <c r="A12204" s="83"/>
      <c r="B12204" s="83"/>
      <c r="C12204" s="83"/>
      <c r="D12204" s="98"/>
    </row>
    <row r="12205" spans="1:4" ht="12.75">
      <c r="A12205" s="83"/>
      <c r="B12205" s="83"/>
      <c r="C12205" s="83"/>
      <c r="D12205" s="98"/>
    </row>
    <row r="12206" spans="1:4" ht="12.75">
      <c r="A12206" s="83"/>
      <c r="B12206" s="83"/>
      <c r="C12206" s="83"/>
      <c r="D12206" s="98"/>
    </row>
    <row r="12207" spans="1:4" ht="12.75">
      <c r="A12207" s="83"/>
      <c r="B12207" s="83"/>
      <c r="C12207" s="83"/>
      <c r="D12207" s="98"/>
    </row>
    <row r="12208" spans="1:4" ht="12.75">
      <c r="A12208" s="83"/>
      <c r="B12208" s="83"/>
      <c r="C12208" s="83"/>
      <c r="D12208" s="98"/>
    </row>
    <row r="12209" spans="1:4" ht="12.75">
      <c r="A12209" s="83"/>
      <c r="B12209" s="83"/>
      <c r="C12209" s="83"/>
      <c r="D12209" s="98"/>
    </row>
    <row r="12210" spans="1:4" ht="12.75">
      <c r="A12210" s="83"/>
      <c r="B12210" s="83"/>
      <c r="C12210" s="83"/>
      <c r="D12210" s="98"/>
    </row>
    <row r="12211" spans="1:4" ht="12.75">
      <c r="A12211" s="83"/>
      <c r="B12211" s="83"/>
      <c r="C12211" s="83"/>
      <c r="D12211" s="98"/>
    </row>
    <row r="12212" spans="1:4" ht="12.75">
      <c r="A12212" s="83"/>
      <c r="B12212" s="83"/>
      <c r="C12212" s="83"/>
      <c r="D12212" s="98"/>
    </row>
    <row r="12213" spans="1:4" ht="12.75">
      <c r="A12213" s="83"/>
      <c r="B12213" s="83"/>
      <c r="C12213" s="83"/>
      <c r="D12213" s="98"/>
    </row>
    <row r="12214" spans="1:4" ht="12.75">
      <c r="A12214" s="83"/>
      <c r="B12214" s="83"/>
      <c r="C12214" s="83"/>
      <c r="D12214" s="98"/>
    </row>
    <row r="12215" spans="1:4" ht="12.75">
      <c r="A12215" s="83"/>
      <c r="B12215" s="83"/>
      <c r="C12215" s="83"/>
      <c r="D12215" s="98"/>
    </row>
    <row r="12216" spans="1:4" ht="12.75">
      <c r="A12216" s="83"/>
      <c r="B12216" s="83"/>
      <c r="C12216" s="83"/>
      <c r="D12216" s="98"/>
    </row>
    <row r="12217" spans="1:4" ht="12.75">
      <c r="A12217" s="83"/>
      <c r="B12217" s="83"/>
      <c r="C12217" s="83"/>
      <c r="D12217" s="98"/>
    </row>
    <row r="12218" spans="1:4" ht="12.75">
      <c r="A12218" s="83"/>
      <c r="B12218" s="83"/>
      <c r="C12218" s="83"/>
      <c r="D12218" s="98"/>
    </row>
    <row r="12219" spans="1:4" ht="12.75">
      <c r="A12219" s="83"/>
      <c r="B12219" s="83"/>
      <c r="C12219" s="83"/>
      <c r="D12219" s="98"/>
    </row>
    <row r="12220" spans="1:4" ht="12.75">
      <c r="A12220" s="83"/>
      <c r="B12220" s="83"/>
      <c r="C12220" s="83"/>
      <c r="D12220" s="98"/>
    </row>
    <row r="12221" spans="1:4" ht="12.75">
      <c r="A12221" s="83"/>
      <c r="B12221" s="83"/>
      <c r="C12221" s="83"/>
      <c r="D12221" s="98"/>
    </row>
    <row r="12222" spans="1:4" ht="12.75">
      <c r="A12222" s="83"/>
      <c r="B12222" s="83"/>
      <c r="C12222" s="83"/>
      <c r="D12222" s="98"/>
    </row>
    <row r="12223" spans="1:4" ht="12.75">
      <c r="A12223" s="83"/>
      <c r="B12223" s="83"/>
      <c r="C12223" s="83"/>
      <c r="D12223" s="98"/>
    </row>
    <row r="12224" spans="1:4" ht="12.75">
      <c r="A12224" s="83"/>
      <c r="B12224" s="83"/>
      <c r="C12224" s="83"/>
      <c r="D12224" s="98"/>
    </row>
    <row r="12225" spans="1:4" ht="12.75">
      <c r="A12225" s="83"/>
      <c r="B12225" s="83"/>
      <c r="C12225" s="83"/>
      <c r="D12225" s="98"/>
    </row>
    <row r="12226" spans="1:4" ht="12.75">
      <c r="A12226" s="83"/>
      <c r="B12226" s="83"/>
      <c r="C12226" s="83"/>
      <c r="D12226" s="98"/>
    </row>
    <row r="12227" spans="1:4" ht="12.75">
      <c r="A12227" s="83"/>
      <c r="B12227" s="83"/>
      <c r="C12227" s="83"/>
      <c r="D12227" s="98"/>
    </row>
    <row r="12228" spans="1:4" ht="12.75">
      <c r="A12228" s="83"/>
      <c r="B12228" s="83"/>
      <c r="C12228" s="83"/>
      <c r="D12228" s="98"/>
    </row>
    <row r="12229" spans="1:4" ht="12.75">
      <c r="A12229" s="83"/>
      <c r="B12229" s="83"/>
      <c r="C12229" s="83"/>
      <c r="D12229" s="98"/>
    </row>
    <row r="12230" spans="1:4" ht="12.75">
      <c r="A12230" s="83"/>
      <c r="B12230" s="83"/>
      <c r="C12230" s="83"/>
      <c r="D12230" s="98"/>
    </row>
    <row r="12231" spans="1:4" ht="12.75">
      <c r="A12231" s="83"/>
      <c r="B12231" s="83"/>
      <c r="C12231" s="83"/>
      <c r="D12231" s="98"/>
    </row>
    <row r="12232" spans="1:4" ht="12.75">
      <c r="A12232" s="83"/>
      <c r="B12232" s="83"/>
      <c r="C12232" s="83"/>
      <c r="D12232" s="98"/>
    </row>
    <row r="12233" spans="1:4" ht="12.75">
      <c r="A12233" s="83"/>
      <c r="B12233" s="83"/>
      <c r="C12233" s="83"/>
      <c r="D12233" s="98"/>
    </row>
    <row r="12234" spans="1:4" ht="12.75">
      <c r="A12234" s="83"/>
      <c r="B12234" s="83"/>
      <c r="C12234" s="83"/>
      <c r="D12234" s="98"/>
    </row>
    <row r="12235" spans="1:4" ht="12.75">
      <c r="A12235" s="83"/>
      <c r="B12235" s="83"/>
      <c r="C12235" s="83"/>
      <c r="D12235" s="98"/>
    </row>
    <row r="12236" spans="1:4" ht="12.75">
      <c r="A12236" s="83"/>
      <c r="B12236" s="83"/>
      <c r="C12236" s="83"/>
      <c r="D12236" s="98"/>
    </row>
    <row r="12237" spans="1:4" ht="12.75">
      <c r="A12237" s="83"/>
      <c r="B12237" s="83"/>
      <c r="C12237" s="83"/>
      <c r="D12237" s="98"/>
    </row>
    <row r="12238" spans="1:4" ht="12.75">
      <c r="A12238" s="83"/>
      <c r="B12238" s="83"/>
      <c r="C12238" s="83"/>
      <c r="D12238" s="98"/>
    </row>
    <row r="12239" spans="1:4" ht="12.75">
      <c r="A12239" s="83"/>
      <c r="B12239" s="83"/>
      <c r="C12239" s="83"/>
      <c r="D12239" s="98"/>
    </row>
    <row r="12240" spans="1:4" ht="12.75">
      <c r="A12240" s="83"/>
      <c r="B12240" s="83"/>
      <c r="C12240" s="83"/>
      <c r="D12240" s="98"/>
    </row>
    <row r="12241" spans="1:4" ht="12.75">
      <c r="A12241" s="83"/>
      <c r="B12241" s="83"/>
      <c r="C12241" s="83"/>
      <c r="D12241" s="98"/>
    </row>
    <row r="12242" spans="1:4" ht="12.75">
      <c r="A12242" s="83"/>
      <c r="B12242" s="83"/>
      <c r="C12242" s="83"/>
      <c r="D12242" s="98"/>
    </row>
    <row r="12243" spans="1:4" ht="12.75">
      <c r="A12243" s="83"/>
      <c r="B12243" s="83"/>
      <c r="C12243" s="83"/>
      <c r="D12243" s="98"/>
    </row>
    <row r="12244" spans="1:4" ht="12.75">
      <c r="A12244" s="83"/>
      <c r="B12244" s="83"/>
      <c r="C12244" s="83"/>
      <c r="D12244" s="98"/>
    </row>
    <row r="12245" spans="1:4" ht="12.75">
      <c r="A12245" s="83"/>
      <c r="B12245" s="83"/>
      <c r="C12245" s="83"/>
      <c r="D12245" s="98"/>
    </row>
    <row r="12246" spans="1:4" ht="12.75">
      <c r="A12246" s="83"/>
      <c r="B12246" s="83"/>
      <c r="C12246" s="83"/>
      <c r="D12246" s="98"/>
    </row>
    <row r="12247" spans="1:4" ht="12.75">
      <c r="A12247" s="83"/>
      <c r="B12247" s="83"/>
      <c r="C12247" s="83"/>
      <c r="D12247" s="98"/>
    </row>
    <row r="12248" spans="1:4" ht="12.75">
      <c r="A12248" s="83"/>
      <c r="B12248" s="83"/>
      <c r="C12248" s="83"/>
      <c r="D12248" s="98"/>
    </row>
    <row r="12249" spans="1:4" ht="12.75">
      <c r="A12249" s="83"/>
      <c r="B12249" s="83"/>
      <c r="C12249" s="83"/>
      <c r="D12249" s="98"/>
    </row>
    <row r="12250" spans="1:4" ht="12.75">
      <c r="A12250" s="83"/>
      <c r="B12250" s="83"/>
      <c r="C12250" s="83"/>
      <c r="D12250" s="98"/>
    </row>
    <row r="12251" spans="1:4" ht="12.75">
      <c r="A12251" s="83"/>
      <c r="B12251" s="83"/>
      <c r="C12251" s="83"/>
      <c r="D12251" s="98"/>
    </row>
    <row r="12252" spans="1:4" ht="12.75">
      <c r="A12252" s="83"/>
      <c r="B12252" s="83"/>
      <c r="C12252" s="83"/>
      <c r="D12252" s="98"/>
    </row>
    <row r="12253" spans="1:4" ht="12.75">
      <c r="A12253" s="83"/>
      <c r="B12253" s="83"/>
      <c r="C12253" s="83"/>
      <c r="D12253" s="98"/>
    </row>
    <row r="12254" spans="1:4" ht="12.75">
      <c r="A12254" s="83"/>
      <c r="B12254" s="83"/>
      <c r="C12254" s="83"/>
      <c r="D12254" s="98"/>
    </row>
    <row r="12255" spans="1:4" ht="12.75">
      <c r="A12255" s="83"/>
      <c r="B12255" s="83"/>
      <c r="C12255" s="83"/>
      <c r="D12255" s="98"/>
    </row>
    <row r="12256" spans="1:4" ht="12.75">
      <c r="A12256" s="83"/>
      <c r="B12256" s="83"/>
      <c r="C12256" s="83"/>
      <c r="D12256" s="98"/>
    </row>
    <row r="12257" spans="1:4" ht="12.75">
      <c r="A12257" s="83"/>
      <c r="B12257" s="83"/>
      <c r="C12257" s="83"/>
      <c r="D12257" s="98"/>
    </row>
    <row r="12258" spans="1:4" ht="12.75">
      <c r="A12258" s="83"/>
      <c r="B12258" s="83"/>
      <c r="C12258" s="83"/>
      <c r="D12258" s="98"/>
    </row>
    <row r="12259" spans="1:4" ht="12.75">
      <c r="A12259" s="83"/>
      <c r="B12259" s="83"/>
      <c r="C12259" s="83"/>
      <c r="D12259" s="98"/>
    </row>
    <row r="12260" spans="1:4" ht="12.75">
      <c r="A12260" s="83"/>
      <c r="B12260" s="83"/>
      <c r="C12260" s="83"/>
      <c r="D12260" s="98"/>
    </row>
    <row r="12261" spans="1:4" ht="12.75">
      <c r="A12261" s="83"/>
      <c r="B12261" s="83"/>
      <c r="C12261" s="83"/>
      <c r="D12261" s="98"/>
    </row>
    <row r="12262" spans="1:4" ht="12.75">
      <c r="A12262" s="83"/>
      <c r="B12262" s="83"/>
      <c r="C12262" s="83"/>
      <c r="D12262" s="98"/>
    </row>
    <row r="12263" spans="1:4" ht="12.75">
      <c r="A12263" s="83"/>
      <c r="B12263" s="83"/>
      <c r="C12263" s="83"/>
      <c r="D12263" s="98"/>
    </row>
    <row r="12264" spans="1:4" ht="12.75">
      <c r="A12264" s="83"/>
      <c r="B12264" s="83"/>
      <c r="C12264" s="83"/>
      <c r="D12264" s="98"/>
    </row>
    <row r="12265" spans="1:4" ht="12.75">
      <c r="A12265" s="83"/>
      <c r="B12265" s="83"/>
      <c r="C12265" s="83"/>
      <c r="D12265" s="98"/>
    </row>
    <row r="12266" spans="1:4" ht="12.75">
      <c r="A12266" s="83"/>
      <c r="B12266" s="83"/>
      <c r="C12266" s="83"/>
      <c r="D12266" s="98"/>
    </row>
    <row r="12267" spans="1:4" ht="12.75">
      <c r="A12267" s="83"/>
      <c r="B12267" s="83"/>
      <c r="C12267" s="83"/>
      <c r="D12267" s="98"/>
    </row>
    <row r="12268" spans="1:4" ht="12.75">
      <c r="A12268" s="83"/>
      <c r="B12268" s="83"/>
      <c r="C12268" s="83"/>
      <c r="D12268" s="98"/>
    </row>
    <row r="12269" spans="1:4" ht="12.75">
      <c r="A12269" s="83"/>
      <c r="B12269" s="83"/>
      <c r="C12269" s="83"/>
      <c r="D12269" s="98"/>
    </row>
    <row r="12270" spans="1:4" ht="12.75">
      <c r="A12270" s="83"/>
      <c r="B12270" s="83"/>
      <c r="C12270" s="83"/>
      <c r="D12270" s="98"/>
    </row>
    <row r="12271" spans="1:4" ht="12.75">
      <c r="A12271" s="83"/>
      <c r="B12271" s="83"/>
      <c r="C12271" s="83"/>
      <c r="D12271" s="98"/>
    </row>
    <row r="12272" spans="1:4" ht="12.75">
      <c r="A12272" s="83"/>
      <c r="B12272" s="83"/>
      <c r="C12272" s="83"/>
      <c r="D12272" s="98"/>
    </row>
    <row r="12273" spans="1:4" ht="12.75">
      <c r="A12273" s="83"/>
      <c r="B12273" s="83"/>
      <c r="C12273" s="83"/>
      <c r="D12273" s="98"/>
    </row>
    <row r="12274" spans="1:4" ht="12.75">
      <c r="A12274" s="83"/>
      <c r="B12274" s="83"/>
      <c r="C12274" s="83"/>
      <c r="D12274" s="98"/>
    </row>
    <row r="12275" spans="1:4" ht="12.75">
      <c r="A12275" s="83"/>
      <c r="B12275" s="83"/>
      <c r="C12275" s="83"/>
      <c r="D12275" s="98"/>
    </row>
    <row r="12276" spans="1:4" ht="12.75">
      <c r="A12276" s="83"/>
      <c r="B12276" s="83"/>
      <c r="C12276" s="83"/>
      <c r="D12276" s="98"/>
    </row>
    <row r="12277" spans="1:4" ht="12.75">
      <c r="A12277" s="83"/>
      <c r="B12277" s="83"/>
      <c r="C12277" s="83"/>
      <c r="D12277" s="98"/>
    </row>
    <row r="12278" spans="1:4" ht="12.75">
      <c r="A12278" s="83"/>
      <c r="B12278" s="83"/>
      <c r="C12278" s="83"/>
      <c r="D12278" s="98"/>
    </row>
    <row r="12279" spans="1:4" ht="12.75">
      <c r="A12279" s="83"/>
      <c r="B12279" s="83"/>
      <c r="C12279" s="83"/>
      <c r="D12279" s="98"/>
    </row>
    <row r="12280" spans="1:4" ht="12.75">
      <c r="A12280" s="83"/>
      <c r="B12280" s="83"/>
      <c r="C12280" s="83"/>
      <c r="D12280" s="98"/>
    </row>
    <row r="12281" spans="1:4" ht="12.75">
      <c r="A12281" s="83"/>
      <c r="B12281" s="83"/>
      <c r="C12281" s="83"/>
      <c r="D12281" s="98"/>
    </row>
    <row r="12282" spans="1:4" ht="12.75">
      <c r="A12282" s="83"/>
      <c r="B12282" s="83"/>
      <c r="C12282" s="83"/>
      <c r="D12282" s="98"/>
    </row>
    <row r="12283" spans="1:4" ht="12.75">
      <c r="A12283" s="83"/>
      <c r="B12283" s="83"/>
      <c r="C12283" s="83"/>
      <c r="D12283" s="98"/>
    </row>
    <row r="12284" spans="1:4" ht="12.75">
      <c r="A12284" s="83"/>
      <c r="B12284" s="83"/>
      <c r="C12284" s="83"/>
      <c r="D12284" s="98"/>
    </row>
    <row r="12285" spans="1:4" ht="12.75">
      <c r="A12285" s="83"/>
      <c r="B12285" s="83"/>
      <c r="C12285" s="83"/>
      <c r="D12285" s="98"/>
    </row>
    <row r="12286" spans="1:4" ht="12.75">
      <c r="A12286" s="83"/>
      <c r="B12286" s="83"/>
      <c r="C12286" s="83"/>
      <c r="D12286" s="98"/>
    </row>
    <row r="12287" spans="1:4" ht="12.75">
      <c r="A12287" s="83"/>
      <c r="B12287" s="83"/>
      <c r="C12287" s="83"/>
      <c r="D12287" s="98"/>
    </row>
    <row r="12288" spans="1:4" ht="12.75">
      <c r="A12288" s="83"/>
      <c r="B12288" s="83"/>
      <c r="C12288" s="83"/>
      <c r="D12288" s="98"/>
    </row>
    <row r="12289" spans="1:4" ht="12.75">
      <c r="A12289" s="83"/>
      <c r="B12289" s="83"/>
      <c r="C12289" s="83"/>
      <c r="D12289" s="98"/>
    </row>
    <row r="12290" spans="1:4" ht="12.75">
      <c r="A12290" s="83"/>
      <c r="B12290" s="83"/>
      <c r="C12290" s="83"/>
      <c r="D12290" s="98"/>
    </row>
    <row r="12291" spans="1:4" ht="12.75">
      <c r="A12291" s="83"/>
      <c r="B12291" s="83"/>
      <c r="C12291" s="83"/>
      <c r="D12291" s="98"/>
    </row>
    <row r="12292" spans="1:4" ht="12.75">
      <c r="A12292" s="83"/>
      <c r="B12292" s="83"/>
      <c r="C12292" s="83"/>
      <c r="D12292" s="98"/>
    </row>
    <row r="12293" spans="1:4" ht="12.75">
      <c r="A12293" s="83"/>
      <c r="B12293" s="83"/>
      <c r="C12293" s="83"/>
      <c r="D12293" s="98"/>
    </row>
    <row r="12294" spans="1:4" ht="12.75">
      <c r="A12294" s="83"/>
      <c r="B12294" s="83"/>
      <c r="C12294" s="83"/>
      <c r="D12294" s="98"/>
    </row>
    <row r="12295" spans="1:4" ht="12.75">
      <c r="A12295" s="83"/>
      <c r="B12295" s="83"/>
      <c r="C12295" s="83"/>
      <c r="D12295" s="98"/>
    </row>
    <row r="12296" spans="1:4" ht="12.75">
      <c r="A12296" s="83"/>
      <c r="B12296" s="83"/>
      <c r="C12296" s="83"/>
      <c r="D12296" s="98"/>
    </row>
    <row r="12297" spans="1:4" ht="12.75">
      <c r="A12297" s="83"/>
      <c r="B12297" s="83"/>
      <c r="C12297" s="83"/>
      <c r="D12297" s="98"/>
    </row>
    <row r="12298" spans="1:4" ht="12.75">
      <c r="A12298" s="83"/>
      <c r="B12298" s="83"/>
      <c r="C12298" s="83"/>
      <c r="D12298" s="98"/>
    </row>
    <row r="12299" spans="1:4" ht="12.75">
      <c r="A12299" s="83"/>
      <c r="B12299" s="83"/>
      <c r="C12299" s="83"/>
      <c r="D12299" s="98"/>
    </row>
    <row r="12300" spans="1:4" ht="12.75">
      <c r="A12300" s="83"/>
      <c r="B12300" s="83"/>
      <c r="C12300" s="83"/>
      <c r="D12300" s="98"/>
    </row>
    <row r="12301" spans="1:4" ht="12.75">
      <c r="A12301" s="83"/>
      <c r="B12301" s="83"/>
      <c r="C12301" s="83"/>
      <c r="D12301" s="98"/>
    </row>
    <row r="12302" spans="1:4" ht="12.75">
      <c r="A12302" s="83"/>
      <c r="B12302" s="83"/>
      <c r="C12302" s="83"/>
      <c r="D12302" s="98"/>
    </row>
    <row r="12303" spans="1:4" ht="12.75">
      <c r="A12303" s="83"/>
      <c r="B12303" s="83"/>
      <c r="C12303" s="83"/>
      <c r="D12303" s="98"/>
    </row>
    <row r="12304" spans="1:4" ht="12.75">
      <c r="A12304" s="83"/>
      <c r="B12304" s="83"/>
      <c r="C12304" s="83"/>
      <c r="D12304" s="98"/>
    </row>
    <row r="12305" spans="1:4" ht="12.75">
      <c r="A12305" s="83"/>
      <c r="B12305" s="83"/>
      <c r="C12305" s="83"/>
      <c r="D12305" s="98"/>
    </row>
    <row r="12306" spans="1:4" ht="12.75">
      <c r="A12306" s="83"/>
      <c r="B12306" s="83"/>
      <c r="C12306" s="83"/>
      <c r="D12306" s="98"/>
    </row>
    <row r="12307" spans="1:4" ht="12.75">
      <c r="A12307" s="83"/>
      <c r="B12307" s="83"/>
      <c r="C12307" s="83"/>
      <c r="D12307" s="98"/>
    </row>
    <row r="12308" spans="1:4" ht="12.75">
      <c r="A12308" s="83"/>
      <c r="B12308" s="83"/>
      <c r="C12308" s="83"/>
      <c r="D12308" s="98"/>
    </row>
    <row r="12309" spans="1:4" ht="12.75">
      <c r="A12309" s="83"/>
      <c r="B12309" s="83"/>
      <c r="C12309" s="83"/>
      <c r="D12309" s="98"/>
    </row>
    <row r="12310" spans="1:4" ht="12.75">
      <c r="A12310" s="83"/>
      <c r="B12310" s="83"/>
      <c r="C12310" s="83"/>
      <c r="D12310" s="98"/>
    </row>
    <row r="12311" spans="1:4" ht="12.75">
      <c r="A12311" s="83"/>
      <c r="B12311" s="83"/>
      <c r="C12311" s="83"/>
      <c r="D12311" s="98"/>
    </row>
    <row r="12312" spans="1:4" ht="12.75">
      <c r="A12312" s="83"/>
      <c r="B12312" s="83"/>
      <c r="C12312" s="83"/>
      <c r="D12312" s="98"/>
    </row>
    <row r="12313" spans="1:4" ht="12.75">
      <c r="A12313" s="83"/>
      <c r="B12313" s="83"/>
      <c r="C12313" s="83"/>
      <c r="D12313" s="98"/>
    </row>
    <row r="12314" spans="1:4" ht="12.75">
      <c r="A12314" s="83"/>
      <c r="B12314" s="83"/>
      <c r="C12314" s="83"/>
      <c r="D12314" s="98"/>
    </row>
    <row r="12315" spans="1:4" ht="12.75">
      <c r="A12315" s="83"/>
      <c r="B12315" s="83"/>
      <c r="C12315" s="83"/>
      <c r="D12315" s="98"/>
    </row>
    <row r="12316" spans="1:4" ht="12.75">
      <c r="A12316" s="83"/>
      <c r="B12316" s="83"/>
      <c r="C12316" s="83"/>
      <c r="D12316" s="98"/>
    </row>
    <row r="12317" spans="1:4" ht="12.75">
      <c r="A12317" s="83"/>
      <c r="B12317" s="83"/>
      <c r="C12317" s="83"/>
      <c r="D12317" s="98"/>
    </row>
    <row r="12318" spans="1:4" ht="12.75">
      <c r="A12318" s="83"/>
      <c r="B12318" s="83"/>
      <c r="C12318" s="83"/>
      <c r="D12318" s="98"/>
    </row>
    <row r="12319" spans="1:4" ht="12.75">
      <c r="A12319" s="83"/>
      <c r="B12319" s="83"/>
      <c r="C12319" s="83"/>
      <c r="D12319" s="98"/>
    </row>
    <row r="12320" spans="1:4" ht="12.75">
      <c r="A12320" s="83"/>
      <c r="B12320" s="83"/>
      <c r="C12320" s="83"/>
      <c r="D12320" s="98"/>
    </row>
    <row r="12321" spans="1:4" ht="12.75">
      <c r="A12321" s="83"/>
      <c r="B12321" s="83"/>
      <c r="C12321" s="83"/>
      <c r="D12321" s="98"/>
    </row>
    <row r="12322" spans="1:4" ht="12.75">
      <c r="A12322" s="83"/>
      <c r="B12322" s="83"/>
      <c r="C12322" s="83"/>
      <c r="D12322" s="98"/>
    </row>
    <row r="12323" spans="1:4" ht="12.75">
      <c r="A12323" s="83"/>
      <c r="B12323" s="83"/>
      <c r="C12323" s="83"/>
      <c r="D12323" s="98"/>
    </row>
    <row r="12324" spans="1:4" ht="12.75">
      <c r="A12324" s="83"/>
      <c r="B12324" s="83"/>
      <c r="C12324" s="83"/>
      <c r="D12324" s="98"/>
    </row>
    <row r="12325" spans="1:4" ht="12.75">
      <c r="A12325" s="83"/>
      <c r="B12325" s="83"/>
      <c r="C12325" s="83"/>
      <c r="D12325" s="98"/>
    </row>
    <row r="12326" spans="1:4" ht="12.75">
      <c r="A12326" s="83"/>
      <c r="B12326" s="83"/>
      <c r="C12326" s="83"/>
      <c r="D12326" s="98"/>
    </row>
    <row r="12327" spans="1:4" ht="12.75">
      <c r="A12327" s="83"/>
      <c r="B12327" s="83"/>
      <c r="C12327" s="83"/>
      <c r="D12327" s="98"/>
    </row>
    <row r="12328" spans="1:4" ht="12.75">
      <c r="A12328" s="83"/>
      <c r="B12328" s="83"/>
      <c r="C12328" s="83"/>
      <c r="D12328" s="98"/>
    </row>
    <row r="12329" spans="1:4" ht="12.75">
      <c r="A12329" s="83"/>
      <c r="B12329" s="83"/>
      <c r="C12329" s="83"/>
      <c r="D12329" s="98"/>
    </row>
    <row r="12330" spans="1:4" ht="12.75">
      <c r="A12330" s="83"/>
      <c r="B12330" s="83"/>
      <c r="C12330" s="83"/>
      <c r="D12330" s="98"/>
    </row>
    <row r="12331" spans="1:4" ht="12.75">
      <c r="A12331" s="83"/>
      <c r="B12331" s="83"/>
      <c r="C12331" s="83"/>
      <c r="D12331" s="98"/>
    </row>
    <row r="12332" spans="1:4" ht="12.75">
      <c r="A12332" s="83"/>
      <c r="B12332" s="83"/>
      <c r="C12332" s="83"/>
      <c r="D12332" s="98"/>
    </row>
    <row r="12333" spans="1:4" ht="12.75">
      <c r="A12333" s="83"/>
      <c r="B12333" s="83"/>
      <c r="C12333" s="83"/>
      <c r="D12333" s="98"/>
    </row>
    <row r="12334" spans="1:4" ht="12.75">
      <c r="A12334" s="83"/>
      <c r="B12334" s="83"/>
      <c r="C12334" s="83"/>
      <c r="D12334" s="98"/>
    </row>
    <row r="12335" spans="1:4" ht="12.75">
      <c r="A12335" s="83"/>
      <c r="B12335" s="83"/>
      <c r="C12335" s="83"/>
      <c r="D12335" s="98"/>
    </row>
    <row r="12336" spans="1:4" ht="12.75">
      <c r="A12336" s="83"/>
      <c r="B12336" s="83"/>
      <c r="C12336" s="83"/>
      <c r="D12336" s="98"/>
    </row>
    <row r="12337" spans="1:4" ht="12.75">
      <c r="A12337" s="83"/>
      <c r="B12337" s="83"/>
      <c r="C12337" s="83"/>
      <c r="D12337" s="98"/>
    </row>
    <row r="12338" spans="1:4" ht="12.75">
      <c r="A12338" s="83"/>
      <c r="B12338" s="83"/>
      <c r="C12338" s="83"/>
      <c r="D12338" s="98"/>
    </row>
    <row r="12339" spans="1:4" ht="12.75">
      <c r="A12339" s="83"/>
      <c r="B12339" s="83"/>
      <c r="C12339" s="83"/>
      <c r="D12339" s="98"/>
    </row>
    <row r="12340" spans="1:4" ht="12.75">
      <c r="A12340" s="83"/>
      <c r="B12340" s="83"/>
      <c r="C12340" s="83"/>
      <c r="D12340" s="98"/>
    </row>
    <row r="12341" spans="1:4" ht="12.75">
      <c r="A12341" s="83"/>
      <c r="B12341" s="83"/>
      <c r="C12341" s="83"/>
      <c r="D12341" s="98"/>
    </row>
    <row r="12342" spans="1:4" ht="12.75">
      <c r="A12342" s="83"/>
      <c r="B12342" s="83"/>
      <c r="C12342" s="83"/>
      <c r="D12342" s="98"/>
    </row>
    <row r="12343" spans="1:4" ht="12.75">
      <c r="A12343" s="83"/>
      <c r="B12343" s="83"/>
      <c r="C12343" s="83"/>
      <c r="D12343" s="98"/>
    </row>
    <row r="12344" spans="1:4" ht="12.75">
      <c r="A12344" s="83"/>
      <c r="B12344" s="83"/>
      <c r="C12344" s="83"/>
      <c r="D12344" s="98"/>
    </row>
    <row r="12345" spans="1:4" ht="12.75">
      <c r="A12345" s="83"/>
      <c r="B12345" s="83"/>
      <c r="C12345" s="83"/>
      <c r="D12345" s="98"/>
    </row>
    <row r="12346" spans="1:4" ht="12.75">
      <c r="A12346" s="83"/>
      <c r="B12346" s="83"/>
      <c r="C12346" s="83"/>
      <c r="D12346" s="98"/>
    </row>
    <row r="12347" spans="1:4" ht="12.75">
      <c r="A12347" s="83"/>
      <c r="B12347" s="83"/>
      <c r="C12347" s="83"/>
      <c r="D12347" s="98"/>
    </row>
    <row r="12348" spans="1:4" ht="12.75">
      <c r="A12348" s="83"/>
      <c r="B12348" s="83"/>
      <c r="C12348" s="83"/>
      <c r="D12348" s="98"/>
    </row>
    <row r="12349" spans="1:4" ht="12.75">
      <c r="A12349" s="83"/>
      <c r="B12349" s="83"/>
      <c r="C12349" s="83"/>
      <c r="D12349" s="98"/>
    </row>
    <row r="12350" spans="1:4" ht="12.75">
      <c r="A12350" s="83"/>
      <c r="B12350" s="83"/>
      <c r="C12350" s="83"/>
      <c r="D12350" s="98"/>
    </row>
    <row r="12351" spans="1:4" ht="12.75">
      <c r="A12351" s="83"/>
      <c r="B12351" s="83"/>
      <c r="C12351" s="83"/>
      <c r="D12351" s="98"/>
    </row>
    <row r="12352" spans="1:4" ht="12.75">
      <c r="A12352" s="83"/>
      <c r="B12352" s="83"/>
      <c r="C12352" s="83"/>
      <c r="D12352" s="98"/>
    </row>
    <row r="12353" spans="1:4" ht="12.75">
      <c r="A12353" s="83"/>
      <c r="B12353" s="83"/>
      <c r="C12353" s="83"/>
      <c r="D12353" s="98"/>
    </row>
    <row r="12354" spans="1:4" ht="12.75">
      <c r="A12354" s="83"/>
      <c r="B12354" s="83"/>
      <c r="C12354" s="83"/>
      <c r="D12354" s="98"/>
    </row>
    <row r="12355" spans="1:4" ht="12.75">
      <c r="A12355" s="83"/>
      <c r="B12355" s="83"/>
      <c r="C12355" s="83"/>
      <c r="D12355" s="98"/>
    </row>
    <row r="12356" spans="1:4" ht="12.75">
      <c r="A12356" s="83"/>
      <c r="B12356" s="83"/>
      <c r="C12356" s="83"/>
      <c r="D12356" s="98"/>
    </row>
    <row r="12357" spans="1:4" ht="12.75">
      <c r="A12357" s="83"/>
      <c r="B12357" s="83"/>
      <c r="C12357" s="83"/>
      <c r="D12357" s="98"/>
    </row>
    <row r="12358" spans="1:4" ht="12.75">
      <c r="A12358" s="83"/>
      <c r="B12358" s="83"/>
      <c r="C12358" s="83"/>
      <c r="D12358" s="98"/>
    </row>
    <row r="12359" spans="1:4" ht="12.75">
      <c r="A12359" s="83"/>
      <c r="B12359" s="83"/>
      <c r="C12359" s="83"/>
      <c r="D12359" s="98"/>
    </row>
    <row r="12360" spans="1:4" ht="12.75">
      <c r="A12360" s="83"/>
      <c r="B12360" s="83"/>
      <c r="C12360" s="83"/>
      <c r="D12360" s="98"/>
    </row>
    <row r="12361" spans="1:4" ht="12.75">
      <c r="A12361" s="83"/>
      <c r="B12361" s="83"/>
      <c r="C12361" s="83"/>
      <c r="D12361" s="98"/>
    </row>
    <row r="12362" spans="1:4" ht="12.75">
      <c r="A12362" s="83"/>
      <c r="B12362" s="83"/>
      <c r="C12362" s="83"/>
      <c r="D12362" s="98"/>
    </row>
    <row r="12363" spans="1:4" ht="12.75">
      <c r="A12363" s="83"/>
      <c r="B12363" s="83"/>
      <c r="C12363" s="83"/>
      <c r="D12363" s="98"/>
    </row>
    <row r="12364" spans="1:4" ht="12.75">
      <c r="A12364" s="83"/>
      <c r="B12364" s="83"/>
      <c r="C12364" s="83"/>
      <c r="D12364" s="98"/>
    </row>
    <row r="12365" spans="1:4" ht="12.75">
      <c r="A12365" s="83"/>
      <c r="B12365" s="83"/>
      <c r="C12365" s="83"/>
      <c r="D12365" s="98"/>
    </row>
    <row r="12366" spans="1:4" ht="12.75">
      <c r="A12366" s="83"/>
      <c r="B12366" s="83"/>
      <c r="C12366" s="83"/>
      <c r="D12366" s="98"/>
    </row>
    <row r="12367" spans="1:4" ht="12.75">
      <c r="A12367" s="83"/>
      <c r="B12367" s="83"/>
      <c r="C12367" s="83"/>
      <c r="D12367" s="98"/>
    </row>
    <row r="12368" spans="1:4" ht="12.75">
      <c r="A12368" s="83"/>
      <c r="B12368" s="83"/>
      <c r="C12368" s="83"/>
      <c r="D12368" s="98"/>
    </row>
    <row r="12369" spans="1:4" ht="12.75">
      <c r="A12369" s="83"/>
      <c r="B12369" s="83"/>
      <c r="C12369" s="83"/>
      <c r="D12369" s="98"/>
    </row>
    <row r="12370" spans="1:4" ht="12.75">
      <c r="A12370" s="83"/>
      <c r="B12370" s="83"/>
      <c r="C12370" s="83"/>
      <c r="D12370" s="98"/>
    </row>
    <row r="12371" spans="1:4" ht="12.75">
      <c r="A12371" s="83"/>
      <c r="B12371" s="83"/>
      <c r="C12371" s="83"/>
      <c r="D12371" s="98"/>
    </row>
    <row r="12372" spans="1:4" ht="12.75">
      <c r="A12372" s="83"/>
      <c r="B12372" s="83"/>
      <c r="C12372" s="83"/>
      <c r="D12372" s="98"/>
    </row>
    <row r="12373" spans="1:4" ht="12.75">
      <c r="A12373" s="83"/>
      <c r="B12373" s="83"/>
      <c r="C12373" s="83"/>
      <c r="D12373" s="98"/>
    </row>
    <row r="12374" spans="1:4" ht="12.75">
      <c r="A12374" s="83"/>
      <c r="B12374" s="83"/>
      <c r="C12374" s="83"/>
      <c r="D12374" s="98"/>
    </row>
    <row r="12375" spans="1:4" ht="12.75">
      <c r="A12375" s="83"/>
      <c r="B12375" s="83"/>
      <c r="C12375" s="83"/>
      <c r="D12375" s="98"/>
    </row>
    <row r="12376" spans="1:4" ht="12.75">
      <c r="A12376" s="83"/>
      <c r="B12376" s="83"/>
      <c r="C12376" s="83"/>
      <c r="D12376" s="98"/>
    </row>
    <row r="12377" spans="1:4" ht="12.75">
      <c r="A12377" s="83"/>
      <c r="B12377" s="83"/>
      <c r="C12377" s="83"/>
      <c r="D12377" s="98"/>
    </row>
    <row r="12378" spans="1:4" ht="12.75">
      <c r="A12378" s="83"/>
      <c r="B12378" s="83"/>
      <c r="C12378" s="83"/>
      <c r="D12378" s="98"/>
    </row>
    <row r="12379" spans="1:4" ht="12.75">
      <c r="A12379" s="83"/>
      <c r="B12379" s="83"/>
      <c r="C12379" s="83"/>
      <c r="D12379" s="98"/>
    </row>
    <row r="12380" spans="1:4" ht="12.75">
      <c r="A12380" s="83"/>
      <c r="B12380" s="83"/>
      <c r="C12380" s="83"/>
      <c r="D12380" s="98"/>
    </row>
    <row r="12381" spans="1:4" ht="12.75">
      <c r="A12381" s="83"/>
      <c r="B12381" s="83"/>
      <c r="C12381" s="83"/>
      <c r="D12381" s="98"/>
    </row>
    <row r="12382" spans="1:4" ht="12.75">
      <c r="A12382" s="83"/>
      <c r="B12382" s="83"/>
      <c r="C12382" s="83"/>
      <c r="D12382" s="98"/>
    </row>
    <row r="12383" spans="1:4" ht="12.75">
      <c r="A12383" s="83"/>
      <c r="B12383" s="83"/>
      <c r="C12383" s="83"/>
      <c r="D12383" s="98"/>
    </row>
    <row r="12384" spans="1:4" ht="12.75">
      <c r="A12384" s="83"/>
      <c r="B12384" s="83"/>
      <c r="C12384" s="83"/>
      <c r="D12384" s="98"/>
    </row>
    <row r="12385" spans="1:4" ht="12.75">
      <c r="A12385" s="83"/>
      <c r="B12385" s="83"/>
      <c r="C12385" s="83"/>
      <c r="D12385" s="98"/>
    </row>
    <row r="12386" spans="1:4" ht="12.75">
      <c r="A12386" s="83"/>
      <c r="B12386" s="83"/>
      <c r="C12386" s="83"/>
      <c r="D12386" s="98"/>
    </row>
    <row r="12387" spans="1:4" ht="12.75">
      <c r="A12387" s="83"/>
      <c r="B12387" s="83"/>
      <c r="C12387" s="83"/>
      <c r="D12387" s="98"/>
    </row>
    <row r="12388" spans="1:4" ht="12.75">
      <c r="A12388" s="83"/>
      <c r="B12388" s="83"/>
      <c r="C12388" s="83"/>
      <c r="D12388" s="98"/>
    </row>
    <row r="12389" spans="1:4" ht="12.75">
      <c r="A12389" s="83"/>
      <c r="B12389" s="83"/>
      <c r="C12389" s="83"/>
      <c r="D12389" s="98"/>
    </row>
    <row r="12390" spans="1:4" ht="12.75">
      <c r="A12390" s="83"/>
      <c r="B12390" s="83"/>
      <c r="C12390" s="83"/>
      <c r="D12390" s="98"/>
    </row>
    <row r="12391" spans="1:4" ht="12.75">
      <c r="A12391" s="83"/>
      <c r="B12391" s="83"/>
      <c r="C12391" s="83"/>
      <c r="D12391" s="98"/>
    </row>
    <row r="12392" spans="1:4" ht="12.75">
      <c r="A12392" s="83"/>
      <c r="B12392" s="83"/>
      <c r="C12392" s="83"/>
      <c r="D12392" s="98"/>
    </row>
    <row r="12393" spans="1:4" ht="12.75">
      <c r="A12393" s="83"/>
      <c r="B12393" s="83"/>
      <c r="C12393" s="83"/>
      <c r="D12393" s="98"/>
    </row>
    <row r="12394" spans="1:4" ht="12.75">
      <c r="A12394" s="83"/>
      <c r="B12394" s="83"/>
      <c r="C12394" s="83"/>
      <c r="D12394" s="98"/>
    </row>
    <row r="12395" spans="1:4" ht="12.75">
      <c r="A12395" s="83"/>
      <c r="B12395" s="83"/>
      <c r="C12395" s="83"/>
      <c r="D12395" s="98"/>
    </row>
    <row r="12396" spans="1:4" ht="12.75">
      <c r="A12396" s="83"/>
      <c r="B12396" s="83"/>
      <c r="C12396" s="83"/>
      <c r="D12396" s="98"/>
    </row>
    <row r="12397" spans="1:4" ht="12.75">
      <c r="A12397" s="83"/>
      <c r="B12397" s="83"/>
      <c r="C12397" s="83"/>
      <c r="D12397" s="98"/>
    </row>
    <row r="12398" spans="1:4" ht="12.75">
      <c r="A12398" s="83"/>
      <c r="B12398" s="83"/>
      <c r="C12398" s="83"/>
      <c r="D12398" s="98"/>
    </row>
    <row r="12399" spans="1:4" ht="12.75">
      <c r="A12399" s="83"/>
      <c r="B12399" s="83"/>
      <c r="C12399" s="83"/>
      <c r="D12399" s="98"/>
    </row>
    <row r="12400" spans="1:4" ht="12.75">
      <c r="A12400" s="83"/>
      <c r="B12400" s="83"/>
      <c r="C12400" s="83"/>
      <c r="D12400" s="98"/>
    </row>
    <row r="12401" spans="1:4" ht="12.75">
      <c r="A12401" s="83"/>
      <c r="B12401" s="83"/>
      <c r="C12401" s="83"/>
      <c r="D12401" s="98"/>
    </row>
    <row r="12402" spans="1:4" ht="12.75">
      <c r="A12402" s="83"/>
      <c r="B12402" s="83"/>
      <c r="C12402" s="83"/>
      <c r="D12402" s="98"/>
    </row>
    <row r="12403" spans="1:4" ht="12.75">
      <c r="A12403" s="83"/>
      <c r="B12403" s="83"/>
      <c r="C12403" s="83"/>
      <c r="D12403" s="98"/>
    </row>
    <row r="12404" spans="1:4" ht="12.75">
      <c r="A12404" s="83"/>
      <c r="B12404" s="83"/>
      <c r="C12404" s="83"/>
      <c r="D12404" s="98"/>
    </row>
    <row r="12405" spans="1:4" ht="12.75">
      <c r="A12405" s="83"/>
      <c r="B12405" s="83"/>
      <c r="C12405" s="83"/>
      <c r="D12405" s="98"/>
    </row>
    <row r="12406" spans="1:4" ht="12.75">
      <c r="A12406" s="83"/>
      <c r="B12406" s="83"/>
      <c r="C12406" s="83"/>
      <c r="D12406" s="98"/>
    </row>
    <row r="12407" spans="1:4" ht="12.75">
      <c r="A12407" s="83"/>
      <c r="B12407" s="83"/>
      <c r="C12407" s="83"/>
      <c r="D12407" s="98"/>
    </row>
    <row r="12408" spans="1:4" ht="12.75">
      <c r="A12408" s="83"/>
      <c r="B12408" s="83"/>
      <c r="C12408" s="83"/>
      <c r="D12408" s="98"/>
    </row>
    <row r="12409" spans="1:4" ht="12.75">
      <c r="A12409" s="83"/>
      <c r="B12409" s="83"/>
      <c r="C12409" s="83"/>
      <c r="D12409" s="98"/>
    </row>
    <row r="12410" spans="1:4" ht="12.75">
      <c r="A12410" s="83"/>
      <c r="B12410" s="83"/>
      <c r="C12410" s="83"/>
      <c r="D12410" s="98"/>
    </row>
    <row r="12411" spans="1:4" ht="12.75">
      <c r="A12411" s="83"/>
      <c r="B12411" s="83"/>
      <c r="C12411" s="83"/>
      <c r="D12411" s="98"/>
    </row>
    <row r="12412" spans="1:4" ht="12.75">
      <c r="A12412" s="83"/>
      <c r="B12412" s="83"/>
      <c r="C12412" s="83"/>
      <c r="D12412" s="98"/>
    </row>
    <row r="12413" spans="1:4" ht="12.75">
      <c r="A12413" s="83"/>
      <c r="B12413" s="83"/>
      <c r="C12413" s="83"/>
      <c r="D12413" s="98"/>
    </row>
    <row r="12414" spans="1:4" ht="12.75">
      <c r="A12414" s="83"/>
      <c r="B12414" s="83"/>
      <c r="C12414" s="83"/>
      <c r="D12414" s="98"/>
    </row>
    <row r="12415" spans="1:4" ht="12.75">
      <c r="A12415" s="83"/>
      <c r="B12415" s="83"/>
      <c r="C12415" s="83"/>
      <c r="D12415" s="98"/>
    </row>
    <row r="12416" spans="1:4" ht="12.75">
      <c r="A12416" s="83"/>
      <c r="B12416" s="83"/>
      <c r="C12416" s="83"/>
      <c r="D12416" s="98"/>
    </row>
    <row r="12417" spans="1:4" ht="12.75">
      <c r="A12417" s="83"/>
      <c r="B12417" s="83"/>
      <c r="C12417" s="83"/>
      <c r="D12417" s="98"/>
    </row>
    <row r="12418" spans="1:4" ht="12.75">
      <c r="A12418" s="83"/>
      <c r="B12418" s="83"/>
      <c r="C12418" s="83"/>
      <c r="D12418" s="98"/>
    </row>
    <row r="12419" spans="1:4" ht="12.75">
      <c r="A12419" s="83"/>
      <c r="B12419" s="83"/>
      <c r="C12419" s="83"/>
      <c r="D12419" s="98"/>
    </row>
    <row r="12420" spans="1:4" ht="12.75">
      <c r="A12420" s="83"/>
      <c r="B12420" s="83"/>
      <c r="C12420" s="83"/>
      <c r="D12420" s="98"/>
    </row>
    <row r="12421" spans="1:4" ht="12.75">
      <c r="A12421" s="83"/>
      <c r="B12421" s="83"/>
      <c r="C12421" s="83"/>
      <c r="D12421" s="98"/>
    </row>
    <row r="12422" spans="1:4" ht="12.75">
      <c r="A12422" s="83"/>
      <c r="B12422" s="83"/>
      <c r="C12422" s="83"/>
      <c r="D12422" s="98"/>
    </row>
    <row r="12423" spans="1:4" ht="12.75">
      <c r="A12423" s="83"/>
      <c r="B12423" s="83"/>
      <c r="C12423" s="83"/>
      <c r="D12423" s="98"/>
    </row>
    <row r="12424" spans="1:4" ht="12.75">
      <c r="A12424" s="83"/>
      <c r="B12424" s="83"/>
      <c r="C12424" s="83"/>
      <c r="D12424" s="98"/>
    </row>
    <row r="12425" spans="1:4" ht="12.75">
      <c r="A12425" s="83"/>
      <c r="B12425" s="83"/>
      <c r="C12425" s="83"/>
      <c r="D12425" s="98"/>
    </row>
    <row r="12426" spans="1:4" ht="12.75">
      <c r="A12426" s="83"/>
      <c r="B12426" s="83"/>
      <c r="C12426" s="83"/>
      <c r="D12426" s="98"/>
    </row>
    <row r="12427" spans="1:4" ht="12.75">
      <c r="A12427" s="83"/>
      <c r="B12427" s="83"/>
      <c r="C12427" s="83"/>
      <c r="D12427" s="98"/>
    </row>
    <row r="12428" spans="1:4" ht="12.75">
      <c r="A12428" s="83"/>
      <c r="B12428" s="83"/>
      <c r="C12428" s="83"/>
      <c r="D12428" s="98"/>
    </row>
    <row r="12429" spans="1:4" ht="12.75">
      <c r="A12429" s="83"/>
      <c r="B12429" s="83"/>
      <c r="C12429" s="83"/>
      <c r="D12429" s="98"/>
    </row>
    <row r="12430" spans="1:4" ht="12.75">
      <c r="A12430" s="83"/>
      <c r="B12430" s="83"/>
      <c r="C12430" s="83"/>
      <c r="D12430" s="98"/>
    </row>
    <row r="12431" spans="1:4" ht="12.75">
      <c r="A12431" s="83"/>
      <c r="B12431" s="83"/>
      <c r="C12431" s="83"/>
      <c r="D12431" s="98"/>
    </row>
    <row r="12432" spans="1:4" ht="12.75">
      <c r="A12432" s="83"/>
      <c r="B12432" s="83"/>
      <c r="C12432" s="83"/>
      <c r="D12432" s="98"/>
    </row>
    <row r="12433" spans="1:4" ht="12.75">
      <c r="A12433" s="83"/>
      <c r="B12433" s="83"/>
      <c r="C12433" s="83"/>
      <c r="D12433" s="98"/>
    </row>
    <row r="12434" spans="1:4" ht="12.75">
      <c r="A12434" s="83"/>
      <c r="B12434" s="83"/>
      <c r="C12434" s="83"/>
      <c r="D12434" s="98"/>
    </row>
    <row r="12435" spans="1:4" ht="12.75">
      <c r="A12435" s="83"/>
      <c r="B12435" s="83"/>
      <c r="C12435" s="83"/>
      <c r="D12435" s="98"/>
    </row>
    <row r="12436" spans="1:4" ht="12.75">
      <c r="A12436" s="83"/>
      <c r="B12436" s="83"/>
      <c r="C12436" s="83"/>
      <c r="D12436" s="98"/>
    </row>
    <row r="12437" spans="1:4" ht="12.75">
      <c r="A12437" s="83"/>
      <c r="B12437" s="83"/>
      <c r="C12437" s="83"/>
      <c r="D12437" s="98"/>
    </row>
    <row r="12438" spans="1:4" ht="12.75">
      <c r="A12438" s="83"/>
      <c r="B12438" s="83"/>
      <c r="C12438" s="83"/>
      <c r="D12438" s="98"/>
    </row>
    <row r="12439" spans="1:4" ht="12.75">
      <c r="A12439" s="83"/>
      <c r="B12439" s="83"/>
      <c r="C12439" s="83"/>
      <c r="D12439" s="98"/>
    </row>
    <row r="12440" spans="1:4" ht="12.75">
      <c r="A12440" s="83"/>
      <c r="B12440" s="83"/>
      <c r="C12440" s="83"/>
      <c r="D12440" s="98"/>
    </row>
    <row r="12441" spans="1:4" ht="12.75">
      <c r="A12441" s="83"/>
      <c r="B12441" s="83"/>
      <c r="C12441" s="83"/>
      <c r="D12441" s="98"/>
    </row>
    <row r="12442" spans="1:4" ht="12.75">
      <c r="A12442" s="83"/>
      <c r="B12442" s="83"/>
      <c r="C12442" s="83"/>
      <c r="D12442" s="98"/>
    </row>
    <row r="12443" spans="1:4" ht="12.75">
      <c r="A12443" s="83"/>
      <c r="B12443" s="83"/>
      <c r="C12443" s="83"/>
      <c r="D12443" s="98"/>
    </row>
    <row r="12444" spans="1:4" ht="12.75">
      <c r="A12444" s="83"/>
      <c r="B12444" s="83"/>
      <c r="C12444" s="83"/>
      <c r="D12444" s="98"/>
    </row>
    <row r="12445" spans="1:4" ht="12.75">
      <c r="A12445" s="83"/>
      <c r="B12445" s="83"/>
      <c r="C12445" s="83"/>
      <c r="D12445" s="98"/>
    </row>
    <row r="12446" spans="1:4" ht="12.75">
      <c r="A12446" s="83"/>
      <c r="B12446" s="83"/>
      <c r="C12446" s="83"/>
      <c r="D12446" s="98"/>
    </row>
    <row r="12447" spans="1:4" ht="12.75">
      <c r="A12447" s="83"/>
      <c r="B12447" s="83"/>
      <c r="C12447" s="83"/>
      <c r="D12447" s="98"/>
    </row>
    <row r="12448" spans="1:4" ht="12.75">
      <c r="A12448" s="83"/>
      <c r="B12448" s="83"/>
      <c r="C12448" s="83"/>
      <c r="D12448" s="98"/>
    </row>
    <row r="12449" spans="1:4" ht="12.75">
      <c r="A12449" s="83"/>
      <c r="B12449" s="83"/>
      <c r="C12449" s="83"/>
      <c r="D12449" s="98"/>
    </row>
    <row r="12450" spans="1:4" ht="12.75">
      <c r="A12450" s="83"/>
      <c r="B12450" s="83"/>
      <c r="C12450" s="83"/>
      <c r="D12450" s="98"/>
    </row>
    <row r="12451" spans="1:4" ht="12.75">
      <c r="A12451" s="83"/>
      <c r="B12451" s="83"/>
      <c r="C12451" s="83"/>
      <c r="D12451" s="98"/>
    </row>
    <row r="12452" spans="1:4" ht="12.75">
      <c r="A12452" s="83"/>
      <c r="B12452" s="83"/>
      <c r="C12452" s="83"/>
      <c r="D12452" s="98"/>
    </row>
    <row r="12453" spans="1:4" ht="12.75">
      <c r="A12453" s="83"/>
      <c r="B12453" s="83"/>
      <c r="C12453" s="83"/>
      <c r="D12453" s="98"/>
    </row>
    <row r="12454" spans="1:4" ht="12.75">
      <c r="A12454" s="83"/>
      <c r="B12454" s="83"/>
      <c r="C12454" s="83"/>
      <c r="D12454" s="98"/>
    </row>
    <row r="12455" spans="1:4" ht="12.75">
      <c r="A12455" s="83"/>
      <c r="B12455" s="83"/>
      <c r="C12455" s="83"/>
      <c r="D12455" s="98"/>
    </row>
    <row r="12456" spans="1:4" ht="12.75">
      <c r="A12456" s="83"/>
      <c r="B12456" s="83"/>
      <c r="C12456" s="83"/>
      <c r="D12456" s="98"/>
    </row>
    <row r="12457" spans="1:4" ht="12.75">
      <c r="A12457" s="83"/>
      <c r="B12457" s="83"/>
      <c r="C12457" s="83"/>
      <c r="D12457" s="98"/>
    </row>
    <row r="12458" spans="1:4" ht="12.75">
      <c r="A12458" s="83"/>
      <c r="B12458" s="83"/>
      <c r="C12458" s="83"/>
      <c r="D12458" s="98"/>
    </row>
    <row r="12459" spans="1:4" ht="12.75">
      <c r="A12459" s="83"/>
      <c r="B12459" s="83"/>
      <c r="C12459" s="83"/>
      <c r="D12459" s="98"/>
    </row>
    <row r="12460" spans="1:4" ht="12.75">
      <c r="A12460" s="83"/>
      <c r="B12460" s="83"/>
      <c r="C12460" s="83"/>
      <c r="D12460" s="98"/>
    </row>
    <row r="12461" spans="1:4" ht="12.75">
      <c r="A12461" s="83"/>
      <c r="B12461" s="83"/>
      <c r="C12461" s="83"/>
      <c r="D12461" s="98"/>
    </row>
    <row r="12462" spans="1:4" ht="12.75">
      <c r="A12462" s="83"/>
      <c r="B12462" s="83"/>
      <c r="C12462" s="83"/>
      <c r="D12462" s="98"/>
    </row>
    <row r="12463" spans="1:4" ht="12.75">
      <c r="A12463" s="83"/>
      <c r="B12463" s="83"/>
      <c r="C12463" s="83"/>
      <c r="D12463" s="98"/>
    </row>
    <row r="12464" spans="1:4" ht="12.75">
      <c r="A12464" s="83"/>
      <c r="B12464" s="83"/>
      <c r="C12464" s="83"/>
      <c r="D12464" s="98"/>
    </row>
    <row r="12465" spans="1:4" ht="12.75">
      <c r="A12465" s="83"/>
      <c r="B12465" s="83"/>
      <c r="C12465" s="83"/>
      <c r="D12465" s="98"/>
    </row>
    <row r="12466" spans="1:4" ht="12.75">
      <c r="A12466" s="83"/>
      <c r="B12466" s="83"/>
      <c r="C12466" s="83"/>
      <c r="D12466" s="98"/>
    </row>
    <row r="12467" spans="1:4" ht="12.75">
      <c r="A12467" s="83"/>
      <c r="B12467" s="83"/>
      <c r="C12467" s="83"/>
      <c r="D12467" s="98"/>
    </row>
    <row r="12468" spans="1:4" ht="12.75">
      <c r="A12468" s="83"/>
      <c r="B12468" s="83"/>
      <c r="C12468" s="83"/>
      <c r="D12468" s="98"/>
    </row>
    <row r="12469" spans="1:4" ht="12.75">
      <c r="A12469" s="83"/>
      <c r="B12469" s="83"/>
      <c r="C12469" s="83"/>
      <c r="D12469" s="98"/>
    </row>
    <row r="12470" spans="1:4" ht="12.75">
      <c r="A12470" s="83"/>
      <c r="B12470" s="83"/>
      <c r="C12470" s="83"/>
      <c r="D12470" s="98"/>
    </row>
    <row r="12471" spans="1:4" ht="12.75">
      <c r="A12471" s="83"/>
      <c r="B12471" s="83"/>
      <c r="C12471" s="83"/>
      <c r="D12471" s="98"/>
    </row>
    <row r="12472" spans="1:4" ht="12.75">
      <c r="A12472" s="83"/>
      <c r="B12472" s="83"/>
      <c r="C12472" s="83"/>
      <c r="D12472" s="98"/>
    </row>
    <row r="12473" spans="1:4" ht="12.75">
      <c r="A12473" s="83"/>
      <c r="B12473" s="83"/>
      <c r="C12473" s="83"/>
      <c r="D12473" s="98"/>
    </row>
    <row r="12474" spans="1:4" ht="12.75">
      <c r="A12474" s="83"/>
      <c r="B12474" s="83"/>
      <c r="C12474" s="83"/>
      <c r="D12474" s="98"/>
    </row>
    <row r="12475" spans="1:4" ht="12.75">
      <c r="A12475" s="83"/>
      <c r="B12475" s="83"/>
      <c r="C12475" s="83"/>
      <c r="D12475" s="98"/>
    </row>
    <row r="12476" spans="1:4" ht="12.75">
      <c r="A12476" s="83"/>
      <c r="B12476" s="83"/>
      <c r="C12476" s="83"/>
      <c r="D12476" s="98"/>
    </row>
    <row r="12477" spans="1:4" ht="12.75">
      <c r="A12477" s="83"/>
      <c r="B12477" s="83"/>
      <c r="C12477" s="83"/>
      <c r="D12477" s="98"/>
    </row>
    <row r="12478" spans="1:4" ht="12.75">
      <c r="A12478" s="83"/>
      <c r="B12478" s="83"/>
      <c r="C12478" s="83"/>
      <c r="D12478" s="98"/>
    </row>
    <row r="12479" spans="1:4" ht="12.75">
      <c r="A12479" s="83"/>
      <c r="B12479" s="83"/>
      <c r="C12479" s="83"/>
      <c r="D12479" s="98"/>
    </row>
    <row r="12480" spans="1:4" ht="12.75">
      <c r="A12480" s="83"/>
      <c r="B12480" s="83"/>
      <c r="C12480" s="83"/>
      <c r="D12480" s="98"/>
    </row>
    <row r="12481" spans="1:4" ht="12.75">
      <c r="A12481" s="83"/>
      <c r="B12481" s="83"/>
      <c r="C12481" s="83"/>
      <c r="D12481" s="98"/>
    </row>
    <row r="12482" spans="1:4" ht="12.75">
      <c r="A12482" s="83"/>
      <c r="B12482" s="83"/>
      <c r="C12482" s="83"/>
      <c r="D12482" s="98"/>
    </row>
    <row r="12483" spans="1:4" ht="12.75">
      <c r="A12483" s="83"/>
      <c r="B12483" s="83"/>
      <c r="C12483" s="83"/>
      <c r="D12483" s="98"/>
    </row>
    <row r="12484" spans="1:4" ht="12.75">
      <c r="A12484" s="83"/>
      <c r="B12484" s="83"/>
      <c r="C12484" s="83"/>
      <c r="D12484" s="98"/>
    </row>
    <row r="12485" spans="1:4" ht="12.75">
      <c r="A12485" s="83"/>
      <c r="B12485" s="83"/>
      <c r="C12485" s="83"/>
      <c r="D12485" s="98"/>
    </row>
    <row r="12486" spans="1:4" ht="12.75">
      <c r="A12486" s="83"/>
      <c r="B12486" s="83"/>
      <c r="C12486" s="83"/>
      <c r="D12486" s="98"/>
    </row>
    <row r="12487" spans="1:4" ht="12.75">
      <c r="A12487" s="83"/>
      <c r="B12487" s="83"/>
      <c r="C12487" s="83"/>
      <c r="D12487" s="98"/>
    </row>
    <row r="12488" spans="1:4" ht="12.75">
      <c r="A12488" s="83"/>
      <c r="B12488" s="83"/>
      <c r="C12488" s="83"/>
      <c r="D12488" s="98"/>
    </row>
    <row r="12489" spans="1:4" ht="12.75">
      <c r="A12489" s="83"/>
      <c r="B12489" s="83"/>
      <c r="C12489" s="83"/>
      <c r="D12489" s="98"/>
    </row>
    <row r="12490" spans="1:4" ht="12.75">
      <c r="A12490" s="83"/>
      <c r="B12490" s="83"/>
      <c r="C12490" s="83"/>
      <c r="D12490" s="98"/>
    </row>
    <row r="12491" spans="1:4" ht="12.75">
      <c r="A12491" s="83"/>
      <c r="B12491" s="83"/>
      <c r="C12491" s="83"/>
      <c r="D12491" s="98"/>
    </row>
    <row r="12492" spans="1:4" ht="12.75">
      <c r="A12492" s="83"/>
      <c r="B12492" s="83"/>
      <c r="C12492" s="83"/>
      <c r="D12492" s="98"/>
    </row>
    <row r="12493" spans="1:4" ht="12.75">
      <c r="A12493" s="83"/>
      <c r="B12493" s="83"/>
      <c r="C12493" s="83"/>
      <c r="D12493" s="98"/>
    </row>
    <row r="12494" spans="1:4" ht="12.75">
      <c r="A12494" s="83"/>
      <c r="B12494" s="83"/>
      <c r="C12494" s="83"/>
      <c r="D12494" s="98"/>
    </row>
    <row r="12495" spans="1:4" ht="12.75">
      <c r="A12495" s="83"/>
      <c r="B12495" s="83"/>
      <c r="C12495" s="83"/>
      <c r="D12495" s="98"/>
    </row>
    <row r="12496" spans="1:4" ht="12.75">
      <c r="A12496" s="83"/>
      <c r="B12496" s="83"/>
      <c r="C12496" s="83"/>
      <c r="D12496" s="98"/>
    </row>
    <row r="12497" spans="1:4" ht="12.75">
      <c r="A12497" s="83"/>
      <c r="B12497" s="83"/>
      <c r="C12497" s="83"/>
      <c r="D12497" s="98"/>
    </row>
    <row r="12498" spans="1:4" ht="12.75">
      <c r="A12498" s="83"/>
      <c r="B12498" s="83"/>
      <c r="C12498" s="83"/>
      <c r="D12498" s="98"/>
    </row>
    <row r="12499" spans="1:4" ht="12.75">
      <c r="A12499" s="83"/>
      <c r="B12499" s="83"/>
      <c r="C12499" s="83"/>
      <c r="D12499" s="98"/>
    </row>
    <row r="12500" spans="1:4" ht="12.75">
      <c r="A12500" s="83"/>
      <c r="B12500" s="83"/>
      <c r="C12500" s="83"/>
      <c r="D12500" s="98"/>
    </row>
    <row r="12501" spans="1:4" ht="12.75">
      <c r="A12501" s="83"/>
      <c r="B12501" s="83"/>
      <c r="C12501" s="83"/>
      <c r="D12501" s="98"/>
    </row>
    <row r="12502" spans="1:4" ht="12.75">
      <c r="A12502" s="83"/>
      <c r="B12502" s="83"/>
      <c r="C12502" s="83"/>
      <c r="D12502" s="98"/>
    </row>
    <row r="12503" spans="1:4" ht="12.75">
      <c r="A12503" s="83"/>
      <c r="B12503" s="83"/>
      <c r="C12503" s="83"/>
      <c r="D12503" s="98"/>
    </row>
    <row r="12504" spans="1:4" ht="12.75">
      <c r="A12504" s="83"/>
      <c r="B12504" s="83"/>
      <c r="C12504" s="83"/>
      <c r="D12504" s="98"/>
    </row>
    <row r="12505" spans="1:4" ht="12.75">
      <c r="A12505" s="83"/>
      <c r="B12505" s="83"/>
      <c r="C12505" s="83"/>
      <c r="D12505" s="98"/>
    </row>
    <row r="12506" spans="1:4" ht="12.75">
      <c r="A12506" s="83"/>
      <c r="B12506" s="83"/>
      <c r="C12506" s="83"/>
      <c r="D12506" s="98"/>
    </row>
    <row r="12507" spans="1:4" ht="12.75">
      <c r="A12507" s="83"/>
      <c r="B12507" s="83"/>
      <c r="C12507" s="83"/>
      <c r="D12507" s="98"/>
    </row>
    <row r="12508" spans="1:4" ht="12.75">
      <c r="A12508" s="83"/>
      <c r="B12508" s="83"/>
      <c r="C12508" s="83"/>
      <c r="D12508" s="98"/>
    </row>
    <row r="12509" spans="1:4" ht="12.75">
      <c r="A12509" s="83"/>
      <c r="B12509" s="83"/>
      <c r="C12509" s="83"/>
      <c r="D12509" s="98"/>
    </row>
    <row r="12510" spans="1:4" ht="12.75">
      <c r="A12510" s="83"/>
      <c r="B12510" s="83"/>
      <c r="C12510" s="83"/>
      <c r="D12510" s="98"/>
    </row>
    <row r="12511" spans="1:4" ht="12.75">
      <c r="A12511" s="83"/>
      <c r="B12511" s="83"/>
      <c r="C12511" s="83"/>
      <c r="D12511" s="98"/>
    </row>
    <row r="12512" spans="1:4" ht="12.75">
      <c r="A12512" s="83"/>
      <c r="B12512" s="83"/>
      <c r="C12512" s="83"/>
      <c r="D12512" s="98"/>
    </row>
    <row r="12513" spans="1:4" ht="12.75">
      <c r="A12513" s="83"/>
      <c r="B12513" s="83"/>
      <c r="C12513" s="83"/>
      <c r="D12513" s="98"/>
    </row>
    <row r="12514" spans="1:4" ht="12.75">
      <c r="A12514" s="83"/>
      <c r="B12514" s="83"/>
      <c r="C12514" s="83"/>
      <c r="D12514" s="98"/>
    </row>
    <row r="12515" spans="1:4" ht="12.75">
      <c r="A12515" s="83"/>
      <c r="B12515" s="83"/>
      <c r="C12515" s="83"/>
      <c r="D12515" s="98"/>
    </row>
    <row r="12516" spans="1:4" ht="12.75">
      <c r="A12516" s="83"/>
      <c r="B12516" s="83"/>
      <c r="C12516" s="83"/>
      <c r="D12516" s="98"/>
    </row>
    <row r="12517" spans="1:4" ht="12.75">
      <c r="A12517" s="83"/>
      <c r="B12517" s="83"/>
      <c r="C12517" s="83"/>
      <c r="D12517" s="98"/>
    </row>
    <row r="12518" spans="1:4" ht="12.75">
      <c r="A12518" s="83"/>
      <c r="B12518" s="83"/>
      <c r="C12518" s="83"/>
      <c r="D12518" s="98"/>
    </row>
    <row r="12519" spans="1:4" ht="12.75">
      <c r="A12519" s="83"/>
      <c r="B12519" s="83"/>
      <c r="C12519" s="83"/>
      <c r="D12519" s="98"/>
    </row>
    <row r="12520" spans="1:4" ht="12.75">
      <c r="A12520" s="83"/>
      <c r="B12520" s="83"/>
      <c r="C12520" s="83"/>
      <c r="D12520" s="98"/>
    </row>
    <row r="12521" spans="1:4" ht="12.75">
      <c r="A12521" s="83"/>
      <c r="B12521" s="83"/>
      <c r="C12521" s="83"/>
      <c r="D12521" s="98"/>
    </row>
    <row r="12522" spans="1:4" ht="12.75">
      <c r="A12522" s="83"/>
      <c r="B12522" s="83"/>
      <c r="C12522" s="83"/>
      <c r="D12522" s="98"/>
    </row>
    <row r="12523" spans="1:4" ht="12.75">
      <c r="A12523" s="83"/>
      <c r="B12523" s="83"/>
      <c r="C12523" s="83"/>
      <c r="D12523" s="98"/>
    </row>
    <row r="12524" spans="1:4" ht="12.75">
      <c r="A12524" s="83"/>
      <c r="B12524" s="83"/>
      <c r="C12524" s="83"/>
      <c r="D12524" s="98"/>
    </row>
    <row r="12525" spans="1:4" ht="12.75">
      <c r="A12525" s="83"/>
      <c r="B12525" s="83"/>
      <c r="C12525" s="83"/>
      <c r="D12525" s="98"/>
    </row>
    <row r="12526" spans="1:4" ht="12.75">
      <c r="A12526" s="83"/>
      <c r="B12526" s="83"/>
      <c r="C12526" s="83"/>
      <c r="D12526" s="98"/>
    </row>
    <row r="12527" spans="1:4" ht="12.75">
      <c r="A12527" s="83"/>
      <c r="B12527" s="83"/>
      <c r="C12527" s="83"/>
      <c r="D12527" s="98"/>
    </row>
    <row r="12528" spans="1:4" ht="12.75">
      <c r="A12528" s="83"/>
      <c r="B12528" s="83"/>
      <c r="C12528" s="83"/>
      <c r="D12528" s="98"/>
    </row>
    <row r="12529" spans="1:4" ht="12.75">
      <c r="A12529" s="83"/>
      <c r="B12529" s="83"/>
      <c r="C12529" s="83"/>
      <c r="D12529" s="98"/>
    </row>
    <row r="12530" spans="1:4" ht="12.75">
      <c r="A12530" s="83"/>
      <c r="B12530" s="83"/>
      <c r="C12530" s="83"/>
      <c r="D12530" s="98"/>
    </row>
    <row r="12531" spans="1:4" ht="12.75">
      <c r="A12531" s="83"/>
      <c r="B12531" s="83"/>
      <c r="C12531" s="83"/>
      <c r="D12531" s="98"/>
    </row>
    <row r="12532" spans="1:4" ht="12.75">
      <c r="A12532" s="83"/>
      <c r="B12532" s="83"/>
      <c r="C12532" s="83"/>
      <c r="D12532" s="98"/>
    </row>
    <row r="12533" spans="1:4" ht="12.75">
      <c r="A12533" s="83"/>
      <c r="B12533" s="83"/>
      <c r="C12533" s="83"/>
      <c r="D12533" s="98"/>
    </row>
    <row r="12534" spans="1:4" ht="12.75">
      <c r="A12534" s="83"/>
      <c r="B12534" s="83"/>
      <c r="C12534" s="83"/>
      <c r="D12534" s="98"/>
    </row>
    <row r="12535" spans="1:4" ht="12.75">
      <c r="A12535" s="83"/>
      <c r="B12535" s="83"/>
      <c r="C12535" s="83"/>
      <c r="D12535" s="98"/>
    </row>
    <row r="12536" spans="1:4" ht="12.75">
      <c r="A12536" s="83"/>
      <c r="B12536" s="83"/>
      <c r="C12536" s="83"/>
      <c r="D12536" s="98"/>
    </row>
    <row r="12537" spans="1:4" ht="12.75">
      <c r="A12537" s="83"/>
      <c r="B12537" s="83"/>
      <c r="C12537" s="83"/>
      <c r="D12537" s="98"/>
    </row>
    <row r="12538" spans="1:4" ht="12.75">
      <c r="A12538" s="83"/>
      <c r="B12538" s="83"/>
      <c r="C12538" s="83"/>
      <c r="D12538" s="98"/>
    </row>
    <row r="12539" spans="1:4" ht="12.75">
      <c r="A12539" s="83"/>
      <c r="B12539" s="83"/>
      <c r="C12539" s="83"/>
      <c r="D12539" s="98"/>
    </row>
    <row r="12540" spans="1:4" ht="12.75">
      <c r="A12540" s="83"/>
      <c r="B12540" s="83"/>
      <c r="C12540" s="83"/>
      <c r="D12540" s="98"/>
    </row>
    <row r="12541" spans="1:4" ht="12.75">
      <c r="A12541" s="83"/>
      <c r="B12541" s="83"/>
      <c r="C12541" s="83"/>
      <c r="D12541" s="98"/>
    </row>
    <row r="12542" spans="1:4" ht="12.75">
      <c r="A12542" s="83"/>
      <c r="B12542" s="83"/>
      <c r="C12542" s="83"/>
      <c r="D12542" s="98"/>
    </row>
    <row r="12543" spans="1:4" ht="12.75">
      <c r="A12543" s="83"/>
      <c r="B12543" s="83"/>
      <c r="C12543" s="83"/>
      <c r="D12543" s="98"/>
    </row>
    <row r="12544" spans="1:4" ht="12.75">
      <c r="A12544" s="83"/>
      <c r="B12544" s="83"/>
      <c r="C12544" s="83"/>
      <c r="D12544" s="98"/>
    </row>
    <row r="12545" spans="1:4" ht="12.75">
      <c r="A12545" s="83"/>
      <c r="B12545" s="83"/>
      <c r="C12545" s="83"/>
      <c r="D12545" s="98"/>
    </row>
    <row r="12546" spans="1:4" ht="12.75">
      <c r="A12546" s="83"/>
      <c r="B12546" s="83"/>
      <c r="C12546" s="83"/>
      <c r="D12546" s="98"/>
    </row>
    <row r="12547" spans="1:4" ht="12.75">
      <c r="A12547" s="83"/>
      <c r="B12547" s="83"/>
      <c r="C12547" s="83"/>
      <c r="D12547" s="98"/>
    </row>
    <row r="12548" spans="1:4" ht="12.75">
      <c r="A12548" s="83"/>
      <c r="B12548" s="83"/>
      <c r="C12548" s="83"/>
      <c r="D12548" s="98"/>
    </row>
    <row r="12549" spans="1:4" ht="12.75">
      <c r="A12549" s="83"/>
      <c r="B12549" s="83"/>
      <c r="C12549" s="83"/>
      <c r="D12549" s="98"/>
    </row>
    <row r="12550" spans="1:4" ht="12.75">
      <c r="A12550" s="83"/>
      <c r="B12550" s="83"/>
      <c r="C12550" s="83"/>
      <c r="D12550" s="98"/>
    </row>
    <row r="12551" spans="1:4" ht="12.75">
      <c r="A12551" s="83"/>
      <c r="B12551" s="83"/>
      <c r="C12551" s="83"/>
      <c r="D12551" s="98"/>
    </row>
    <row r="12552" spans="1:4" ht="12.75">
      <c r="A12552" s="83"/>
      <c r="B12552" s="83"/>
      <c r="C12552" s="83"/>
      <c r="D12552" s="98"/>
    </row>
    <row r="12553" spans="1:4" ht="12.75">
      <c r="A12553" s="83"/>
      <c r="B12553" s="83"/>
      <c r="C12553" s="83"/>
      <c r="D12553" s="98"/>
    </row>
    <row r="12554" spans="1:4" ht="12.75">
      <c r="A12554" s="83"/>
      <c r="B12554" s="83"/>
      <c r="C12554" s="83"/>
      <c r="D12554" s="98"/>
    </row>
    <row r="12555" spans="1:4" ht="12.75">
      <c r="A12555" s="83"/>
      <c r="B12555" s="83"/>
      <c r="C12555" s="83"/>
      <c r="D12555" s="98"/>
    </row>
    <row r="12556" spans="1:4" ht="12.75">
      <c r="A12556" s="83"/>
      <c r="B12556" s="83"/>
      <c r="C12556" s="83"/>
      <c r="D12556" s="98"/>
    </row>
    <row r="12557" spans="1:4" ht="12.75">
      <c r="A12557" s="83"/>
      <c r="B12557" s="83"/>
      <c r="C12557" s="83"/>
      <c r="D12557" s="98"/>
    </row>
    <row r="12558" spans="1:4" ht="12.75">
      <c r="A12558" s="83"/>
      <c r="B12558" s="83"/>
      <c r="C12558" s="83"/>
      <c r="D12558" s="98"/>
    </row>
    <row r="12559" spans="1:4" ht="12.75">
      <c r="A12559" s="83"/>
      <c r="B12559" s="83"/>
      <c r="C12559" s="83"/>
      <c r="D12559" s="98"/>
    </row>
    <row r="12560" spans="1:4" ht="12.75">
      <c r="A12560" s="83"/>
      <c r="B12560" s="83"/>
      <c r="C12560" s="83"/>
      <c r="D12560" s="98"/>
    </row>
    <row r="12561" spans="1:4" ht="12.75">
      <c r="A12561" s="83"/>
      <c r="B12561" s="83"/>
      <c r="C12561" s="83"/>
      <c r="D12561" s="98"/>
    </row>
    <row r="12562" spans="1:4" ht="12.75">
      <c r="A12562" s="83"/>
      <c r="B12562" s="83"/>
      <c r="C12562" s="83"/>
      <c r="D12562" s="98"/>
    </row>
    <row r="12563" spans="1:4" ht="12.75">
      <c r="A12563" s="83"/>
      <c r="B12563" s="83"/>
      <c r="C12563" s="83"/>
      <c r="D12563" s="98"/>
    </row>
    <row r="12564" spans="1:4" ht="12.75">
      <c r="A12564" s="83"/>
      <c r="B12564" s="83"/>
      <c r="C12564" s="83"/>
      <c r="D12564" s="98"/>
    </row>
    <row r="12565" spans="1:4" ht="12.75">
      <c r="A12565" s="83"/>
      <c r="B12565" s="83"/>
      <c r="C12565" s="83"/>
      <c r="D12565" s="98"/>
    </row>
    <row r="12566" spans="1:4" ht="12.75">
      <c r="A12566" s="83"/>
      <c r="B12566" s="83"/>
      <c r="C12566" s="83"/>
      <c r="D12566" s="98"/>
    </row>
    <row r="12567" spans="1:4" ht="12.75">
      <c r="A12567" s="83"/>
      <c r="B12567" s="83"/>
      <c r="C12567" s="83"/>
      <c r="D12567" s="98"/>
    </row>
    <row r="12568" spans="1:4" ht="12.75">
      <c r="A12568" s="83"/>
      <c r="B12568" s="83"/>
      <c r="C12568" s="83"/>
      <c r="D12568" s="98"/>
    </row>
    <row r="12569" spans="1:4" ht="12.75">
      <c r="A12569" s="83"/>
      <c r="B12569" s="83"/>
      <c r="C12569" s="83"/>
      <c r="D12569" s="98"/>
    </row>
    <row r="12570" spans="1:4" ht="12.75">
      <c r="A12570" s="83"/>
      <c r="B12570" s="83"/>
      <c r="C12570" s="83"/>
      <c r="D12570" s="98"/>
    </row>
    <row r="12571" spans="1:4" ht="12.75">
      <c r="A12571" s="83"/>
      <c r="B12571" s="83"/>
      <c r="C12571" s="83"/>
      <c r="D12571" s="98"/>
    </row>
    <row r="12572" spans="1:4" ht="12.75">
      <c r="A12572" s="83"/>
      <c r="B12572" s="83"/>
      <c r="C12572" s="83"/>
      <c r="D12572" s="98"/>
    </row>
    <row r="12573" spans="1:4" ht="12.75">
      <c r="A12573" s="83"/>
      <c r="B12573" s="83"/>
      <c r="C12573" s="83"/>
      <c r="D12573" s="98"/>
    </row>
    <row r="12574" spans="1:4" ht="12.75">
      <c r="A12574" s="83"/>
      <c r="B12574" s="83"/>
      <c r="C12574" s="83"/>
      <c r="D12574" s="98"/>
    </row>
    <row r="12575" spans="1:4" ht="12.75">
      <c r="A12575" s="83"/>
      <c r="B12575" s="83"/>
      <c r="C12575" s="83"/>
      <c r="D12575" s="98"/>
    </row>
    <row r="12576" spans="1:4" ht="12.75">
      <c r="A12576" s="83"/>
      <c r="B12576" s="83"/>
      <c r="C12576" s="83"/>
      <c r="D12576" s="98"/>
    </row>
    <row r="12577" spans="1:4" ht="12.75">
      <c r="A12577" s="83"/>
      <c r="B12577" s="83"/>
      <c r="C12577" s="83"/>
      <c r="D12577" s="98"/>
    </row>
    <row r="12578" spans="1:4" ht="12.75">
      <c r="A12578" s="83"/>
      <c r="B12578" s="83"/>
      <c r="C12578" s="83"/>
      <c r="D12578" s="98"/>
    </row>
    <row r="12579" spans="1:4" ht="12.75">
      <c r="A12579" s="83"/>
      <c r="B12579" s="83"/>
      <c r="C12579" s="83"/>
      <c r="D12579" s="98"/>
    </row>
    <row r="12580" spans="1:4" ht="12.75">
      <c r="A12580" s="83"/>
      <c r="B12580" s="83"/>
      <c r="C12580" s="83"/>
      <c r="D12580" s="98"/>
    </row>
    <row r="12581" spans="1:4" ht="12.75">
      <c r="A12581" s="83"/>
      <c r="B12581" s="83"/>
      <c r="C12581" s="83"/>
      <c r="D12581" s="98"/>
    </row>
    <row r="12582" spans="1:4" ht="12.75">
      <c r="A12582" s="83"/>
      <c r="B12582" s="83"/>
      <c r="C12582" s="83"/>
      <c r="D12582" s="98"/>
    </row>
    <row r="12583" spans="1:4" ht="12.75">
      <c r="A12583" s="83"/>
      <c r="B12583" s="83"/>
      <c r="C12583" s="83"/>
      <c r="D12583" s="98"/>
    </row>
    <row r="12584" spans="1:4" ht="12.75">
      <c r="A12584" s="83"/>
      <c r="B12584" s="83"/>
      <c r="C12584" s="83"/>
      <c r="D12584" s="98"/>
    </row>
    <row r="12585" spans="1:4" ht="12.75">
      <c r="A12585" s="83"/>
      <c r="B12585" s="83"/>
      <c r="C12585" s="83"/>
      <c r="D12585" s="98"/>
    </row>
    <row r="12586" spans="1:4" ht="12.75">
      <c r="A12586" s="83"/>
      <c r="B12586" s="83"/>
      <c r="C12586" s="83"/>
      <c r="D12586" s="98"/>
    </row>
    <row r="12587" spans="1:4" ht="12.75">
      <c r="A12587" s="83"/>
      <c r="B12587" s="83"/>
      <c r="C12587" s="83"/>
      <c r="D12587" s="98"/>
    </row>
    <row r="12588" spans="1:4" ht="12.75">
      <c r="A12588" s="83"/>
      <c r="B12588" s="83"/>
      <c r="C12588" s="83"/>
      <c r="D12588" s="98"/>
    </row>
    <row r="12589" spans="1:4" ht="12.75">
      <c r="A12589" s="83"/>
      <c r="B12589" s="83"/>
      <c r="C12589" s="83"/>
      <c r="D12589" s="98"/>
    </row>
    <row r="12590" spans="1:4" ht="12.75">
      <c r="A12590" s="83"/>
      <c r="B12590" s="83"/>
      <c r="C12590" s="83"/>
      <c r="D12590" s="98"/>
    </row>
    <row r="12591" spans="1:4" ht="12.75">
      <c r="A12591" s="83"/>
      <c r="B12591" s="83"/>
      <c r="C12591" s="83"/>
      <c r="D12591" s="98"/>
    </row>
    <row r="12592" spans="1:4" ht="12.75">
      <c r="A12592" s="83"/>
      <c r="B12592" s="83"/>
      <c r="C12592" s="83"/>
      <c r="D12592" s="98"/>
    </row>
    <row r="12593" spans="1:4" ht="12.75">
      <c r="A12593" s="83"/>
      <c r="B12593" s="83"/>
      <c r="C12593" s="83"/>
      <c r="D12593" s="98"/>
    </row>
    <row r="12594" spans="1:4" ht="12.75">
      <c r="A12594" s="83"/>
      <c r="B12594" s="83"/>
      <c r="C12594" s="83"/>
      <c r="D12594" s="98"/>
    </row>
    <row r="12595" spans="1:4" ht="12.75">
      <c r="A12595" s="83"/>
      <c r="B12595" s="83"/>
      <c r="C12595" s="83"/>
      <c r="D12595" s="98"/>
    </row>
    <row r="12596" spans="1:4" ht="12.75">
      <c r="A12596" s="83"/>
      <c r="B12596" s="83"/>
      <c r="C12596" s="83"/>
      <c r="D12596" s="98"/>
    </row>
    <row r="12597" spans="1:4" ht="12.75">
      <c r="A12597" s="83"/>
      <c r="B12597" s="83"/>
      <c r="C12597" s="83"/>
      <c r="D12597" s="98"/>
    </row>
    <row r="12598" spans="1:4" ht="12.75">
      <c r="A12598" s="83"/>
      <c r="B12598" s="83"/>
      <c r="C12598" s="83"/>
      <c r="D12598" s="98"/>
    </row>
    <row r="12599" spans="1:4" ht="12.75">
      <c r="A12599" s="83"/>
      <c r="B12599" s="83"/>
      <c r="C12599" s="83"/>
      <c r="D12599" s="98"/>
    </row>
    <row r="12600" spans="1:4" ht="12.75">
      <c r="A12600" s="83"/>
      <c r="B12600" s="83"/>
      <c r="C12600" s="83"/>
      <c r="D12600" s="98"/>
    </row>
    <row r="12601" spans="1:4" ht="12.75">
      <c r="A12601" s="83"/>
      <c r="B12601" s="83"/>
      <c r="C12601" s="83"/>
      <c r="D12601" s="98"/>
    </row>
    <row r="12602" spans="1:4" ht="12.75">
      <c r="A12602" s="83"/>
      <c r="B12602" s="83"/>
      <c r="C12602" s="83"/>
      <c r="D12602" s="98"/>
    </row>
    <row r="12603" spans="1:4" ht="12.75">
      <c r="A12603" s="83"/>
      <c r="B12603" s="83"/>
      <c r="C12603" s="83"/>
      <c r="D12603" s="98"/>
    </row>
    <row r="12604" spans="1:4" ht="12.75">
      <c r="A12604" s="83"/>
      <c r="B12604" s="83"/>
      <c r="C12604" s="83"/>
      <c r="D12604" s="98"/>
    </row>
    <row r="12605" spans="1:4" ht="12.75">
      <c r="A12605" s="83"/>
      <c r="B12605" s="83"/>
      <c r="C12605" s="83"/>
      <c r="D12605" s="98"/>
    </row>
    <row r="12606" spans="1:4" ht="12.75">
      <c r="A12606" s="83"/>
      <c r="B12606" s="83"/>
      <c r="C12606" s="83"/>
      <c r="D12606" s="98"/>
    </row>
    <row r="12607" spans="1:4" ht="12.75">
      <c r="A12607" s="83"/>
      <c r="B12607" s="83"/>
      <c r="C12607" s="83"/>
      <c r="D12607" s="98"/>
    </row>
    <row r="12608" spans="1:4" ht="12.75">
      <c r="A12608" s="83"/>
      <c r="B12608" s="83"/>
      <c r="C12608" s="83"/>
      <c r="D12608" s="98"/>
    </row>
    <row r="12609" spans="1:4" ht="12.75">
      <c r="A12609" s="83"/>
      <c r="B12609" s="83"/>
      <c r="C12609" s="83"/>
      <c r="D12609" s="98"/>
    </row>
    <row r="12610" spans="1:4" ht="12.75">
      <c r="A12610" s="83"/>
      <c r="B12610" s="83"/>
      <c r="C12610" s="83"/>
      <c r="D12610" s="98"/>
    </row>
    <row r="12611" spans="1:4" ht="12.75">
      <c r="A12611" s="83"/>
      <c r="B12611" s="83"/>
      <c r="C12611" s="83"/>
      <c r="D12611" s="98"/>
    </row>
    <row r="12612" spans="1:4" ht="12.75">
      <c r="A12612" s="83"/>
      <c r="B12612" s="83"/>
      <c r="C12612" s="83"/>
      <c r="D12612" s="98"/>
    </row>
    <row r="12613" spans="1:4" ht="12.75">
      <c r="A12613" s="83"/>
      <c r="B12613" s="83"/>
      <c r="C12613" s="83"/>
      <c r="D12613" s="98"/>
    </row>
    <row r="12614" spans="1:4" ht="12.75">
      <c r="A12614" s="83"/>
      <c r="B12614" s="83"/>
      <c r="C12614" s="83"/>
      <c r="D12614" s="98"/>
    </row>
    <row r="12615" spans="1:4" ht="12.75">
      <c r="A12615" s="83"/>
      <c r="B12615" s="83"/>
      <c r="C12615" s="83"/>
      <c r="D12615" s="98"/>
    </row>
    <row r="12616" spans="1:4" ht="12.75">
      <c r="A12616" s="83"/>
      <c r="B12616" s="83"/>
      <c r="C12616" s="83"/>
      <c r="D12616" s="98"/>
    </row>
    <row r="12617" spans="1:4" ht="12.75">
      <c r="A12617" s="83"/>
      <c r="B12617" s="83"/>
      <c r="C12617" s="83"/>
      <c r="D12617" s="98"/>
    </row>
    <row r="12618" spans="1:4" ht="12.75">
      <c r="A12618" s="83"/>
      <c r="B12618" s="83"/>
      <c r="C12618" s="83"/>
      <c r="D12618" s="98"/>
    </row>
    <row r="12619" spans="1:4" ht="12.75">
      <c r="A12619" s="83"/>
      <c r="B12619" s="83"/>
      <c r="C12619" s="83"/>
      <c r="D12619" s="98"/>
    </row>
    <row r="12620" spans="1:4" ht="12.75">
      <c r="A12620" s="83"/>
      <c r="B12620" s="83"/>
      <c r="C12620" s="83"/>
      <c r="D12620" s="98"/>
    </row>
    <row r="12621" spans="1:4" ht="12.75">
      <c r="A12621" s="83"/>
      <c r="B12621" s="83"/>
      <c r="C12621" s="83"/>
      <c r="D12621" s="98"/>
    </row>
    <row r="12622" spans="1:4" ht="12.75">
      <c r="A12622" s="83"/>
      <c r="B12622" s="83"/>
      <c r="C12622" s="83"/>
      <c r="D12622" s="98"/>
    </row>
    <row r="12623" spans="1:4" ht="12.75">
      <c r="A12623" s="83"/>
      <c r="B12623" s="83"/>
      <c r="C12623" s="83"/>
      <c r="D12623" s="98"/>
    </row>
    <row r="12624" spans="1:4" ht="12.75">
      <c r="A12624" s="83"/>
      <c r="B12624" s="83"/>
      <c r="C12624" s="83"/>
      <c r="D12624" s="98"/>
    </row>
    <row r="12625" spans="1:4" ht="12.75">
      <c r="A12625" s="83"/>
      <c r="B12625" s="83"/>
      <c r="C12625" s="83"/>
      <c r="D12625" s="98"/>
    </row>
    <row r="12626" spans="1:4" ht="12.75">
      <c r="A12626" s="83"/>
      <c r="B12626" s="83"/>
      <c r="C12626" s="83"/>
      <c r="D12626" s="98"/>
    </row>
    <row r="12627" spans="1:4" ht="12.75">
      <c r="A12627" s="83"/>
      <c r="B12627" s="83"/>
      <c r="C12627" s="83"/>
      <c r="D12627" s="98"/>
    </row>
    <row r="12628" spans="1:4" ht="12.75">
      <c r="A12628" s="83"/>
      <c r="B12628" s="83"/>
      <c r="C12628" s="83"/>
      <c r="D12628" s="98"/>
    </row>
    <row r="12629" spans="1:4" ht="12.75">
      <c r="A12629" s="83"/>
      <c r="B12629" s="83"/>
      <c r="C12629" s="83"/>
      <c r="D12629" s="98"/>
    </row>
    <row r="12630" spans="1:4" ht="12.75">
      <c r="A12630" s="83"/>
      <c r="B12630" s="83"/>
      <c r="C12630" s="83"/>
      <c r="D12630" s="98"/>
    </row>
    <row r="12631" spans="1:4" ht="12.75">
      <c r="A12631" s="83"/>
      <c r="B12631" s="83"/>
      <c r="C12631" s="83"/>
      <c r="D12631" s="98"/>
    </row>
    <row r="12632" spans="1:4" ht="12.75">
      <c r="A12632" s="83"/>
      <c r="B12632" s="83"/>
      <c r="C12632" s="83"/>
      <c r="D12632" s="98"/>
    </row>
    <row r="12633" spans="1:4" ht="12.75">
      <c r="A12633" s="83"/>
      <c r="B12633" s="83"/>
      <c r="C12633" s="83"/>
      <c r="D12633" s="98"/>
    </row>
    <row r="12634" spans="1:4" ht="12.75">
      <c r="A12634" s="83"/>
      <c r="B12634" s="83"/>
      <c r="C12634" s="83"/>
      <c r="D12634" s="98"/>
    </row>
    <row r="12635" spans="1:4" ht="12.75">
      <c r="A12635" s="83"/>
      <c r="B12635" s="83"/>
      <c r="C12635" s="83"/>
      <c r="D12635" s="98"/>
    </row>
    <row r="12636" spans="1:4" ht="12.75">
      <c r="A12636" s="83"/>
      <c r="B12636" s="83"/>
      <c r="C12636" s="83"/>
      <c r="D12636" s="98"/>
    </row>
    <row r="12637" spans="1:4" ht="12.75">
      <c r="A12637" s="83"/>
      <c r="B12637" s="83"/>
      <c r="C12637" s="83"/>
      <c r="D12637" s="98"/>
    </row>
    <row r="12638" spans="1:4" ht="12.75">
      <c r="A12638" s="83"/>
      <c r="B12638" s="83"/>
      <c r="C12638" s="83"/>
      <c r="D12638" s="98"/>
    </row>
    <row r="12639" spans="1:4" ht="12.75">
      <c r="A12639" s="83"/>
      <c r="B12639" s="83"/>
      <c r="C12639" s="83"/>
      <c r="D12639" s="98"/>
    </row>
    <row r="12640" spans="1:4" ht="12.75">
      <c r="A12640" s="83"/>
      <c r="B12640" s="83"/>
      <c r="C12640" s="83"/>
      <c r="D12640" s="98"/>
    </row>
    <row r="12641" spans="1:4" ht="12.75">
      <c r="A12641" s="83"/>
      <c r="B12641" s="83"/>
      <c r="C12641" s="83"/>
      <c r="D12641" s="98"/>
    </row>
    <row r="12642" spans="1:4" ht="12.75">
      <c r="A12642" s="83"/>
      <c r="B12642" s="83"/>
      <c r="C12642" s="83"/>
      <c r="D12642" s="98"/>
    </row>
    <row r="12643" spans="1:4" ht="12.75">
      <c r="A12643" s="83"/>
      <c r="B12643" s="83"/>
      <c r="C12643" s="83"/>
      <c r="D12643" s="98"/>
    </row>
    <row r="12644" spans="1:4" ht="12.75">
      <c r="A12644" s="83"/>
      <c r="B12644" s="83"/>
      <c r="C12644" s="83"/>
      <c r="D12644" s="98"/>
    </row>
    <row r="12645" spans="1:4" ht="12.75">
      <c r="A12645" s="83"/>
      <c r="B12645" s="83"/>
      <c r="C12645" s="83"/>
      <c r="D12645" s="98"/>
    </row>
    <row r="12646" spans="1:4" ht="12.75">
      <c r="A12646" s="83"/>
      <c r="B12646" s="83"/>
      <c r="C12646" s="83"/>
      <c r="D12646" s="98"/>
    </row>
    <row r="12647" spans="1:4" ht="12.75">
      <c r="A12647" s="83"/>
      <c r="B12647" s="83"/>
      <c r="C12647" s="83"/>
      <c r="D12647" s="98"/>
    </row>
    <row r="12648" spans="1:4" ht="12.75">
      <c r="A12648" s="83"/>
      <c r="B12648" s="83"/>
      <c r="C12648" s="83"/>
      <c r="D12648" s="98"/>
    </row>
    <row r="12649" spans="1:4" ht="12.75">
      <c r="A12649" s="83"/>
      <c r="B12649" s="83"/>
      <c r="C12649" s="83"/>
      <c r="D12649" s="98"/>
    </row>
    <row r="12650" spans="1:4" ht="12.75">
      <c r="A12650" s="83"/>
      <c r="B12650" s="83"/>
      <c r="C12650" s="83"/>
      <c r="D12650" s="98"/>
    </row>
    <row r="12651" spans="1:4" ht="12.75">
      <c r="A12651" s="83"/>
      <c r="B12651" s="83"/>
      <c r="C12651" s="83"/>
      <c r="D12651" s="98"/>
    </row>
    <row r="12652" spans="1:4" ht="12.75">
      <c r="A12652" s="83"/>
      <c r="B12652" s="83"/>
      <c r="C12652" s="83"/>
      <c r="D12652" s="98"/>
    </row>
    <row r="12653" spans="1:4" ht="12.75">
      <c r="A12653" s="83"/>
      <c r="B12653" s="83"/>
      <c r="C12653" s="83"/>
      <c r="D12653" s="98"/>
    </row>
    <row r="12654" spans="1:4" ht="12.75">
      <c r="A12654" s="83"/>
      <c r="B12654" s="83"/>
      <c r="C12654" s="83"/>
      <c r="D12654" s="98"/>
    </row>
    <row r="12655" spans="1:4" ht="12.75">
      <c r="A12655" s="83"/>
      <c r="B12655" s="83"/>
      <c r="C12655" s="83"/>
      <c r="D12655" s="98"/>
    </row>
    <row r="12656" spans="1:4" ht="12.75">
      <c r="A12656" s="83"/>
      <c r="B12656" s="83"/>
      <c r="C12656" s="83"/>
      <c r="D12656" s="98"/>
    </row>
    <row r="12657" spans="1:4" ht="12.75">
      <c r="A12657" s="83"/>
      <c r="B12657" s="83"/>
      <c r="C12657" s="83"/>
      <c r="D12657" s="98"/>
    </row>
    <row r="12658" spans="1:4" ht="12.75">
      <c r="A12658" s="83"/>
      <c r="B12658" s="83"/>
      <c r="C12658" s="83"/>
      <c r="D12658" s="98"/>
    </row>
    <row r="12659" spans="1:4" ht="12.75">
      <c r="A12659" s="83"/>
      <c r="B12659" s="83"/>
      <c r="C12659" s="83"/>
      <c r="D12659" s="98"/>
    </row>
    <row r="12660" spans="1:4" ht="12.75">
      <c r="A12660" s="83"/>
      <c r="B12660" s="83"/>
      <c r="C12660" s="83"/>
      <c r="D12660" s="98"/>
    </row>
    <row r="12661" spans="1:4" ht="12.75">
      <c r="A12661" s="83"/>
      <c r="B12661" s="83"/>
      <c r="C12661" s="83"/>
      <c r="D12661" s="98"/>
    </row>
    <row r="12662" spans="1:4" ht="12.75">
      <c r="A12662" s="83"/>
      <c r="B12662" s="83"/>
      <c r="C12662" s="83"/>
      <c r="D12662" s="98"/>
    </row>
    <row r="12663" spans="1:4" ht="12.75">
      <c r="A12663" s="83"/>
      <c r="B12663" s="83"/>
      <c r="C12663" s="83"/>
      <c r="D12663" s="98"/>
    </row>
    <row r="12664" spans="1:4" ht="12.75">
      <c r="A12664" s="83"/>
      <c r="B12664" s="83"/>
      <c r="C12664" s="83"/>
      <c r="D12664" s="98"/>
    </row>
    <row r="12665" spans="1:4" ht="12.75">
      <c r="A12665" s="83"/>
      <c r="B12665" s="83"/>
      <c r="C12665" s="83"/>
      <c r="D12665" s="98"/>
    </row>
    <row r="12666" spans="1:4" ht="12.75">
      <c r="A12666" s="83"/>
      <c r="B12666" s="83"/>
      <c r="C12666" s="83"/>
      <c r="D12666" s="98"/>
    </row>
    <row r="12667" spans="1:4" ht="12.75">
      <c r="A12667" s="83"/>
      <c r="B12667" s="83"/>
      <c r="C12667" s="83"/>
      <c r="D12667" s="98"/>
    </row>
    <row r="12668" spans="1:4" ht="12.75">
      <c r="A12668" s="83"/>
      <c r="B12668" s="83"/>
      <c r="C12668" s="83"/>
      <c r="D12668" s="98"/>
    </row>
    <row r="12669" spans="1:4" ht="12.75">
      <c r="A12669" s="83"/>
      <c r="B12669" s="83"/>
      <c r="C12669" s="83"/>
      <c r="D12669" s="98"/>
    </row>
    <row r="12670" spans="1:4" ht="12.75">
      <c r="A12670" s="83"/>
      <c r="B12670" s="83"/>
      <c r="C12670" s="83"/>
      <c r="D12670" s="98"/>
    </row>
    <row r="12671" spans="1:4" ht="12.75">
      <c r="A12671" s="83"/>
      <c r="B12671" s="83"/>
      <c r="C12671" s="83"/>
      <c r="D12671" s="98"/>
    </row>
    <row r="12672" spans="1:4" ht="12.75">
      <c r="A12672" s="83"/>
      <c r="B12672" s="83"/>
      <c r="C12672" s="83"/>
      <c r="D12672" s="98"/>
    </row>
    <row r="12673" spans="1:4" ht="12.75">
      <c r="A12673" s="83"/>
      <c r="B12673" s="83"/>
      <c r="C12673" s="83"/>
      <c r="D12673" s="98"/>
    </row>
    <row r="12674" spans="1:4" ht="12.75">
      <c r="A12674" s="83"/>
      <c r="B12674" s="83"/>
      <c r="C12674" s="83"/>
      <c r="D12674" s="98"/>
    </row>
    <row r="12675" spans="1:4" ht="12.75">
      <c r="A12675" s="83"/>
      <c r="B12675" s="83"/>
      <c r="C12675" s="83"/>
      <c r="D12675" s="98"/>
    </row>
    <row r="12676" spans="1:4" ht="12.75">
      <c r="A12676" s="83"/>
      <c r="B12676" s="83"/>
      <c r="C12676" s="83"/>
      <c r="D12676" s="98"/>
    </row>
    <row r="12677" spans="1:4" ht="12.75">
      <c r="A12677" s="83"/>
      <c r="B12677" s="83"/>
      <c r="C12677" s="83"/>
      <c r="D12677" s="98"/>
    </row>
    <row r="12678" spans="1:4" ht="12.75">
      <c r="A12678" s="83"/>
      <c r="B12678" s="83"/>
      <c r="C12678" s="83"/>
      <c r="D12678" s="98"/>
    </row>
    <row r="12679" spans="1:4" ht="12.75">
      <c r="A12679" s="83"/>
      <c r="B12679" s="83"/>
      <c r="C12679" s="83"/>
      <c r="D12679" s="98"/>
    </row>
    <row r="12680" spans="1:4" ht="12.75">
      <c r="A12680" s="83"/>
      <c r="B12680" s="83"/>
      <c r="C12680" s="83"/>
      <c r="D12680" s="98"/>
    </row>
    <row r="12681" spans="1:4" ht="12.75">
      <c r="A12681" s="83"/>
      <c r="B12681" s="83"/>
      <c r="C12681" s="83"/>
      <c r="D12681" s="98"/>
    </row>
    <row r="12682" spans="1:4" ht="12.75">
      <c r="A12682" s="83"/>
      <c r="B12682" s="83"/>
      <c r="C12682" s="83"/>
      <c r="D12682" s="98"/>
    </row>
    <row r="12683" spans="1:4" ht="12.75">
      <c r="A12683" s="83"/>
      <c r="B12683" s="83"/>
      <c r="C12683" s="83"/>
      <c r="D12683" s="98"/>
    </row>
    <row r="12684" spans="1:4" ht="12.75">
      <c r="A12684" s="83"/>
      <c r="B12684" s="83"/>
      <c r="C12684" s="83"/>
      <c r="D12684" s="98"/>
    </row>
    <row r="12685" spans="1:4" ht="12.75">
      <c r="A12685" s="83"/>
      <c r="B12685" s="83"/>
      <c r="C12685" s="83"/>
      <c r="D12685" s="98"/>
    </row>
    <row r="12686" spans="1:4" ht="12.75">
      <c r="A12686" s="83"/>
      <c r="B12686" s="83"/>
      <c r="C12686" s="83"/>
      <c r="D12686" s="98"/>
    </row>
    <row r="12687" spans="1:4" ht="12.75">
      <c r="A12687" s="83"/>
      <c r="B12687" s="83"/>
      <c r="C12687" s="83"/>
      <c r="D12687" s="98"/>
    </row>
    <row r="12688" spans="1:4" ht="12.75">
      <c r="A12688" s="83"/>
      <c r="B12688" s="83"/>
      <c r="C12688" s="83"/>
      <c r="D12688" s="98"/>
    </row>
    <row r="12689" spans="1:4" ht="12.75">
      <c r="A12689" s="83"/>
      <c r="B12689" s="83"/>
      <c r="C12689" s="83"/>
      <c r="D12689" s="98"/>
    </row>
    <row r="12690" spans="1:4" ht="12.75">
      <c r="A12690" s="83"/>
      <c r="B12690" s="83"/>
      <c r="C12690" s="83"/>
      <c r="D12690" s="98"/>
    </row>
    <row r="12691" spans="1:4" ht="12.75">
      <c r="A12691" s="83"/>
      <c r="B12691" s="83"/>
      <c r="C12691" s="83"/>
      <c r="D12691" s="98"/>
    </row>
    <row r="12692" spans="1:4" ht="12.75">
      <c r="A12692" s="83"/>
      <c r="B12692" s="83"/>
      <c r="C12692" s="83"/>
      <c r="D12692" s="98"/>
    </row>
    <row r="12693" spans="1:4" ht="12.75">
      <c r="A12693" s="83"/>
      <c r="B12693" s="83"/>
      <c r="C12693" s="83"/>
      <c r="D12693" s="98"/>
    </row>
    <row r="12694" spans="1:4" ht="12.75">
      <c r="A12694" s="83"/>
      <c r="B12694" s="83"/>
      <c r="C12694" s="83"/>
      <c r="D12694" s="98"/>
    </row>
    <row r="12695" spans="1:4" ht="12.75">
      <c r="A12695" s="83"/>
      <c r="B12695" s="83"/>
      <c r="C12695" s="83"/>
      <c r="D12695" s="98"/>
    </row>
    <row r="12696" spans="1:4" ht="12.75">
      <c r="A12696" s="83"/>
      <c r="B12696" s="83"/>
      <c r="C12696" s="83"/>
      <c r="D12696" s="98"/>
    </row>
    <row r="12697" spans="1:4" ht="12.75">
      <c r="A12697" s="83"/>
      <c r="B12697" s="83"/>
      <c r="C12697" s="83"/>
      <c r="D12697" s="98"/>
    </row>
    <row r="12698" spans="1:4" ht="12.75">
      <c r="A12698" s="83"/>
      <c r="B12698" s="83"/>
      <c r="C12698" s="83"/>
      <c r="D12698" s="98"/>
    </row>
    <row r="12699" spans="1:4" ht="12.75">
      <c r="A12699" s="83"/>
      <c r="B12699" s="83"/>
      <c r="C12699" s="83"/>
      <c r="D12699" s="98"/>
    </row>
    <row r="12700" spans="1:4" ht="12.75">
      <c r="A12700" s="83"/>
      <c r="B12700" s="83"/>
      <c r="C12700" s="83"/>
      <c r="D12700" s="98"/>
    </row>
    <row r="12701" spans="1:4" ht="12.75">
      <c r="A12701" s="83"/>
      <c r="B12701" s="83"/>
      <c r="C12701" s="83"/>
      <c r="D12701" s="98"/>
    </row>
    <row r="12702" spans="1:4" ht="12.75">
      <c r="A12702" s="83"/>
      <c r="B12702" s="83"/>
      <c r="C12702" s="83"/>
      <c r="D12702" s="98"/>
    </row>
    <row r="12703" spans="1:4" ht="12.75">
      <c r="A12703" s="83"/>
      <c r="B12703" s="83"/>
      <c r="C12703" s="83"/>
      <c r="D12703" s="98"/>
    </row>
    <row r="12704" spans="1:4" ht="12.75">
      <c r="A12704" s="83"/>
      <c r="B12704" s="83"/>
      <c r="C12704" s="83"/>
      <c r="D12704" s="98"/>
    </row>
    <row r="12705" spans="1:4" ht="12.75">
      <c r="A12705" s="83"/>
      <c r="B12705" s="83"/>
      <c r="C12705" s="83"/>
      <c r="D12705" s="98"/>
    </row>
    <row r="12706" spans="1:4" ht="12.75">
      <c r="A12706" s="83"/>
      <c r="B12706" s="83"/>
      <c r="C12706" s="83"/>
      <c r="D12706" s="98"/>
    </row>
    <row r="12707" spans="1:4" ht="12.75">
      <c r="A12707" s="83"/>
      <c r="B12707" s="83"/>
      <c r="C12707" s="83"/>
      <c r="D12707" s="98"/>
    </row>
    <row r="12708" spans="1:4" ht="12.75">
      <c r="A12708" s="83"/>
      <c r="B12708" s="83"/>
      <c r="C12708" s="83"/>
      <c r="D12708" s="98"/>
    </row>
    <row r="12709" spans="1:4" ht="12.75">
      <c r="A12709" s="83"/>
      <c r="B12709" s="83"/>
      <c r="C12709" s="83"/>
      <c r="D12709" s="98"/>
    </row>
    <row r="12710" spans="1:4" ht="12.75">
      <c r="A12710" s="83"/>
      <c r="B12710" s="83"/>
      <c r="C12710" s="83"/>
      <c r="D12710" s="98"/>
    </row>
    <row r="12711" spans="1:4" ht="12.75">
      <c r="A12711" s="83"/>
      <c r="B12711" s="83"/>
      <c r="C12711" s="83"/>
      <c r="D12711" s="98"/>
    </row>
    <row r="12712" spans="1:4" ht="12.75">
      <c r="A12712" s="83"/>
      <c r="B12712" s="83"/>
      <c r="C12712" s="83"/>
      <c r="D12712" s="98"/>
    </row>
    <row r="12713" spans="1:4" ht="12.75">
      <c r="A12713" s="83"/>
      <c r="B12713" s="83"/>
      <c r="C12713" s="83"/>
      <c r="D12713" s="98"/>
    </row>
    <row r="12714" spans="1:4" ht="12.75">
      <c r="A12714" s="83"/>
      <c r="B12714" s="83"/>
      <c r="C12714" s="83"/>
      <c r="D12714" s="98"/>
    </row>
    <row r="12715" spans="1:4" ht="12.75">
      <c r="A12715" s="83"/>
      <c r="B12715" s="83"/>
      <c r="C12715" s="83"/>
      <c r="D12715" s="98"/>
    </row>
    <row r="12716" spans="1:4" ht="12.75">
      <c r="A12716" s="83"/>
      <c r="B12716" s="83"/>
      <c r="C12716" s="83"/>
      <c r="D12716" s="98"/>
    </row>
    <row r="12717" spans="1:4" ht="12.75">
      <c r="A12717" s="83"/>
      <c r="B12717" s="83"/>
      <c r="C12717" s="83"/>
      <c r="D12717" s="98"/>
    </row>
    <row r="12718" spans="1:4" ht="12.75">
      <c r="A12718" s="83"/>
      <c r="B12718" s="83"/>
      <c r="C12718" s="83"/>
      <c r="D12718" s="98"/>
    </row>
    <row r="12719" spans="1:4" ht="12.75">
      <c r="A12719" s="83"/>
      <c r="B12719" s="83"/>
      <c r="C12719" s="83"/>
      <c r="D12719" s="98"/>
    </row>
    <row r="12720" spans="1:4" ht="12.75">
      <c r="A12720" s="83"/>
      <c r="B12720" s="83"/>
      <c r="C12720" s="83"/>
      <c r="D12720" s="98"/>
    </row>
    <row r="12721" spans="1:4" ht="12.75">
      <c r="A12721" s="83"/>
      <c r="B12721" s="83"/>
      <c r="C12721" s="83"/>
      <c r="D12721" s="98"/>
    </row>
    <row r="12722" spans="1:4" ht="12.75">
      <c r="A12722" s="83"/>
      <c r="B12722" s="83"/>
      <c r="C12722" s="83"/>
      <c r="D12722" s="98"/>
    </row>
    <row r="12723" spans="1:4" ht="12.75">
      <c r="A12723" s="83"/>
      <c r="B12723" s="83"/>
      <c r="C12723" s="83"/>
      <c r="D12723" s="98"/>
    </row>
    <row r="12724" spans="1:4" ht="12.75">
      <c r="A12724" s="83"/>
      <c r="B12724" s="83"/>
      <c r="C12724" s="83"/>
      <c r="D12724" s="98"/>
    </row>
    <row r="12725" spans="1:4" ht="12.75">
      <c r="A12725" s="83"/>
      <c r="B12725" s="83"/>
      <c r="C12725" s="83"/>
      <c r="D12725" s="98"/>
    </row>
    <row r="12726" spans="1:4" ht="12.75">
      <c r="A12726" s="83"/>
      <c r="B12726" s="83"/>
      <c r="C12726" s="83"/>
      <c r="D12726" s="98"/>
    </row>
    <row r="12727" spans="1:4" ht="12.75">
      <c r="A12727" s="83"/>
      <c r="B12727" s="83"/>
      <c r="C12727" s="83"/>
      <c r="D12727" s="98"/>
    </row>
    <row r="12728" spans="1:4" ht="12.75">
      <c r="A12728" s="83"/>
      <c r="B12728" s="83"/>
      <c r="C12728" s="83"/>
      <c r="D12728" s="98"/>
    </row>
    <row r="12729" spans="1:4" ht="12.75">
      <c r="A12729" s="83"/>
      <c r="B12729" s="83"/>
      <c r="C12729" s="83"/>
      <c r="D12729" s="98"/>
    </row>
    <row r="12730" spans="1:4" ht="12.75">
      <c r="A12730" s="83"/>
      <c r="B12730" s="83"/>
      <c r="C12730" s="83"/>
      <c r="D12730" s="98"/>
    </row>
    <row r="12731" spans="1:4" ht="12.75">
      <c r="A12731" s="83"/>
      <c r="B12731" s="83"/>
      <c r="C12731" s="83"/>
      <c r="D12731" s="98"/>
    </row>
    <row r="12732" spans="1:4" ht="12.75">
      <c r="A12732" s="83"/>
      <c r="B12732" s="83"/>
      <c r="C12732" s="83"/>
      <c r="D12732" s="98"/>
    </row>
    <row r="12733" spans="1:4" ht="12.75">
      <c r="A12733" s="83"/>
      <c r="B12733" s="83"/>
      <c r="C12733" s="83"/>
      <c r="D12733" s="98"/>
    </row>
    <row r="12734" spans="1:4" ht="12.75">
      <c r="A12734" s="83"/>
      <c r="B12734" s="83"/>
      <c r="C12734" s="83"/>
      <c r="D12734" s="98"/>
    </row>
    <row r="12735" spans="1:4" ht="12.75">
      <c r="A12735" s="83"/>
      <c r="B12735" s="83"/>
      <c r="C12735" s="83"/>
      <c r="D12735" s="98"/>
    </row>
    <row r="12736" spans="1:4" ht="12.75">
      <c r="A12736" s="83"/>
      <c r="B12736" s="83"/>
      <c r="C12736" s="83"/>
      <c r="D12736" s="98"/>
    </row>
    <row r="12737" spans="1:4" ht="12.75">
      <c r="A12737" s="83"/>
      <c r="B12737" s="83"/>
      <c r="C12737" s="83"/>
      <c r="D12737" s="98"/>
    </row>
    <row r="12738" spans="1:4" ht="12.75">
      <c r="A12738" s="83"/>
      <c r="B12738" s="83"/>
      <c r="C12738" s="83"/>
      <c r="D12738" s="98"/>
    </row>
    <row r="12739" spans="1:4" ht="12.75">
      <c r="A12739" s="83"/>
      <c r="B12739" s="83"/>
      <c r="C12739" s="83"/>
      <c r="D12739" s="98"/>
    </row>
    <row r="12740" spans="1:4" ht="12.75">
      <c r="A12740" s="83"/>
      <c r="B12740" s="83"/>
      <c r="C12740" s="83"/>
      <c r="D12740" s="98"/>
    </row>
    <row r="12741" spans="1:4" ht="12.75">
      <c r="A12741" s="83"/>
      <c r="B12741" s="83"/>
      <c r="C12741" s="83"/>
      <c r="D12741" s="98"/>
    </row>
    <row r="12742" spans="1:4" ht="12.75">
      <c r="A12742" s="83"/>
      <c r="B12742" s="83"/>
      <c r="C12742" s="83"/>
      <c r="D12742" s="98"/>
    </row>
    <row r="12743" spans="1:4" ht="12.75">
      <c r="A12743" s="83"/>
      <c r="B12743" s="83"/>
      <c r="C12743" s="83"/>
      <c r="D12743" s="98"/>
    </row>
    <row r="12744" spans="1:4" ht="12.75">
      <c r="A12744" s="83"/>
      <c r="B12744" s="83"/>
      <c r="C12744" s="83"/>
      <c r="D12744" s="98"/>
    </row>
    <row r="12745" spans="1:4" ht="12.75">
      <c r="A12745" s="83"/>
      <c r="B12745" s="83"/>
      <c r="C12745" s="83"/>
      <c r="D12745" s="98"/>
    </row>
    <row r="12746" spans="1:4" ht="12.75">
      <c r="A12746" s="83"/>
      <c r="B12746" s="83"/>
      <c r="C12746" s="83"/>
      <c r="D12746" s="98"/>
    </row>
    <row r="12747" spans="1:4" ht="12.75">
      <c r="A12747" s="83"/>
      <c r="B12747" s="83"/>
      <c r="C12747" s="83"/>
      <c r="D12747" s="98"/>
    </row>
    <row r="12748" spans="1:4" ht="12.75">
      <c r="A12748" s="83"/>
      <c r="B12748" s="83"/>
      <c r="C12748" s="83"/>
      <c r="D12748" s="98"/>
    </row>
    <row r="12749" spans="1:4" ht="12.75">
      <c r="A12749" s="83"/>
      <c r="B12749" s="83"/>
      <c r="C12749" s="83"/>
      <c r="D12749" s="98"/>
    </row>
    <row r="12750" spans="1:4" ht="12.75">
      <c r="A12750" s="83"/>
      <c r="B12750" s="83"/>
      <c r="C12750" s="83"/>
      <c r="D12750" s="98"/>
    </row>
    <row r="12751" spans="1:4" ht="12.75">
      <c r="A12751" s="83"/>
      <c r="B12751" s="83"/>
      <c r="C12751" s="83"/>
      <c r="D12751" s="98"/>
    </row>
    <row r="12752" spans="1:4" ht="12.75">
      <c r="A12752" s="83"/>
      <c r="B12752" s="83"/>
      <c r="C12752" s="83"/>
      <c r="D12752" s="98"/>
    </row>
    <row r="12753" spans="1:4" ht="12.75">
      <c r="A12753" s="83"/>
      <c r="B12753" s="83"/>
      <c r="C12753" s="83"/>
      <c r="D12753" s="98"/>
    </row>
    <row r="12754" spans="1:4" ht="12.75">
      <c r="A12754" s="83"/>
      <c r="B12754" s="83"/>
      <c r="C12754" s="83"/>
      <c r="D12754" s="98"/>
    </row>
    <row r="12755" spans="1:4" ht="12.75">
      <c r="A12755" s="83"/>
      <c r="B12755" s="83"/>
      <c r="C12755" s="83"/>
      <c r="D12755" s="98"/>
    </row>
    <row r="12756" spans="1:4" ht="12.75">
      <c r="A12756" s="83"/>
      <c r="B12756" s="83"/>
      <c r="C12756" s="83"/>
      <c r="D12756" s="98"/>
    </row>
    <row r="12757" spans="1:4" ht="12.75">
      <c r="A12757" s="83"/>
      <c r="B12757" s="83"/>
      <c r="C12757" s="83"/>
      <c r="D12757" s="98"/>
    </row>
    <row r="12758" spans="1:4" ht="12.75">
      <c r="A12758" s="83"/>
      <c r="B12758" s="83"/>
      <c r="C12758" s="83"/>
      <c r="D12758" s="98"/>
    </row>
    <row r="12759" spans="1:4" ht="12.75">
      <c r="A12759" s="83"/>
      <c r="B12759" s="83"/>
      <c r="C12759" s="83"/>
      <c r="D12759" s="98"/>
    </row>
    <row r="12760" spans="1:4" ht="12.75">
      <c r="A12760" s="83"/>
      <c r="B12760" s="83"/>
      <c r="C12760" s="83"/>
      <c r="D12760" s="98"/>
    </row>
    <row r="12761" spans="1:4" ht="12.75">
      <c r="A12761" s="83"/>
      <c r="B12761" s="83"/>
      <c r="C12761" s="83"/>
      <c r="D12761" s="98"/>
    </row>
    <row r="12762" spans="1:4" ht="12.75">
      <c r="A12762" s="83"/>
      <c r="B12762" s="83"/>
      <c r="C12762" s="83"/>
      <c r="D12762" s="98"/>
    </row>
    <row r="12763" spans="1:4" ht="12.75">
      <c r="A12763" s="83"/>
      <c r="B12763" s="83"/>
      <c r="C12763" s="83"/>
      <c r="D12763" s="98"/>
    </row>
    <row r="12764" spans="1:4" ht="12.75">
      <c r="A12764" s="83"/>
      <c r="B12764" s="83"/>
      <c r="C12764" s="83"/>
      <c r="D12764" s="98"/>
    </row>
    <row r="12765" spans="1:4" ht="12.75">
      <c r="A12765" s="83"/>
      <c r="B12765" s="83"/>
      <c r="C12765" s="83"/>
      <c r="D12765" s="98"/>
    </row>
    <row r="12766" spans="1:4" ht="12.75">
      <c r="A12766" s="83"/>
      <c r="B12766" s="83"/>
      <c r="C12766" s="83"/>
      <c r="D12766" s="98"/>
    </row>
    <row r="12767" spans="1:4" ht="12.75">
      <c r="A12767" s="83"/>
      <c r="B12767" s="83"/>
      <c r="C12767" s="83"/>
      <c r="D12767" s="98"/>
    </row>
    <row r="12768" spans="1:4" ht="12.75">
      <c r="A12768" s="83"/>
      <c r="B12768" s="83"/>
      <c r="C12768" s="83"/>
      <c r="D12768" s="98"/>
    </row>
    <row r="12769" spans="1:4" ht="12.75">
      <c r="A12769" s="83"/>
      <c r="B12769" s="83"/>
      <c r="C12769" s="83"/>
      <c r="D12769" s="98"/>
    </row>
    <row r="12770" spans="1:4" ht="12.75">
      <c r="A12770" s="83"/>
      <c r="B12770" s="83"/>
      <c r="C12770" s="83"/>
      <c r="D12770" s="98"/>
    </row>
    <row r="12771" spans="1:4" ht="12.75">
      <c r="A12771" s="83"/>
      <c r="B12771" s="83"/>
      <c r="C12771" s="83"/>
      <c r="D12771" s="98"/>
    </row>
    <row r="12772" spans="1:4" ht="12.75">
      <c r="A12772" s="83"/>
      <c r="B12772" s="83"/>
      <c r="C12772" s="83"/>
      <c r="D12772" s="98"/>
    </row>
    <row r="12773" spans="1:4" ht="12.75">
      <c r="A12773" s="83"/>
      <c r="B12773" s="83"/>
      <c r="C12773" s="83"/>
      <c r="D12773" s="98"/>
    </row>
    <row r="12774" spans="1:4" ht="12.75">
      <c r="A12774" s="83"/>
      <c r="B12774" s="83"/>
      <c r="C12774" s="83"/>
      <c r="D12774" s="98"/>
    </row>
    <row r="12775" spans="1:4" ht="12.75">
      <c r="A12775" s="83"/>
      <c r="B12775" s="83"/>
      <c r="C12775" s="83"/>
      <c r="D12775" s="98"/>
    </row>
    <row r="12776" spans="1:4" ht="12.75">
      <c r="A12776" s="83"/>
      <c r="B12776" s="83"/>
      <c r="C12776" s="83"/>
      <c r="D12776" s="98"/>
    </row>
    <row r="12777" spans="1:4" ht="12.75">
      <c r="A12777" s="83"/>
      <c r="B12777" s="83"/>
      <c r="C12777" s="83"/>
      <c r="D12777" s="98"/>
    </row>
    <row r="12778" spans="1:4" ht="12.75">
      <c r="A12778" s="83"/>
      <c r="B12778" s="83"/>
      <c r="C12778" s="83"/>
      <c r="D12778" s="98"/>
    </row>
    <row r="12779" spans="1:4" ht="12.75">
      <c r="A12779" s="83"/>
      <c r="B12779" s="83"/>
      <c r="C12779" s="83"/>
      <c r="D12779" s="98"/>
    </row>
    <row r="12780" spans="1:4" ht="12.75">
      <c r="A12780" s="83"/>
      <c r="B12780" s="83"/>
      <c r="C12780" s="83"/>
      <c r="D12780" s="98"/>
    </row>
    <row r="12781" spans="1:4" ht="12.75">
      <c r="A12781" s="83"/>
      <c r="B12781" s="83"/>
      <c r="C12781" s="83"/>
      <c r="D12781" s="98"/>
    </row>
    <row r="12782" spans="1:4" ht="12.75">
      <c r="A12782" s="83"/>
      <c r="B12782" s="83"/>
      <c r="C12782" s="83"/>
      <c r="D12782" s="98"/>
    </row>
    <row r="12783" spans="1:4" ht="12.75">
      <c r="A12783" s="83"/>
      <c r="B12783" s="83"/>
      <c r="C12783" s="83"/>
      <c r="D12783" s="98"/>
    </row>
    <row r="12784" spans="1:4" ht="12.75">
      <c r="A12784" s="83"/>
      <c r="B12784" s="83"/>
      <c r="C12784" s="83"/>
      <c r="D12784" s="98"/>
    </row>
    <row r="12785" spans="1:4" ht="12.75">
      <c r="A12785" s="83"/>
      <c r="B12785" s="83"/>
      <c r="C12785" s="83"/>
      <c r="D12785" s="98"/>
    </row>
    <row r="12786" spans="1:4" ht="12.75">
      <c r="A12786" s="83"/>
      <c r="B12786" s="83"/>
      <c r="C12786" s="83"/>
      <c r="D12786" s="98"/>
    </row>
    <row r="12787" spans="1:4" ht="12.75">
      <c r="A12787" s="83"/>
      <c r="B12787" s="83"/>
      <c r="C12787" s="83"/>
      <c r="D12787" s="98"/>
    </row>
    <row r="12788" spans="1:4" ht="12.75">
      <c r="A12788" s="83"/>
      <c r="B12788" s="83"/>
      <c r="C12788" s="83"/>
      <c r="D12788" s="98"/>
    </row>
    <row r="12789" spans="1:4" ht="12.75">
      <c r="A12789" s="83"/>
      <c r="B12789" s="83"/>
      <c r="C12789" s="83"/>
      <c r="D12789" s="98"/>
    </row>
    <row r="12790" spans="1:4" ht="12.75">
      <c r="A12790" s="83"/>
      <c r="B12790" s="83"/>
      <c r="C12790" s="83"/>
      <c r="D12790" s="98"/>
    </row>
    <row r="12791" spans="1:4" ht="12.75">
      <c r="A12791" s="83"/>
      <c r="B12791" s="83"/>
      <c r="C12791" s="83"/>
      <c r="D12791" s="98"/>
    </row>
    <row r="12792" spans="1:4" ht="12.75">
      <c r="A12792" s="83"/>
      <c r="B12792" s="83"/>
      <c r="C12792" s="83"/>
      <c r="D12792" s="98"/>
    </row>
    <row r="12793" spans="1:4" ht="12.75">
      <c r="A12793" s="83"/>
      <c r="B12793" s="83"/>
      <c r="C12793" s="83"/>
      <c r="D12793" s="98"/>
    </row>
    <row r="12794" spans="1:4" ht="12.75">
      <c r="A12794" s="83"/>
      <c r="B12794" s="83"/>
      <c r="C12794" s="83"/>
      <c r="D12794" s="98"/>
    </row>
    <row r="12795" spans="1:4" ht="12.75">
      <c r="A12795" s="83"/>
      <c r="B12795" s="83"/>
      <c r="C12795" s="83"/>
      <c r="D12795" s="98"/>
    </row>
    <row r="12796" spans="1:4" ht="12.75">
      <c r="A12796" s="83"/>
      <c r="B12796" s="83"/>
      <c r="C12796" s="83"/>
      <c r="D12796" s="98"/>
    </row>
    <row r="12797" spans="1:4" ht="12.75">
      <c r="A12797" s="83"/>
      <c r="B12797" s="83"/>
      <c r="C12797" s="83"/>
      <c r="D12797" s="98"/>
    </row>
    <row r="12798" spans="1:4" ht="12.75">
      <c r="A12798" s="83"/>
      <c r="B12798" s="83"/>
      <c r="C12798" s="83"/>
      <c r="D12798" s="98"/>
    </row>
    <row r="12799" spans="1:4" ht="12.75">
      <c r="A12799" s="83"/>
      <c r="B12799" s="83"/>
      <c r="C12799" s="83"/>
      <c r="D12799" s="98"/>
    </row>
    <row r="12800" spans="1:4" ht="12.75">
      <c r="A12800" s="83"/>
      <c r="B12800" s="83"/>
      <c r="C12800" s="83"/>
      <c r="D12800" s="98"/>
    </row>
    <row r="12801" spans="1:4" ht="12.75">
      <c r="A12801" s="83"/>
      <c r="B12801" s="83"/>
      <c r="C12801" s="83"/>
      <c r="D12801" s="98"/>
    </row>
    <row r="12802" spans="1:4" ht="12.75">
      <c r="A12802" s="83"/>
      <c r="B12802" s="83"/>
      <c r="C12802" s="83"/>
      <c r="D12802" s="98"/>
    </row>
    <row r="12803" spans="1:4" ht="12.75">
      <c r="A12803" s="83"/>
      <c r="B12803" s="83"/>
      <c r="C12803" s="83"/>
      <c r="D12803" s="98"/>
    </row>
    <row r="12804" spans="1:4" ht="12.75">
      <c r="A12804" s="83"/>
      <c r="B12804" s="83"/>
      <c r="C12804" s="83"/>
      <c r="D12804" s="98"/>
    </row>
    <row r="12805" spans="1:4" ht="12.75">
      <c r="A12805" s="83"/>
      <c r="B12805" s="83"/>
      <c r="C12805" s="83"/>
      <c r="D12805" s="98"/>
    </row>
    <row r="12806" spans="1:4" ht="12.75">
      <c r="A12806" s="83"/>
      <c r="B12806" s="83"/>
      <c r="C12806" s="83"/>
      <c r="D12806" s="98"/>
    </row>
    <row r="12807" spans="1:4" ht="12.75">
      <c r="A12807" s="83"/>
      <c r="B12807" s="83"/>
      <c r="C12807" s="83"/>
      <c r="D12807" s="98"/>
    </row>
    <row r="12808" spans="1:4" ht="12.75">
      <c r="A12808" s="83"/>
      <c r="B12808" s="83"/>
      <c r="C12808" s="83"/>
      <c r="D12808" s="98"/>
    </row>
    <row r="12809" spans="1:4" ht="12.75">
      <c r="A12809" s="83"/>
      <c r="B12809" s="83"/>
      <c r="C12809" s="83"/>
      <c r="D12809" s="98"/>
    </row>
    <row r="12810" spans="1:4" ht="12.75">
      <c r="A12810" s="83"/>
      <c r="B12810" s="83"/>
      <c r="C12810" s="83"/>
      <c r="D12810" s="98"/>
    </row>
    <row r="12811" spans="1:4" ht="12.75">
      <c r="A12811" s="83"/>
      <c r="B12811" s="83"/>
      <c r="C12811" s="83"/>
      <c r="D12811" s="98"/>
    </row>
    <row r="12812" spans="1:4" ht="12.75">
      <c r="A12812" s="83"/>
      <c r="B12812" s="83"/>
      <c r="C12812" s="83"/>
      <c r="D12812" s="98"/>
    </row>
    <row r="12813" spans="1:4" ht="12.75">
      <c r="A12813" s="83"/>
      <c r="B12813" s="83"/>
      <c r="C12813" s="83"/>
      <c r="D12813" s="98"/>
    </row>
    <row r="12814" spans="1:4" ht="12.75">
      <c r="A12814" s="83"/>
      <c r="B12814" s="83"/>
      <c r="C12814" s="83"/>
      <c r="D12814" s="98"/>
    </row>
    <row r="12815" spans="1:4" ht="12.75">
      <c r="A12815" s="83"/>
      <c r="B12815" s="83"/>
      <c r="C12815" s="83"/>
      <c r="D12815" s="98"/>
    </row>
    <row r="12816" spans="1:4" ht="12.75">
      <c r="A12816" s="83"/>
      <c r="B12816" s="83"/>
      <c r="C12816" s="83"/>
      <c r="D12816" s="98"/>
    </row>
    <row r="12817" spans="1:4" ht="12.75">
      <c r="A12817" s="83"/>
      <c r="B12817" s="83"/>
      <c r="C12817" s="83"/>
      <c r="D12817" s="98"/>
    </row>
    <row r="12818" spans="1:4" ht="12.75">
      <c r="A12818" s="83"/>
      <c r="B12818" s="83"/>
      <c r="C12818" s="83"/>
      <c r="D12818" s="98"/>
    </row>
    <row r="12819" spans="1:4" ht="12.75">
      <c r="A12819" s="83"/>
      <c r="B12819" s="83"/>
      <c r="C12819" s="83"/>
      <c r="D12819" s="98"/>
    </row>
    <row r="12820" spans="1:4" ht="12.75">
      <c r="A12820" s="83"/>
      <c r="B12820" s="83"/>
      <c r="C12820" s="83"/>
      <c r="D12820" s="98"/>
    </row>
    <row r="12821" spans="1:4" ht="12.75">
      <c r="A12821" s="83"/>
      <c r="B12821" s="83"/>
      <c r="C12821" s="83"/>
      <c r="D12821" s="98"/>
    </row>
    <row r="12822" spans="1:4" ht="12.75">
      <c r="A12822" s="83"/>
      <c r="B12822" s="83"/>
      <c r="C12822" s="83"/>
      <c r="D12822" s="98"/>
    </row>
    <row r="12823" spans="1:4" ht="12.75">
      <c r="A12823" s="83"/>
      <c r="B12823" s="83"/>
      <c r="C12823" s="83"/>
      <c r="D12823" s="98"/>
    </row>
    <row r="12824" spans="1:4" ht="12.75">
      <c r="A12824" s="83"/>
      <c r="B12824" s="83"/>
      <c r="C12824" s="83"/>
      <c r="D12824" s="98"/>
    </row>
    <row r="12825" spans="1:4" ht="12.75">
      <c r="A12825" s="83"/>
      <c r="B12825" s="83"/>
      <c r="C12825" s="83"/>
      <c r="D12825" s="98"/>
    </row>
    <row r="12826" spans="1:4" ht="12.75">
      <c r="A12826" s="83"/>
      <c r="B12826" s="83"/>
      <c r="C12826" s="83"/>
      <c r="D12826" s="98"/>
    </row>
    <row r="12827" spans="1:4" ht="12.75">
      <c r="A12827" s="83"/>
      <c r="B12827" s="83"/>
      <c r="C12827" s="83"/>
      <c r="D12827" s="98"/>
    </row>
    <row r="12828" spans="1:4" ht="12.75">
      <c r="A12828" s="83"/>
      <c r="B12828" s="83"/>
      <c r="C12828" s="83"/>
      <c r="D12828" s="98"/>
    </row>
    <row r="12829" spans="1:4" ht="12.75">
      <c r="A12829" s="83"/>
      <c r="B12829" s="83"/>
      <c r="C12829" s="83"/>
      <c r="D12829" s="98"/>
    </row>
    <row r="12830" spans="1:4" ht="12.75">
      <c r="A12830" s="83"/>
      <c r="B12830" s="83"/>
      <c r="C12830" s="83"/>
      <c r="D12830" s="98"/>
    </row>
    <row r="12831" spans="1:4" ht="12.75">
      <c r="A12831" s="83"/>
      <c r="B12831" s="83"/>
      <c r="C12831" s="83"/>
      <c r="D12831" s="98"/>
    </row>
    <row r="12832" spans="1:4" ht="12.75">
      <c r="A12832" s="83"/>
      <c r="B12832" s="83"/>
      <c r="C12832" s="83"/>
      <c r="D12832" s="98"/>
    </row>
    <row r="12833" spans="1:4" ht="12.75">
      <c r="A12833" s="83"/>
      <c r="B12833" s="83"/>
      <c r="C12833" s="83"/>
      <c r="D12833" s="98"/>
    </row>
    <row r="12834" spans="1:4" ht="12.75">
      <c r="A12834" s="83"/>
      <c r="B12834" s="83"/>
      <c r="C12834" s="83"/>
      <c r="D12834" s="98"/>
    </row>
    <row r="12835" spans="1:4" ht="12.75">
      <c r="A12835" s="83"/>
      <c r="B12835" s="83"/>
      <c r="C12835" s="83"/>
      <c r="D12835" s="98"/>
    </row>
    <row r="12836" spans="1:4" ht="12.75">
      <c r="A12836" s="83"/>
      <c r="B12836" s="83"/>
      <c r="C12836" s="83"/>
      <c r="D12836" s="98"/>
    </row>
    <row r="12837" spans="1:4" ht="12.75">
      <c r="A12837" s="83"/>
      <c r="B12837" s="83"/>
      <c r="C12837" s="83"/>
      <c r="D12837" s="98"/>
    </row>
    <row r="12838" spans="1:4" ht="12.75">
      <c r="A12838" s="83"/>
      <c r="B12838" s="83"/>
      <c r="C12838" s="83"/>
      <c r="D12838" s="98"/>
    </row>
    <row r="12839" spans="1:4" ht="12.75">
      <c r="A12839" s="83"/>
      <c r="B12839" s="83"/>
      <c r="C12839" s="83"/>
      <c r="D12839" s="98"/>
    </row>
    <row r="12840" spans="1:4" ht="12.75">
      <c r="A12840" s="83"/>
      <c r="B12840" s="83"/>
      <c r="C12840" s="83"/>
      <c r="D12840" s="98"/>
    </row>
    <row r="12841" spans="1:4" ht="12.75">
      <c r="A12841" s="83"/>
      <c r="B12841" s="83"/>
      <c r="C12841" s="83"/>
      <c r="D12841" s="98"/>
    </row>
    <row r="12842" spans="1:4" ht="12.75">
      <c r="A12842" s="83"/>
      <c r="B12842" s="83"/>
      <c r="C12842" s="83"/>
      <c r="D12842" s="98"/>
    </row>
    <row r="12843" spans="1:4" ht="12.75">
      <c r="A12843" s="83"/>
      <c r="B12843" s="83"/>
      <c r="C12843" s="83"/>
      <c r="D12843" s="98"/>
    </row>
    <row r="12844" spans="1:4" ht="12.75">
      <c r="A12844" s="83"/>
      <c r="B12844" s="83"/>
      <c r="C12844" s="83"/>
      <c r="D12844" s="98"/>
    </row>
    <row r="12845" spans="1:4" ht="12.75">
      <c r="A12845" s="83"/>
      <c r="B12845" s="83"/>
      <c r="C12845" s="83"/>
      <c r="D12845" s="98"/>
    </row>
    <row r="12846" spans="1:4" ht="12.75">
      <c r="A12846" s="83"/>
      <c r="B12846" s="83"/>
      <c r="C12846" s="83"/>
      <c r="D12846" s="98"/>
    </row>
    <row r="12847" spans="1:4" ht="12.75">
      <c r="A12847" s="83"/>
      <c r="B12847" s="83"/>
      <c r="C12847" s="83"/>
      <c r="D12847" s="98"/>
    </row>
    <row r="12848" spans="1:4" ht="12.75">
      <c r="A12848" s="83"/>
      <c r="B12848" s="83"/>
      <c r="C12848" s="83"/>
      <c r="D12848" s="98"/>
    </row>
    <row r="12849" spans="1:4" ht="12.75">
      <c r="A12849" s="83"/>
      <c r="B12849" s="83"/>
      <c r="C12849" s="83"/>
      <c r="D12849" s="98"/>
    </row>
    <row r="12850" spans="1:4" ht="12.75">
      <c r="A12850" s="83"/>
      <c r="B12850" s="83"/>
      <c r="C12850" s="83"/>
      <c r="D12850" s="98"/>
    </row>
    <row r="12851" spans="1:4" ht="12.75">
      <c r="A12851" s="83"/>
      <c r="B12851" s="83"/>
      <c r="C12851" s="83"/>
      <c r="D12851" s="98"/>
    </row>
    <row r="12852" spans="1:4" ht="12.75">
      <c r="A12852" s="83"/>
      <c r="B12852" s="83"/>
      <c r="C12852" s="83"/>
      <c r="D12852" s="98"/>
    </row>
    <row r="12853" spans="1:4" ht="12.75">
      <c r="A12853" s="83"/>
      <c r="B12853" s="83"/>
      <c r="C12853" s="83"/>
      <c r="D12853" s="98"/>
    </row>
    <row r="12854" spans="1:4" ht="12.75">
      <c r="A12854" s="83"/>
      <c r="B12854" s="83"/>
      <c r="C12854" s="83"/>
      <c r="D12854" s="98"/>
    </row>
    <row r="12855" spans="1:4" ht="12.75">
      <c r="A12855" s="83"/>
      <c r="B12855" s="83"/>
      <c r="C12855" s="83"/>
      <c r="D12855" s="98"/>
    </row>
    <row r="12856" spans="1:4" ht="12.75">
      <c r="A12856" s="83"/>
      <c r="B12856" s="83"/>
      <c r="C12856" s="83"/>
      <c r="D12856" s="98"/>
    </row>
    <row r="12857" spans="1:4" ht="12.75">
      <c r="A12857" s="83"/>
      <c r="B12857" s="83"/>
      <c r="C12857" s="83"/>
      <c r="D12857" s="98"/>
    </row>
    <row r="12858" spans="1:4" ht="12.75">
      <c r="A12858" s="83"/>
      <c r="B12858" s="83"/>
      <c r="C12858" s="83"/>
      <c r="D12858" s="98"/>
    </row>
    <row r="12859" spans="1:4" ht="12.75">
      <c r="A12859" s="83"/>
      <c r="B12859" s="83"/>
      <c r="C12859" s="83"/>
      <c r="D12859" s="98"/>
    </row>
    <row r="12860" spans="1:4" ht="12.75">
      <c r="A12860" s="83"/>
      <c r="B12860" s="83"/>
      <c r="C12860" s="83"/>
      <c r="D12860" s="98"/>
    </row>
    <row r="12861" spans="1:4" ht="12.75">
      <c r="A12861" s="83"/>
      <c r="B12861" s="83"/>
      <c r="C12861" s="83"/>
      <c r="D12861" s="98"/>
    </row>
    <row r="12862" spans="1:4" ht="12.75">
      <c r="A12862" s="83"/>
      <c r="B12862" s="83"/>
      <c r="C12862" s="83"/>
      <c r="D12862" s="98"/>
    </row>
    <row r="12863" spans="1:4" ht="12.75">
      <c r="A12863" s="83"/>
      <c r="B12863" s="83"/>
      <c r="C12863" s="83"/>
      <c r="D12863" s="98"/>
    </row>
    <row r="12864" spans="1:4" ht="12.75">
      <c r="A12864" s="83"/>
      <c r="B12864" s="83"/>
      <c r="C12864" s="83"/>
      <c r="D12864" s="98"/>
    </row>
    <row r="12865" spans="1:4" ht="12.75">
      <c r="A12865" s="83"/>
      <c r="B12865" s="83"/>
      <c r="C12865" s="83"/>
      <c r="D12865" s="98"/>
    </row>
    <row r="12866" spans="1:4" ht="12.75">
      <c r="A12866" s="83"/>
      <c r="B12866" s="83"/>
      <c r="C12866" s="83"/>
      <c r="D12866" s="98"/>
    </row>
    <row r="12867" spans="1:4" ht="12.75">
      <c r="A12867" s="83"/>
      <c r="B12867" s="83"/>
      <c r="C12867" s="83"/>
      <c r="D12867" s="98"/>
    </row>
    <row r="12868" spans="1:4" ht="12.75">
      <c r="A12868" s="83"/>
      <c r="B12868" s="83"/>
      <c r="C12868" s="83"/>
      <c r="D12868" s="98"/>
    </row>
    <row r="12869" spans="1:4" ht="12.75">
      <c r="A12869" s="83"/>
      <c r="B12869" s="83"/>
      <c r="C12869" s="83"/>
      <c r="D12869" s="98"/>
    </row>
    <row r="12870" spans="1:4" ht="12.75">
      <c r="A12870" s="83"/>
      <c r="B12870" s="83"/>
      <c r="C12870" s="83"/>
      <c r="D12870" s="98"/>
    </row>
    <row r="12871" spans="1:4" ht="12.75">
      <c r="A12871" s="83"/>
      <c r="B12871" s="83"/>
      <c r="C12871" s="83"/>
      <c r="D12871" s="98"/>
    </row>
    <row r="12872" spans="1:4" ht="12.75">
      <c r="A12872" s="83"/>
      <c r="B12872" s="83"/>
      <c r="C12872" s="83"/>
      <c r="D12872" s="98"/>
    </row>
    <row r="12873" spans="1:4" ht="12.75">
      <c r="A12873" s="83"/>
      <c r="B12873" s="83"/>
      <c r="C12873" s="83"/>
      <c r="D12873" s="98"/>
    </row>
    <row r="12874" spans="1:4" ht="12.75">
      <c r="A12874" s="83"/>
      <c r="B12874" s="83"/>
      <c r="C12874" s="83"/>
      <c r="D12874" s="98"/>
    </row>
    <row r="12875" spans="1:4" ht="12.75">
      <c r="A12875" s="83"/>
      <c r="B12875" s="83"/>
      <c r="C12875" s="83"/>
      <c r="D12875" s="98"/>
    </row>
    <row r="12876" spans="1:4" ht="12.75">
      <c r="A12876" s="83"/>
      <c r="B12876" s="83"/>
      <c r="C12876" s="83"/>
      <c r="D12876" s="98"/>
    </row>
    <row r="12877" spans="1:4" ht="12.75">
      <c r="A12877" s="83"/>
      <c r="B12877" s="83"/>
      <c r="C12877" s="83"/>
      <c r="D12877" s="98"/>
    </row>
    <row r="12878" spans="1:4" ht="12.75">
      <c r="A12878" s="83"/>
      <c r="B12878" s="83"/>
      <c r="C12878" s="83"/>
      <c r="D12878" s="98"/>
    </row>
    <row r="12879" spans="1:4" ht="12.75">
      <c r="A12879" s="83"/>
      <c r="B12879" s="83"/>
      <c r="C12879" s="83"/>
      <c r="D12879" s="98"/>
    </row>
    <row r="12880" spans="1:4" ht="12.75">
      <c r="A12880" s="83"/>
      <c r="B12880" s="83"/>
      <c r="C12880" s="83"/>
      <c r="D12880" s="98"/>
    </row>
    <row r="12881" spans="1:4" ht="12.75">
      <c r="A12881" s="83"/>
      <c r="B12881" s="83"/>
      <c r="C12881" s="83"/>
      <c r="D12881" s="98"/>
    </row>
    <row r="12882" spans="1:4" ht="12.75">
      <c r="A12882" s="83"/>
      <c r="B12882" s="83"/>
      <c r="C12882" s="83"/>
      <c r="D12882" s="98"/>
    </row>
    <row r="12883" spans="1:4" ht="12.75">
      <c r="A12883" s="83"/>
      <c r="B12883" s="83"/>
      <c r="C12883" s="83"/>
      <c r="D12883" s="98"/>
    </row>
    <row r="12884" spans="1:4" ht="12.75">
      <c r="A12884" s="83"/>
      <c r="B12884" s="83"/>
      <c r="C12884" s="83"/>
      <c r="D12884" s="98"/>
    </row>
    <row r="12885" spans="1:4" ht="12.75">
      <c r="A12885" s="83"/>
      <c r="B12885" s="83"/>
      <c r="C12885" s="83"/>
      <c r="D12885" s="98"/>
    </row>
    <row r="12886" spans="1:4" ht="12.75">
      <c r="A12886" s="83"/>
      <c r="B12886" s="83"/>
      <c r="C12886" s="83"/>
      <c r="D12886" s="98"/>
    </row>
    <row r="12887" spans="1:4" ht="12.75">
      <c r="A12887" s="83"/>
      <c r="B12887" s="83"/>
      <c r="C12887" s="83"/>
      <c r="D12887" s="98"/>
    </row>
    <row r="12888" spans="1:4" ht="12.75">
      <c r="A12888" s="83"/>
      <c r="B12888" s="83"/>
      <c r="C12888" s="83"/>
      <c r="D12888" s="98"/>
    </row>
    <row r="12889" spans="1:4" ht="12.75">
      <c r="A12889" s="83"/>
      <c r="B12889" s="83"/>
      <c r="C12889" s="83"/>
      <c r="D12889" s="98"/>
    </row>
    <row r="12890" spans="1:4" ht="12.75">
      <c r="A12890" s="83"/>
      <c r="B12890" s="83"/>
      <c r="C12890" s="83"/>
      <c r="D12890" s="98"/>
    </row>
    <row r="12891" spans="1:4" ht="12.75">
      <c r="A12891" s="83"/>
      <c r="B12891" s="83"/>
      <c r="C12891" s="83"/>
      <c r="D12891" s="98"/>
    </row>
    <row r="12892" spans="1:4" ht="12.75">
      <c r="A12892" s="83"/>
      <c r="B12892" s="83"/>
      <c r="C12892" s="83"/>
      <c r="D12892" s="98"/>
    </row>
    <row r="12893" spans="1:4" ht="12.75">
      <c r="A12893" s="83"/>
      <c r="B12893" s="83"/>
      <c r="C12893" s="83"/>
      <c r="D12893" s="98"/>
    </row>
    <row r="12894" spans="1:4" ht="12.75">
      <c r="A12894" s="83"/>
      <c r="B12894" s="83"/>
      <c r="C12894" s="83"/>
      <c r="D12894" s="98"/>
    </row>
    <row r="12895" spans="1:4" ht="12.75">
      <c r="A12895" s="83"/>
      <c r="B12895" s="83"/>
      <c r="C12895" s="83"/>
      <c r="D12895" s="98"/>
    </row>
    <row r="12896" spans="1:4" ht="12.75">
      <c r="A12896" s="83"/>
      <c r="B12896" s="83"/>
      <c r="C12896" s="83"/>
      <c r="D12896" s="98"/>
    </row>
    <row r="12897" spans="1:4" ht="12.75">
      <c r="A12897" s="83"/>
      <c r="B12897" s="83"/>
      <c r="C12897" s="83"/>
      <c r="D12897" s="98"/>
    </row>
    <row r="12898" spans="1:4" ht="12.75">
      <c r="A12898" s="83"/>
      <c r="B12898" s="83"/>
      <c r="C12898" s="83"/>
      <c r="D12898" s="98"/>
    </row>
    <row r="12899" spans="1:4" ht="12.75">
      <c r="A12899" s="83"/>
      <c r="B12899" s="83"/>
      <c r="C12899" s="83"/>
      <c r="D12899" s="98"/>
    </row>
    <row r="12900" spans="1:4" ht="12.75">
      <c r="A12900" s="83"/>
      <c r="B12900" s="83"/>
      <c r="C12900" s="83"/>
      <c r="D12900" s="98"/>
    </row>
    <row r="12901" spans="1:4" ht="12.75">
      <c r="A12901" s="83"/>
      <c r="B12901" s="83"/>
      <c r="C12901" s="83"/>
      <c r="D12901" s="98"/>
    </row>
    <row r="12902" spans="1:4" ht="12.75">
      <c r="A12902" s="83"/>
      <c r="B12902" s="83"/>
      <c r="C12902" s="83"/>
      <c r="D12902" s="98"/>
    </row>
    <row r="12903" spans="1:4" ht="12.75">
      <c r="A12903" s="83"/>
      <c r="B12903" s="83"/>
      <c r="C12903" s="83"/>
      <c r="D12903" s="98"/>
    </row>
    <row r="12904" spans="1:4" ht="12.75">
      <c r="A12904" s="83"/>
      <c r="B12904" s="83"/>
      <c r="C12904" s="83"/>
      <c r="D12904" s="98"/>
    </row>
    <row r="12905" spans="1:4" ht="12.75">
      <c r="A12905" s="83"/>
      <c r="B12905" s="83"/>
      <c r="C12905" s="83"/>
      <c r="D12905" s="98"/>
    </row>
    <row r="12906" spans="1:4" ht="12.75">
      <c r="A12906" s="83"/>
      <c r="B12906" s="83"/>
      <c r="C12906" s="83"/>
      <c r="D12906" s="98"/>
    </row>
    <row r="12907" spans="1:4" ht="12.75">
      <c r="A12907" s="83"/>
      <c r="B12907" s="83"/>
      <c r="C12907" s="83"/>
      <c r="D12907" s="98"/>
    </row>
    <row r="12908" spans="1:4" ht="12.75">
      <c r="A12908" s="83"/>
      <c r="B12908" s="83"/>
      <c r="C12908" s="83"/>
      <c r="D12908" s="98"/>
    </row>
    <row r="12909" spans="1:4" ht="12.75">
      <c r="A12909" s="83"/>
      <c r="B12909" s="83"/>
      <c r="C12909" s="83"/>
      <c r="D12909" s="98"/>
    </row>
    <row r="12910" spans="1:4" ht="12.75">
      <c r="A12910" s="83"/>
      <c r="B12910" s="83"/>
      <c r="C12910" s="83"/>
      <c r="D12910" s="98"/>
    </row>
    <row r="12911" spans="1:4" ht="12.75">
      <c r="A12911" s="83"/>
      <c r="B12911" s="83"/>
      <c r="C12911" s="83"/>
      <c r="D12911" s="98"/>
    </row>
    <row r="12912" spans="1:4" ht="12.75">
      <c r="A12912" s="83"/>
      <c r="B12912" s="83"/>
      <c r="C12912" s="83"/>
      <c r="D12912" s="98"/>
    </row>
    <row r="12913" spans="1:4" ht="12.75">
      <c r="A12913" s="83"/>
      <c r="B12913" s="83"/>
      <c r="C12913" s="83"/>
      <c r="D12913" s="98"/>
    </row>
    <row r="12914" spans="1:4" ht="12.75">
      <c r="A12914" s="83"/>
      <c r="B12914" s="83"/>
      <c r="C12914" s="83"/>
      <c r="D12914" s="98"/>
    </row>
    <row r="12915" spans="1:4" ht="12.75">
      <c r="A12915" s="83"/>
      <c r="B12915" s="83"/>
      <c r="C12915" s="83"/>
      <c r="D12915" s="98"/>
    </row>
    <row r="12916" spans="1:4" ht="12.75">
      <c r="A12916" s="83"/>
      <c r="B12916" s="83"/>
      <c r="C12916" s="83"/>
      <c r="D12916" s="98"/>
    </row>
    <row r="12917" spans="1:4" ht="12.75">
      <c r="A12917" s="83"/>
      <c r="B12917" s="83"/>
      <c r="C12917" s="83"/>
      <c r="D12917" s="98"/>
    </row>
    <row r="12918" spans="1:4" ht="12.75">
      <c r="A12918" s="83"/>
      <c r="B12918" s="83"/>
      <c r="C12918" s="83"/>
      <c r="D12918" s="98"/>
    </row>
    <row r="12919" spans="1:4" ht="12.75">
      <c r="A12919" s="83"/>
      <c r="B12919" s="83"/>
      <c r="C12919" s="83"/>
      <c r="D12919" s="98"/>
    </row>
    <row r="12920" spans="1:4" ht="12.75">
      <c r="A12920" s="83"/>
      <c r="B12920" s="83"/>
      <c r="C12920" s="83"/>
      <c r="D12920" s="98"/>
    </row>
    <row r="12921" spans="1:4" ht="12.75">
      <c r="A12921" s="83"/>
      <c r="B12921" s="83"/>
      <c r="C12921" s="83"/>
      <c r="D12921" s="98"/>
    </row>
    <row r="12922" spans="1:4" ht="12.75">
      <c r="A12922" s="83"/>
      <c r="B12922" s="83"/>
      <c r="C12922" s="83"/>
      <c r="D12922" s="98"/>
    </row>
    <row r="12923" spans="1:4" ht="12.75">
      <c r="A12923" s="83"/>
      <c r="B12923" s="83"/>
      <c r="C12923" s="83"/>
      <c r="D12923" s="98"/>
    </row>
    <row r="12924" spans="1:4" ht="12.75">
      <c r="A12924" s="83"/>
      <c r="B12924" s="83"/>
      <c r="C12924" s="83"/>
      <c r="D12924" s="98"/>
    </row>
    <row r="12925" spans="1:4" ht="12.75">
      <c r="A12925" s="83"/>
      <c r="B12925" s="83"/>
      <c r="C12925" s="83"/>
      <c r="D12925" s="98"/>
    </row>
    <row r="12926" spans="1:4" ht="12.75">
      <c r="A12926" s="83"/>
      <c r="B12926" s="83"/>
      <c r="C12926" s="83"/>
      <c r="D12926" s="98"/>
    </row>
    <row r="12927" spans="1:4" ht="12.75">
      <c r="A12927" s="83"/>
      <c r="B12927" s="83"/>
      <c r="C12927" s="83"/>
      <c r="D12927" s="98"/>
    </row>
    <row r="12928" spans="1:4" ht="12.75">
      <c r="A12928" s="83"/>
      <c r="B12928" s="83"/>
      <c r="C12928" s="83"/>
      <c r="D12928" s="98"/>
    </row>
    <row r="12929" spans="1:4" ht="12.75">
      <c r="A12929" s="83"/>
      <c r="B12929" s="83"/>
      <c r="C12929" s="83"/>
      <c r="D12929" s="98"/>
    </row>
    <row r="12930" spans="1:4" ht="12.75">
      <c r="A12930" s="83"/>
      <c r="B12930" s="83"/>
      <c r="C12930" s="83"/>
      <c r="D12930" s="98"/>
    </row>
    <row r="12931" spans="1:4" ht="12.75">
      <c r="A12931" s="83"/>
      <c r="B12931" s="83"/>
      <c r="C12931" s="83"/>
      <c r="D12931" s="98"/>
    </row>
    <row r="12932" spans="1:4" ht="12.75">
      <c r="A12932" s="83"/>
      <c r="B12932" s="83"/>
      <c r="C12932" s="83"/>
      <c r="D12932" s="98"/>
    </row>
    <row r="12933" spans="1:4" ht="12.75">
      <c r="A12933" s="83"/>
      <c r="B12933" s="83"/>
      <c r="C12933" s="83"/>
      <c r="D12933" s="98"/>
    </row>
    <row r="12934" spans="1:4" ht="12.75">
      <c r="A12934" s="83"/>
      <c r="B12934" s="83"/>
      <c r="C12934" s="83"/>
      <c r="D12934" s="98"/>
    </row>
    <row r="12935" spans="1:4" ht="12.75">
      <c r="A12935" s="83"/>
      <c r="B12935" s="83"/>
      <c r="C12935" s="83"/>
      <c r="D12935" s="98"/>
    </row>
    <row r="12936" spans="1:4" ht="12.75">
      <c r="A12936" s="83"/>
      <c r="B12936" s="83"/>
      <c r="C12936" s="83"/>
      <c r="D12936" s="98"/>
    </row>
    <row r="12937" spans="1:4" ht="12.75">
      <c r="A12937" s="83"/>
      <c r="B12937" s="83"/>
      <c r="C12937" s="83"/>
      <c r="D12937" s="98"/>
    </row>
    <row r="12938" spans="1:4" ht="12.75">
      <c r="A12938" s="83"/>
      <c r="B12938" s="83"/>
      <c r="C12938" s="83"/>
      <c r="D12938" s="98"/>
    </row>
    <row r="12939" spans="1:4" ht="12.75">
      <c r="A12939" s="83"/>
      <c r="B12939" s="83"/>
      <c r="C12939" s="83"/>
      <c r="D12939" s="98"/>
    </row>
    <row r="12940" spans="1:4" ht="12.75">
      <c r="A12940" s="83"/>
      <c r="B12940" s="83"/>
      <c r="C12940" s="83"/>
      <c r="D12940" s="98"/>
    </row>
    <row r="12941" spans="1:4" ht="12.75">
      <c r="A12941" s="83"/>
      <c r="B12941" s="83"/>
      <c r="C12941" s="83"/>
      <c r="D12941" s="98"/>
    </row>
    <row r="12942" spans="1:4" ht="12.75">
      <c r="A12942" s="83"/>
      <c r="B12942" s="83"/>
      <c r="C12942" s="83"/>
      <c r="D12942" s="98"/>
    </row>
    <row r="12943" spans="1:4" ht="12.75">
      <c r="A12943" s="83"/>
      <c r="B12943" s="83"/>
      <c r="C12943" s="83"/>
      <c r="D12943" s="98"/>
    </row>
    <row r="12944" spans="1:4" ht="12.75">
      <c r="A12944" s="83"/>
      <c r="B12944" s="83"/>
      <c r="C12944" s="83"/>
      <c r="D12944" s="98"/>
    </row>
    <row r="12945" spans="1:4" ht="12.75">
      <c r="A12945" s="83"/>
      <c r="B12945" s="83"/>
      <c r="C12945" s="83"/>
      <c r="D12945" s="98"/>
    </row>
    <row r="12946" spans="1:4" ht="12.75">
      <c r="A12946" s="83"/>
      <c r="B12946" s="83"/>
      <c r="C12946" s="83"/>
      <c r="D12946" s="98"/>
    </row>
    <row r="12947" spans="1:4" ht="12.75">
      <c r="A12947" s="83"/>
      <c r="B12947" s="83"/>
      <c r="C12947" s="83"/>
      <c r="D12947" s="98"/>
    </row>
    <row r="12948" spans="1:4" ht="12.75">
      <c r="A12948" s="83"/>
      <c r="B12948" s="83"/>
      <c r="C12948" s="83"/>
      <c r="D12948" s="98"/>
    </row>
    <row r="12949" spans="1:4" ht="12.75">
      <c r="A12949" s="83"/>
      <c r="B12949" s="83"/>
      <c r="C12949" s="83"/>
      <c r="D12949" s="98"/>
    </row>
    <row r="12950" spans="1:4" ht="12.75">
      <c r="A12950" s="83"/>
      <c r="B12950" s="83"/>
      <c r="C12950" s="83"/>
      <c r="D12950" s="98"/>
    </row>
    <row r="12951" spans="1:4" ht="12.75">
      <c r="A12951" s="83"/>
      <c r="B12951" s="83"/>
      <c r="C12951" s="83"/>
      <c r="D12951" s="98"/>
    </row>
    <row r="12952" spans="1:4" ht="12.75">
      <c r="A12952" s="83"/>
      <c r="B12952" s="83"/>
      <c r="C12952" s="83"/>
      <c r="D12952" s="98"/>
    </row>
    <row r="12953" spans="1:4" ht="12.75">
      <c r="A12953" s="83"/>
      <c r="B12953" s="83"/>
      <c r="C12953" s="83"/>
      <c r="D12953" s="98"/>
    </row>
    <row r="12954" spans="1:4" ht="12.75">
      <c r="A12954" s="83"/>
      <c r="B12954" s="83"/>
      <c r="C12954" s="83"/>
      <c r="D12954" s="98"/>
    </row>
    <row r="12955" spans="1:4" ht="12.75">
      <c r="A12955" s="83"/>
      <c r="B12955" s="83"/>
      <c r="C12955" s="83"/>
      <c r="D12955" s="98"/>
    </row>
    <row r="12956" spans="1:4" ht="12.75">
      <c r="A12956" s="83"/>
      <c r="B12956" s="83"/>
      <c r="C12956" s="83"/>
      <c r="D12956" s="98"/>
    </row>
    <row r="12957" spans="1:4" ht="12.75">
      <c r="A12957" s="83"/>
      <c r="B12957" s="83"/>
      <c r="C12957" s="83"/>
      <c r="D12957" s="98"/>
    </row>
    <row r="12958" spans="1:4" ht="12.75">
      <c r="A12958" s="83"/>
      <c r="B12958" s="83"/>
      <c r="C12958" s="83"/>
      <c r="D12958" s="98"/>
    </row>
    <row r="12959" spans="1:4" ht="12.75">
      <c r="A12959" s="83"/>
      <c r="B12959" s="83"/>
      <c r="C12959" s="83"/>
      <c r="D12959" s="98"/>
    </row>
    <row r="12960" spans="1:4" ht="12.75">
      <c r="A12960" s="83"/>
      <c r="B12960" s="83"/>
      <c r="C12960" s="83"/>
      <c r="D12960" s="98"/>
    </row>
    <row r="12961" spans="1:4" ht="12.75">
      <c r="A12961" s="83"/>
      <c r="B12961" s="83"/>
      <c r="C12961" s="83"/>
      <c r="D12961" s="98"/>
    </row>
    <row r="12962" spans="1:4" ht="12.75">
      <c r="A12962" s="83"/>
      <c r="B12962" s="83"/>
      <c r="C12962" s="83"/>
      <c r="D12962" s="98"/>
    </row>
    <row r="12963" spans="1:4" ht="12.75">
      <c r="A12963" s="83"/>
      <c r="B12963" s="83"/>
      <c r="C12963" s="83"/>
      <c r="D12963" s="98"/>
    </row>
    <row r="12964" spans="1:4" ht="12.75">
      <c r="A12964" s="83"/>
      <c r="B12964" s="83"/>
      <c r="C12964" s="83"/>
      <c r="D12964" s="98"/>
    </row>
    <row r="12965" spans="1:4" ht="12.75">
      <c r="A12965" s="83"/>
      <c r="B12965" s="83"/>
      <c r="C12965" s="83"/>
      <c r="D12965" s="98"/>
    </row>
    <row r="12966" spans="1:4" ht="12.75">
      <c r="A12966" s="83"/>
      <c r="B12966" s="83"/>
      <c r="C12966" s="83"/>
      <c r="D12966" s="98"/>
    </row>
    <row r="12967" spans="1:4" ht="12.75">
      <c r="A12967" s="83"/>
      <c r="B12967" s="83"/>
      <c r="C12967" s="83"/>
      <c r="D12967" s="98"/>
    </row>
    <row r="12968" spans="1:4" ht="12.75">
      <c r="A12968" s="83"/>
      <c r="B12968" s="83"/>
      <c r="C12968" s="83"/>
      <c r="D12968" s="98"/>
    </row>
    <row r="12969" spans="1:4" ht="12.75">
      <c r="A12969" s="83"/>
      <c r="B12969" s="83"/>
      <c r="C12969" s="83"/>
      <c r="D12969" s="98"/>
    </row>
    <row r="12970" spans="1:4" ht="12.75">
      <c r="A12970" s="83"/>
      <c r="B12970" s="83"/>
      <c r="C12970" s="83"/>
      <c r="D12970" s="98"/>
    </row>
    <row r="12971" spans="1:4" ht="12.75">
      <c r="A12971" s="83"/>
      <c r="B12971" s="83"/>
      <c r="C12971" s="83"/>
      <c r="D12971" s="98"/>
    </row>
    <row r="12972" spans="1:4" ht="12.75">
      <c r="A12972" s="83"/>
      <c r="B12972" s="83"/>
      <c r="C12972" s="83"/>
      <c r="D12972" s="98"/>
    </row>
    <row r="12973" spans="1:4" ht="12.75">
      <c r="A12973" s="83"/>
      <c r="B12973" s="83"/>
      <c r="C12973" s="83"/>
      <c r="D12973" s="98"/>
    </row>
    <row r="12974" spans="1:4" ht="12.75">
      <c r="A12974" s="83"/>
      <c r="B12974" s="83"/>
      <c r="C12974" s="83"/>
      <c r="D12974" s="98"/>
    </row>
    <row r="12975" spans="1:4" ht="12.75">
      <c r="A12975" s="83"/>
      <c r="B12975" s="83"/>
      <c r="C12975" s="83"/>
      <c r="D12975" s="98"/>
    </row>
    <row r="12976" spans="1:4" ht="12.75">
      <c r="A12976" s="83"/>
      <c r="B12976" s="83"/>
      <c r="C12976" s="83"/>
      <c r="D12976" s="98"/>
    </row>
    <row r="12977" spans="1:4" ht="12.75">
      <c r="A12977" s="83"/>
      <c r="B12977" s="83"/>
      <c r="C12977" s="83"/>
      <c r="D12977" s="98"/>
    </row>
    <row r="12978" spans="1:4" ht="12.75">
      <c r="A12978" s="83"/>
      <c r="B12978" s="83"/>
      <c r="C12978" s="83"/>
      <c r="D12978" s="98"/>
    </row>
    <row r="12979" spans="1:4" ht="12.75">
      <c r="A12979" s="83"/>
      <c r="B12979" s="83"/>
      <c r="C12979" s="83"/>
      <c r="D12979" s="98"/>
    </row>
    <row r="12980" spans="1:4" ht="12.75">
      <c r="A12980" s="83"/>
      <c r="B12980" s="83"/>
      <c r="C12980" s="83"/>
      <c r="D12980" s="98"/>
    </row>
    <row r="12981" spans="1:4" ht="12.75">
      <c r="A12981" s="83"/>
      <c r="B12981" s="83"/>
      <c r="C12981" s="83"/>
      <c r="D12981" s="98"/>
    </row>
    <row r="12982" spans="1:4" ht="12.75">
      <c r="A12982" s="83"/>
      <c r="B12982" s="83"/>
      <c r="C12982" s="83"/>
      <c r="D12982" s="98"/>
    </row>
    <row r="12983" spans="1:4" ht="12.75">
      <c r="A12983" s="83"/>
      <c r="B12983" s="83"/>
      <c r="C12983" s="83"/>
      <c r="D12983" s="98"/>
    </row>
    <row r="12984" spans="1:4" ht="12.75">
      <c r="A12984" s="83"/>
      <c r="B12984" s="83"/>
      <c r="C12984" s="83"/>
      <c r="D12984" s="98"/>
    </row>
    <row r="12985" spans="1:4" ht="12.75">
      <c r="A12985" s="83"/>
      <c r="B12985" s="83"/>
      <c r="C12985" s="83"/>
      <c r="D12985" s="98"/>
    </row>
    <row r="12986" spans="1:4" ht="12.75">
      <c r="A12986" s="83"/>
      <c r="B12986" s="83"/>
      <c r="C12986" s="83"/>
      <c r="D12986" s="98"/>
    </row>
    <row r="12987" spans="1:4" ht="12.75">
      <c r="A12987" s="83"/>
      <c r="B12987" s="83"/>
      <c r="C12987" s="83"/>
      <c r="D12987" s="98"/>
    </row>
    <row r="12988" spans="1:4" ht="12.75">
      <c r="A12988" s="83"/>
      <c r="B12988" s="83"/>
      <c r="C12988" s="83"/>
      <c r="D12988" s="98"/>
    </row>
    <row r="12989" spans="1:4" ht="12.75">
      <c r="A12989" s="83"/>
      <c r="B12989" s="83"/>
      <c r="C12989" s="83"/>
      <c r="D12989" s="98"/>
    </row>
    <row r="12990" spans="1:4" ht="12.75">
      <c r="A12990" s="83"/>
      <c r="B12990" s="83"/>
      <c r="C12990" s="83"/>
      <c r="D12990" s="98"/>
    </row>
    <row r="12991" spans="1:4" ht="12.75">
      <c r="A12991" s="83"/>
      <c r="B12991" s="83"/>
      <c r="C12991" s="83"/>
      <c r="D12991" s="98"/>
    </row>
    <row r="12992" spans="1:4" ht="12.75">
      <c r="A12992" s="83"/>
      <c r="B12992" s="83"/>
      <c r="C12992" s="83"/>
      <c r="D12992" s="98"/>
    </row>
    <row r="12993" spans="1:4" ht="12.75">
      <c r="A12993" s="83"/>
      <c r="B12993" s="83"/>
      <c r="C12993" s="83"/>
      <c r="D12993" s="98"/>
    </row>
    <row r="12994" spans="1:4" ht="12.75">
      <c r="A12994" s="83"/>
      <c r="B12994" s="83"/>
      <c r="C12994" s="83"/>
      <c r="D12994" s="98"/>
    </row>
    <row r="12995" spans="1:4" ht="12.75">
      <c r="A12995" s="83"/>
      <c r="B12995" s="83"/>
      <c r="C12995" s="83"/>
      <c r="D12995" s="98"/>
    </row>
    <row r="12996" spans="1:4" ht="12.75">
      <c r="A12996" s="83"/>
      <c r="B12996" s="83"/>
      <c r="C12996" s="83"/>
      <c r="D12996" s="98"/>
    </row>
    <row r="12997" spans="1:4" ht="12.75">
      <c r="A12997" s="83"/>
      <c r="B12997" s="83"/>
      <c r="C12997" s="83"/>
      <c r="D12997" s="98"/>
    </row>
    <row r="12998" spans="1:4" ht="12.75">
      <c r="A12998" s="83"/>
      <c r="B12998" s="83"/>
      <c r="C12998" s="83"/>
      <c r="D12998" s="98"/>
    </row>
    <row r="12999" spans="1:4" ht="12.75">
      <c r="A12999" s="83"/>
      <c r="B12999" s="83"/>
      <c r="C12999" s="83"/>
      <c r="D12999" s="98"/>
    </row>
    <row r="13000" spans="1:4" ht="12.75">
      <c r="A13000" s="83"/>
      <c r="B13000" s="83"/>
      <c r="C13000" s="83"/>
      <c r="D13000" s="98"/>
    </row>
    <row r="13001" spans="1:4" ht="12.75">
      <c r="A13001" s="83"/>
      <c r="B13001" s="83"/>
      <c r="C13001" s="83"/>
      <c r="D13001" s="98"/>
    </row>
    <row r="13002" spans="1:4" ht="12.75">
      <c r="A13002" s="83"/>
      <c r="B13002" s="83"/>
      <c r="C13002" s="83"/>
      <c r="D13002" s="98"/>
    </row>
    <row r="13003" spans="1:4" ht="12.75">
      <c r="A13003" s="83"/>
      <c r="B13003" s="83"/>
      <c r="C13003" s="83"/>
      <c r="D13003" s="98"/>
    </row>
    <row r="13004" spans="1:4" ht="12.75">
      <c r="A13004" s="83"/>
      <c r="B13004" s="83"/>
      <c r="C13004" s="83"/>
      <c r="D13004" s="98"/>
    </row>
    <row r="13005" spans="1:4" ht="12.75">
      <c r="A13005" s="83"/>
      <c r="B13005" s="83"/>
      <c r="C13005" s="83"/>
      <c r="D13005" s="98"/>
    </row>
    <row r="13006" spans="1:4" ht="12.75">
      <c r="A13006" s="83"/>
      <c r="B13006" s="83"/>
      <c r="C13006" s="83"/>
      <c r="D13006" s="98"/>
    </row>
    <row r="13007" spans="1:4" ht="12.75">
      <c r="A13007" s="83"/>
      <c r="B13007" s="83"/>
      <c r="C13007" s="83"/>
      <c r="D13007" s="98"/>
    </row>
    <row r="13008" spans="1:4" ht="12.75">
      <c r="A13008" s="83"/>
      <c r="B13008" s="83"/>
      <c r="C13008" s="83"/>
      <c r="D13008" s="98"/>
    </row>
    <row r="13009" spans="1:4" ht="12.75">
      <c r="A13009" s="83"/>
      <c r="B13009" s="83"/>
      <c r="C13009" s="83"/>
      <c r="D13009" s="98"/>
    </row>
    <row r="13010" spans="1:4" ht="12.75">
      <c r="A13010" s="83"/>
      <c r="B13010" s="83"/>
      <c r="C13010" s="83"/>
      <c r="D13010" s="98"/>
    </row>
    <row r="13011" spans="1:4" ht="12.75">
      <c r="A13011" s="83"/>
      <c r="B13011" s="83"/>
      <c r="C13011" s="83"/>
      <c r="D13011" s="98"/>
    </row>
    <row r="13012" spans="1:4" ht="12.75">
      <c r="A13012" s="83"/>
      <c r="B13012" s="83"/>
      <c r="C13012" s="83"/>
      <c r="D13012" s="98"/>
    </row>
    <row r="13013" spans="1:4" ht="12.75">
      <c r="A13013" s="83"/>
      <c r="B13013" s="83"/>
      <c r="C13013" s="83"/>
      <c r="D13013" s="98"/>
    </row>
    <row r="13014" spans="1:4" ht="12.75">
      <c r="A13014" s="83"/>
      <c r="B13014" s="83"/>
      <c r="C13014" s="83"/>
      <c r="D13014" s="98"/>
    </row>
    <row r="13015" spans="1:4" ht="12.75">
      <c r="A13015" s="83"/>
      <c r="B13015" s="83"/>
      <c r="C13015" s="83"/>
      <c r="D13015" s="98"/>
    </row>
    <row r="13016" spans="1:4" ht="12.75">
      <c r="A13016" s="83"/>
      <c r="B13016" s="83"/>
      <c r="C13016" s="83"/>
      <c r="D13016" s="98"/>
    </row>
    <row r="13017" spans="1:4" ht="12.75">
      <c r="A13017" s="83"/>
      <c r="B13017" s="83"/>
      <c r="C13017" s="83"/>
      <c r="D13017" s="98"/>
    </row>
    <row r="13018" spans="1:4" ht="12.75">
      <c r="A13018" s="83"/>
      <c r="B13018" s="83"/>
      <c r="C13018" s="83"/>
      <c r="D13018" s="98"/>
    </row>
    <row r="13019" spans="1:4" ht="12.75">
      <c r="A13019" s="83"/>
      <c r="B13019" s="83"/>
      <c r="C13019" s="83"/>
      <c r="D13019" s="98"/>
    </row>
    <row r="13020" spans="1:4" ht="12.75">
      <c r="A13020" s="83"/>
      <c r="B13020" s="83"/>
      <c r="C13020" s="83"/>
      <c r="D13020" s="98"/>
    </row>
    <row r="13021" spans="1:4" ht="12.75">
      <c r="A13021" s="83"/>
      <c r="B13021" s="83"/>
      <c r="C13021" s="83"/>
      <c r="D13021" s="98"/>
    </row>
    <row r="13022" spans="1:4" ht="12.75">
      <c r="A13022" s="83"/>
      <c r="B13022" s="83"/>
      <c r="C13022" s="83"/>
      <c r="D13022" s="98"/>
    </row>
    <row r="13023" spans="1:4" ht="12.75">
      <c r="A13023" s="83"/>
      <c r="B13023" s="83"/>
      <c r="C13023" s="83"/>
      <c r="D13023" s="98"/>
    </row>
    <row r="13024" spans="1:4" ht="12.75">
      <c r="A13024" s="83"/>
      <c r="B13024" s="83"/>
      <c r="C13024" s="83"/>
      <c r="D13024" s="98"/>
    </row>
    <row r="13025" spans="1:4" ht="12.75">
      <c r="A13025" s="83"/>
      <c r="B13025" s="83"/>
      <c r="C13025" s="83"/>
      <c r="D13025" s="98"/>
    </row>
    <row r="13026" spans="1:4" ht="12.75">
      <c r="A13026" s="83"/>
      <c r="B13026" s="83"/>
      <c r="C13026" s="83"/>
      <c r="D13026" s="98"/>
    </row>
    <row r="13027" spans="1:4" ht="12.75">
      <c r="A13027" s="83"/>
      <c r="B13027" s="83"/>
      <c r="C13027" s="83"/>
      <c r="D13027" s="98"/>
    </row>
    <row r="13028" spans="1:4" ht="12.75">
      <c r="A13028" s="83"/>
      <c r="B13028" s="83"/>
      <c r="C13028" s="83"/>
      <c r="D13028" s="98"/>
    </row>
    <row r="13029" spans="1:4" ht="12.75">
      <c r="A13029" s="83"/>
      <c r="B13029" s="83"/>
      <c r="C13029" s="83"/>
      <c r="D13029" s="98"/>
    </row>
    <row r="13030" spans="1:4" ht="12.75">
      <c r="A13030" s="83"/>
      <c r="B13030" s="83"/>
      <c r="C13030" s="83"/>
      <c r="D13030" s="98"/>
    </row>
    <row r="13031" spans="1:4" ht="12.75">
      <c r="A13031" s="83"/>
      <c r="B13031" s="83"/>
      <c r="C13031" s="83"/>
      <c r="D13031" s="98"/>
    </row>
    <row r="13032" spans="1:4" ht="12.75">
      <c r="A13032" s="83"/>
      <c r="B13032" s="83"/>
      <c r="C13032" s="83"/>
      <c r="D13032" s="98"/>
    </row>
    <row r="13033" spans="1:4" ht="12.75">
      <c r="A13033" s="83"/>
      <c r="B13033" s="83"/>
      <c r="C13033" s="83"/>
      <c r="D13033" s="98"/>
    </row>
    <row r="13034" spans="1:4" ht="12.75">
      <c r="A13034" s="83"/>
      <c r="B13034" s="83"/>
      <c r="C13034" s="83"/>
      <c r="D13034" s="98"/>
    </row>
    <row r="13035" spans="1:4" ht="12.75">
      <c r="A13035" s="83"/>
      <c r="B13035" s="83"/>
      <c r="C13035" s="83"/>
      <c r="D13035" s="98"/>
    </row>
    <row r="13036" spans="1:4" ht="12.75">
      <c r="A13036" s="83"/>
      <c r="B13036" s="83"/>
      <c r="C13036" s="83"/>
      <c r="D13036" s="98"/>
    </row>
    <row r="13037" spans="1:4" ht="12.75">
      <c r="A13037" s="83"/>
      <c r="B13037" s="83"/>
      <c r="C13037" s="83"/>
      <c r="D13037" s="98"/>
    </row>
    <row r="13038" spans="1:4" ht="12.75">
      <c r="A13038" s="83"/>
      <c r="B13038" s="83"/>
      <c r="C13038" s="83"/>
      <c r="D13038" s="98"/>
    </row>
    <row r="13039" spans="1:4" ht="12.75">
      <c r="A13039" s="83"/>
      <c r="B13039" s="83"/>
      <c r="C13039" s="83"/>
      <c r="D13039" s="98"/>
    </row>
    <row r="13040" spans="1:4" ht="12.75">
      <c r="A13040" s="83"/>
      <c r="B13040" s="83"/>
      <c r="C13040" s="83"/>
      <c r="D13040" s="98"/>
    </row>
    <row r="13041" spans="1:4" ht="12.75">
      <c r="A13041" s="83"/>
      <c r="B13041" s="83"/>
      <c r="C13041" s="83"/>
      <c r="D13041" s="98"/>
    </row>
    <row r="13042" spans="1:4" ht="12.75">
      <c r="A13042" s="83"/>
      <c r="B13042" s="83"/>
      <c r="C13042" s="83"/>
      <c r="D13042" s="98"/>
    </row>
    <row r="13043" spans="1:4" ht="12.75">
      <c r="A13043" s="83"/>
      <c r="B13043" s="83"/>
      <c r="C13043" s="83"/>
      <c r="D13043" s="98"/>
    </row>
    <row r="13044" spans="1:4" ht="12.75">
      <c r="A13044" s="83"/>
      <c r="B13044" s="83"/>
      <c r="C13044" s="83"/>
      <c r="D13044" s="98"/>
    </row>
    <row r="13045" spans="1:4" ht="12.75">
      <c r="A13045" s="83"/>
      <c r="B13045" s="83"/>
      <c r="C13045" s="83"/>
      <c r="D13045" s="98"/>
    </row>
    <row r="13046" spans="1:4" ht="12.75">
      <c r="A13046" s="83"/>
      <c r="B13046" s="83"/>
      <c r="C13046" s="83"/>
      <c r="D13046" s="98"/>
    </row>
    <row r="13047" spans="1:4" ht="12.75">
      <c r="A13047" s="83"/>
      <c r="B13047" s="83"/>
      <c r="C13047" s="83"/>
      <c r="D13047" s="98"/>
    </row>
    <row r="13048" spans="1:4" ht="12.75">
      <c r="A13048" s="83"/>
      <c r="B13048" s="83"/>
      <c r="C13048" s="83"/>
      <c r="D13048" s="98"/>
    </row>
    <row r="13049" spans="1:4" ht="12.75">
      <c r="A13049" s="83"/>
      <c r="B13049" s="83"/>
      <c r="C13049" s="83"/>
      <c r="D13049" s="98"/>
    </row>
    <row r="13050" spans="1:4" ht="12.75">
      <c r="A13050" s="83"/>
      <c r="B13050" s="83"/>
      <c r="C13050" s="83"/>
      <c r="D13050" s="98"/>
    </row>
    <row r="13051" spans="1:4" ht="12.75">
      <c r="A13051" s="83"/>
      <c r="B13051" s="83"/>
      <c r="C13051" s="83"/>
      <c r="D13051" s="98"/>
    </row>
    <row r="13052" spans="1:4" ht="12.75">
      <c r="A13052" s="83"/>
      <c r="B13052" s="83"/>
      <c r="C13052" s="83"/>
      <c r="D13052" s="98"/>
    </row>
    <row r="13053" spans="1:4" ht="12.75">
      <c r="A13053" s="83"/>
      <c r="B13053" s="83"/>
      <c r="C13053" s="83"/>
      <c r="D13053" s="98"/>
    </row>
    <row r="13054" spans="1:4" ht="12.75">
      <c r="A13054" s="83"/>
      <c r="B13054" s="83"/>
      <c r="C13054" s="83"/>
      <c r="D13054" s="98"/>
    </row>
    <row r="13055" spans="1:4" ht="12.75">
      <c r="A13055" s="83"/>
      <c r="B13055" s="83"/>
      <c r="C13055" s="83"/>
      <c r="D13055" s="98"/>
    </row>
    <row r="13056" spans="1:4" ht="12.75">
      <c r="A13056" s="83"/>
      <c r="B13056" s="83"/>
      <c r="C13056" s="83"/>
      <c r="D13056" s="98"/>
    </row>
    <row r="13057" spans="1:4" ht="12.75">
      <c r="A13057" s="83"/>
      <c r="B13057" s="83"/>
      <c r="C13057" s="83"/>
      <c r="D13057" s="98"/>
    </row>
    <row r="13058" spans="1:4" ht="12.75">
      <c r="A13058" s="83"/>
      <c r="B13058" s="83"/>
      <c r="C13058" s="83"/>
      <c r="D13058" s="98"/>
    </row>
    <row r="13059" spans="1:4" ht="12.75">
      <c r="A13059" s="83"/>
      <c r="B13059" s="83"/>
      <c r="C13059" s="83"/>
      <c r="D13059" s="98"/>
    </row>
    <row r="13060" spans="1:4" ht="12.75">
      <c r="A13060" s="83"/>
      <c r="B13060" s="83"/>
      <c r="C13060" s="83"/>
      <c r="D13060" s="98"/>
    </row>
    <row r="13061" spans="1:4" ht="12.75">
      <c r="A13061" s="83"/>
      <c r="B13061" s="83"/>
      <c r="C13061" s="83"/>
      <c r="D13061" s="98"/>
    </row>
    <row r="13062" spans="1:4" ht="12.75">
      <c r="A13062" s="83"/>
      <c r="B13062" s="83"/>
      <c r="C13062" s="83"/>
      <c r="D13062" s="98"/>
    </row>
    <row r="13063" spans="1:4" ht="12.75">
      <c r="A13063" s="83"/>
      <c r="B13063" s="83"/>
      <c r="C13063" s="83"/>
      <c r="D13063" s="98"/>
    </row>
    <row r="13064" spans="1:4" ht="12.75">
      <c r="A13064" s="83"/>
      <c r="B13064" s="83"/>
      <c r="C13064" s="83"/>
      <c r="D13064" s="98"/>
    </row>
    <row r="13065" spans="1:4" ht="12.75">
      <c r="A13065" s="83"/>
      <c r="B13065" s="83"/>
      <c r="C13065" s="83"/>
      <c r="D13065" s="98"/>
    </row>
    <row r="13066" spans="1:4" ht="12.75">
      <c r="A13066" s="83"/>
      <c r="B13066" s="83"/>
      <c r="C13066" s="83"/>
      <c r="D13066" s="98"/>
    </row>
    <row r="13067" spans="1:4" ht="12.75">
      <c r="A13067" s="83"/>
      <c r="B13067" s="83"/>
      <c r="C13067" s="83"/>
      <c r="D13067" s="98"/>
    </row>
    <row r="13068" spans="1:4" ht="12.75">
      <c r="A13068" s="83"/>
      <c r="B13068" s="83"/>
      <c r="C13068" s="83"/>
      <c r="D13068" s="98"/>
    </row>
    <row r="13069" spans="1:4" ht="12.75">
      <c r="A13069" s="83"/>
      <c r="B13069" s="83"/>
      <c r="C13069" s="83"/>
      <c r="D13069" s="98"/>
    </row>
    <row r="13070" spans="1:4" ht="12.75">
      <c r="A13070" s="83"/>
      <c r="B13070" s="83"/>
      <c r="C13070" s="83"/>
      <c r="D13070" s="98"/>
    </row>
    <row r="13071" spans="1:4" ht="12.75">
      <c r="A13071" s="83"/>
      <c r="B13071" s="83"/>
      <c r="C13071" s="83"/>
      <c r="D13071" s="98"/>
    </row>
    <row r="13072" spans="1:4" ht="12.75">
      <c r="A13072" s="83"/>
      <c r="B13072" s="83"/>
      <c r="C13072" s="83"/>
      <c r="D13072" s="98"/>
    </row>
    <row r="13073" spans="1:4" ht="12.75">
      <c r="A13073" s="83"/>
      <c r="B13073" s="83"/>
      <c r="C13073" s="83"/>
      <c r="D13073" s="98"/>
    </row>
    <row r="13074" spans="1:4" ht="12.75">
      <c r="A13074" s="83"/>
      <c r="B13074" s="83"/>
      <c r="C13074" s="83"/>
      <c r="D13074" s="98"/>
    </row>
    <row r="13075" spans="1:4" ht="12.75">
      <c r="A13075" s="83"/>
      <c r="B13075" s="83"/>
      <c r="C13075" s="83"/>
      <c r="D13075" s="98"/>
    </row>
    <row r="13076" spans="1:4" ht="12.75">
      <c r="A13076" s="83"/>
      <c r="B13076" s="83"/>
      <c r="C13076" s="83"/>
      <c r="D13076" s="98"/>
    </row>
    <row r="13077" spans="1:4" ht="12.75">
      <c r="A13077" s="83"/>
      <c r="B13077" s="83"/>
      <c r="C13077" s="83"/>
      <c r="D13077" s="98"/>
    </row>
    <row r="13078" spans="1:4" ht="12.75">
      <c r="A13078" s="83"/>
      <c r="B13078" s="83"/>
      <c r="C13078" s="83"/>
      <c r="D13078" s="98"/>
    </row>
    <row r="13079" spans="1:4" ht="12.75">
      <c r="A13079" s="83"/>
      <c r="B13079" s="83"/>
      <c r="C13079" s="83"/>
      <c r="D13079" s="98"/>
    </row>
    <row r="13080" spans="1:4" ht="12.75">
      <c r="A13080" s="83"/>
      <c r="B13080" s="83"/>
      <c r="C13080" s="83"/>
      <c r="D13080" s="98"/>
    </row>
    <row r="13081" spans="1:4" ht="12.75">
      <c r="A13081" s="83"/>
      <c r="B13081" s="83"/>
      <c r="C13081" s="83"/>
      <c r="D13081" s="98"/>
    </row>
    <row r="13082" spans="1:4" ht="12.75">
      <c r="A13082" s="83"/>
      <c r="B13082" s="83"/>
      <c r="C13082" s="83"/>
      <c r="D13082" s="98"/>
    </row>
    <row r="13083" spans="1:4" ht="12.75">
      <c r="A13083" s="83"/>
      <c r="B13083" s="83"/>
      <c r="C13083" s="83"/>
      <c r="D13083" s="98"/>
    </row>
    <row r="13084" spans="1:4" ht="12.75">
      <c r="A13084" s="83"/>
      <c r="B13084" s="83"/>
      <c r="C13084" s="83"/>
      <c r="D13084" s="98"/>
    </row>
    <row r="13085" spans="1:4" ht="12.75">
      <c r="A13085" s="83"/>
      <c r="B13085" s="83"/>
      <c r="C13085" s="83"/>
      <c r="D13085" s="98"/>
    </row>
    <row r="13086" spans="1:4" ht="12.75">
      <c r="A13086" s="83"/>
      <c r="B13086" s="83"/>
      <c r="C13086" s="83"/>
      <c r="D13086" s="98"/>
    </row>
    <row r="13087" spans="1:4" ht="12.75">
      <c r="A13087" s="83"/>
      <c r="B13087" s="83"/>
      <c r="C13087" s="83"/>
      <c r="D13087" s="98"/>
    </row>
    <row r="13088" spans="1:4" ht="12.75">
      <c r="A13088" s="83"/>
      <c r="B13088" s="83"/>
      <c r="C13088" s="83"/>
      <c r="D13088" s="98"/>
    </row>
    <row r="13089" spans="1:4" ht="12.75">
      <c r="A13089" s="83"/>
      <c r="B13089" s="83"/>
      <c r="C13089" s="83"/>
      <c r="D13089" s="98"/>
    </row>
    <row r="13090" spans="1:4" ht="12.75">
      <c r="A13090" s="83"/>
      <c r="B13090" s="83"/>
      <c r="C13090" s="83"/>
      <c r="D13090" s="98"/>
    </row>
    <row r="13091" spans="1:4" ht="12.75">
      <c r="A13091" s="83"/>
      <c r="B13091" s="83"/>
      <c r="C13091" s="83"/>
      <c r="D13091" s="98"/>
    </row>
    <row r="13092" spans="1:4" ht="12.75">
      <c r="A13092" s="83"/>
      <c r="B13092" s="83"/>
      <c r="C13092" s="83"/>
      <c r="D13092" s="98"/>
    </row>
    <row r="13093" spans="1:4" ht="12.75">
      <c r="A13093" s="83"/>
      <c r="B13093" s="83"/>
      <c r="C13093" s="83"/>
      <c r="D13093" s="98"/>
    </row>
    <row r="13094" spans="1:4" ht="12.75">
      <c r="A13094" s="83"/>
      <c r="B13094" s="83"/>
      <c r="C13094" s="83"/>
      <c r="D13094" s="98"/>
    </row>
    <row r="13095" spans="1:4" ht="12.75">
      <c r="A13095" s="83"/>
      <c r="B13095" s="83"/>
      <c r="C13095" s="83"/>
      <c r="D13095" s="98"/>
    </row>
    <row r="13096" spans="1:4" ht="12.75">
      <c r="A13096" s="83"/>
      <c r="B13096" s="83"/>
      <c r="C13096" s="83"/>
      <c r="D13096" s="98"/>
    </row>
    <row r="13097" spans="1:4" ht="12.75">
      <c r="A13097" s="83"/>
      <c r="B13097" s="83"/>
      <c r="C13097" s="83"/>
      <c r="D13097" s="98"/>
    </row>
    <row r="13098" spans="1:4" ht="12.75">
      <c r="A13098" s="83"/>
      <c r="B13098" s="83"/>
      <c r="C13098" s="83"/>
      <c r="D13098" s="98"/>
    </row>
    <row r="13099" spans="1:4" ht="12.75">
      <c r="A13099" s="83"/>
      <c r="B13099" s="83"/>
      <c r="C13099" s="83"/>
      <c r="D13099" s="98"/>
    </row>
    <row r="13100" spans="1:4" ht="12.75">
      <c r="A13100" s="83"/>
      <c r="B13100" s="83"/>
      <c r="C13100" s="83"/>
      <c r="D13100" s="98"/>
    </row>
    <row r="13101" spans="1:4" ht="12.75">
      <c r="A13101" s="83"/>
      <c r="B13101" s="83"/>
      <c r="C13101" s="83"/>
      <c r="D13101" s="98"/>
    </row>
    <row r="13102" spans="1:4" ht="12.75">
      <c r="A13102" s="83"/>
      <c r="B13102" s="83"/>
      <c r="C13102" s="83"/>
      <c r="D13102" s="98"/>
    </row>
    <row r="13103" spans="1:4" ht="12.75">
      <c r="A13103" s="83"/>
      <c r="B13103" s="83"/>
      <c r="C13103" s="83"/>
      <c r="D13103" s="98"/>
    </row>
    <row r="13104" spans="1:4" ht="12.75">
      <c r="A13104" s="83"/>
      <c r="B13104" s="83"/>
      <c r="C13104" s="83"/>
      <c r="D13104" s="98"/>
    </row>
    <row r="13105" spans="1:4" ht="12.75">
      <c r="A13105" s="83"/>
      <c r="B13105" s="83"/>
      <c r="C13105" s="83"/>
      <c r="D13105" s="98"/>
    </row>
    <row r="13106" spans="1:4" ht="12.75">
      <c r="A13106" s="83"/>
      <c r="B13106" s="83"/>
      <c r="C13106" s="83"/>
      <c r="D13106" s="98"/>
    </row>
    <row r="13107" spans="1:4" ht="12.75">
      <c r="A13107" s="83"/>
      <c r="B13107" s="83"/>
      <c r="C13107" s="83"/>
      <c r="D13107" s="98"/>
    </row>
    <row r="13108" spans="1:4" ht="12.75">
      <c r="A13108" s="83"/>
      <c r="B13108" s="83"/>
      <c r="C13108" s="83"/>
      <c r="D13108" s="98"/>
    </row>
    <row r="13109" spans="1:4" ht="12.75">
      <c r="A13109" s="83"/>
      <c r="B13109" s="83"/>
      <c r="C13109" s="83"/>
      <c r="D13109" s="98"/>
    </row>
    <row r="13110" spans="1:4" ht="12.75">
      <c r="A13110" s="83"/>
      <c r="B13110" s="83"/>
      <c r="C13110" s="83"/>
      <c r="D13110" s="98"/>
    </row>
    <row r="13111" spans="1:4" ht="12.75">
      <c r="A13111" s="83"/>
      <c r="B13111" s="83"/>
      <c r="C13111" s="83"/>
      <c r="D13111" s="98"/>
    </row>
    <row r="13112" spans="1:4" ht="12.75">
      <c r="A13112" s="83"/>
      <c r="B13112" s="83"/>
      <c r="C13112" s="83"/>
      <c r="D13112" s="98"/>
    </row>
    <row r="13113" spans="1:4" ht="12.75">
      <c r="A13113" s="83"/>
      <c r="B13113" s="83"/>
      <c r="C13113" s="83"/>
      <c r="D13113" s="98"/>
    </row>
    <row r="13114" spans="1:4" ht="12.75">
      <c r="A13114" s="83"/>
      <c r="B13114" s="83"/>
      <c r="C13114" s="83"/>
      <c r="D13114" s="98"/>
    </row>
    <row r="13115" spans="1:4" ht="12.75">
      <c r="A13115" s="83"/>
      <c r="B13115" s="83"/>
      <c r="C13115" s="83"/>
      <c r="D13115" s="98"/>
    </row>
    <row r="13116" spans="1:4" ht="12.75">
      <c r="A13116" s="83"/>
      <c r="B13116" s="83"/>
      <c r="C13116" s="83"/>
      <c r="D13116" s="98"/>
    </row>
    <row r="13117" spans="1:4" ht="12.75">
      <c r="A13117" s="83"/>
      <c r="B13117" s="83"/>
      <c r="C13117" s="83"/>
      <c r="D13117" s="98"/>
    </row>
    <row r="13118" spans="1:4" ht="12.75">
      <c r="A13118" s="83"/>
      <c r="B13118" s="83"/>
      <c r="C13118" s="83"/>
      <c r="D13118" s="98"/>
    </row>
    <row r="13119" spans="1:4" ht="12.75">
      <c r="A13119" s="83"/>
      <c r="B13119" s="83"/>
      <c r="C13119" s="83"/>
      <c r="D13119" s="98"/>
    </row>
    <row r="13120" spans="1:4" ht="12.75">
      <c r="A13120" s="83"/>
      <c r="B13120" s="83"/>
      <c r="C13120" s="83"/>
      <c r="D13120" s="98"/>
    </row>
    <row r="13121" spans="1:4" ht="12.75">
      <c r="A13121" s="83"/>
      <c r="B13121" s="83"/>
      <c r="C13121" s="83"/>
      <c r="D13121" s="98"/>
    </row>
    <row r="13122" spans="1:4" ht="12.75">
      <c r="A13122" s="83"/>
      <c r="B13122" s="83"/>
      <c r="C13122" s="83"/>
      <c r="D13122" s="98"/>
    </row>
    <row r="13123" spans="1:4" ht="12.75">
      <c r="A13123" s="83"/>
      <c r="B13123" s="83"/>
      <c r="C13123" s="83"/>
      <c r="D13123" s="98"/>
    </row>
    <row r="13124" spans="1:4" ht="12.75">
      <c r="A13124" s="83"/>
      <c r="B13124" s="83"/>
      <c r="C13124" s="83"/>
      <c r="D13124" s="98"/>
    </row>
    <row r="13125" spans="1:4" ht="12.75">
      <c r="A13125" s="83"/>
      <c r="B13125" s="83"/>
      <c r="C13125" s="83"/>
      <c r="D13125" s="98"/>
    </row>
    <row r="13126" spans="1:4" ht="12.75">
      <c r="A13126" s="83"/>
      <c r="B13126" s="83"/>
      <c r="C13126" s="83"/>
      <c r="D13126" s="98"/>
    </row>
    <row r="13127" spans="1:4" ht="12.75">
      <c r="A13127" s="83"/>
      <c r="B13127" s="83"/>
      <c r="C13127" s="83"/>
      <c r="D13127" s="98"/>
    </row>
    <row r="13128" spans="1:4" ht="12.75">
      <c r="A13128" s="83"/>
      <c r="B13128" s="83"/>
      <c r="C13128" s="83"/>
      <c r="D13128" s="98"/>
    </row>
    <row r="13129" spans="1:4" ht="12.75">
      <c r="A13129" s="83"/>
      <c r="B13129" s="83"/>
      <c r="C13129" s="83"/>
      <c r="D13129" s="98"/>
    </row>
    <row r="13130" spans="1:4" ht="12.75">
      <c r="A13130" s="83"/>
      <c r="B13130" s="83"/>
      <c r="C13130" s="83"/>
      <c r="D13130" s="98"/>
    </row>
    <row r="13131" spans="1:4" ht="12.75">
      <c r="A13131" s="83"/>
      <c r="B13131" s="83"/>
      <c r="C13131" s="83"/>
      <c r="D13131" s="98"/>
    </row>
    <row r="13132" spans="1:4" ht="12.75">
      <c r="A13132" s="83"/>
      <c r="B13132" s="83"/>
      <c r="C13132" s="83"/>
      <c r="D13132" s="98"/>
    </row>
    <row r="13133" spans="1:4" ht="12.75">
      <c r="A13133" s="83"/>
      <c r="B13133" s="83"/>
      <c r="C13133" s="83"/>
      <c r="D13133" s="98"/>
    </row>
    <row r="13134" spans="1:4" ht="12.75">
      <c r="A13134" s="83"/>
      <c r="B13134" s="83"/>
      <c r="C13134" s="83"/>
      <c r="D13134" s="98"/>
    </row>
    <row r="13135" spans="1:4" ht="12.75">
      <c r="A13135" s="83"/>
      <c r="B13135" s="83"/>
      <c r="C13135" s="83"/>
      <c r="D13135" s="98"/>
    </row>
    <row r="13136" spans="1:4" ht="12.75">
      <c r="A13136" s="83"/>
      <c r="B13136" s="83"/>
      <c r="C13136" s="83"/>
      <c r="D13136" s="98"/>
    </row>
    <row r="13137" spans="1:4" ht="12.75">
      <c r="A13137" s="83"/>
      <c r="B13137" s="83"/>
      <c r="C13137" s="83"/>
      <c r="D13137" s="98"/>
    </row>
    <row r="13138" spans="1:4" ht="12.75">
      <c r="A13138" s="83"/>
      <c r="B13138" s="83"/>
      <c r="C13138" s="83"/>
      <c r="D13138" s="98"/>
    </row>
    <row r="13139" spans="1:4" ht="12.75">
      <c r="A13139" s="83"/>
      <c r="B13139" s="83"/>
      <c r="C13139" s="83"/>
      <c r="D13139" s="98"/>
    </row>
    <row r="13140" spans="1:4" ht="12.75">
      <c r="A13140" s="83"/>
      <c r="B13140" s="83"/>
      <c r="C13140" s="83"/>
      <c r="D13140" s="98"/>
    </row>
    <row r="13141" spans="1:4" ht="12.75">
      <c r="A13141" s="83"/>
      <c r="B13141" s="83"/>
      <c r="C13141" s="83"/>
      <c r="D13141" s="98"/>
    </row>
    <row r="13142" spans="1:4" ht="12.75">
      <c r="A13142" s="83"/>
      <c r="B13142" s="83"/>
      <c r="C13142" s="83"/>
      <c r="D13142" s="98"/>
    </row>
    <row r="13143" spans="1:4" ht="12.75">
      <c r="A13143" s="83"/>
      <c r="B13143" s="83"/>
      <c r="C13143" s="83"/>
      <c r="D13143" s="98"/>
    </row>
    <row r="13144" spans="1:4" ht="12.75">
      <c r="A13144" s="83"/>
      <c r="B13144" s="83"/>
      <c r="C13144" s="83"/>
      <c r="D13144" s="98"/>
    </row>
    <row r="13145" spans="1:4" ht="12.75">
      <c r="A13145" s="83"/>
      <c r="B13145" s="83"/>
      <c r="C13145" s="83"/>
      <c r="D13145" s="98"/>
    </row>
    <row r="13146" spans="1:4" ht="12.75">
      <c r="A13146" s="83"/>
      <c r="B13146" s="83"/>
      <c r="C13146" s="83"/>
      <c r="D13146" s="98"/>
    </row>
    <row r="13147" spans="1:4" ht="12.75">
      <c r="A13147" s="83"/>
      <c r="B13147" s="83"/>
      <c r="C13147" s="83"/>
      <c r="D13147" s="98"/>
    </row>
    <row r="13148" spans="1:4" ht="12.75">
      <c r="A13148" s="83"/>
      <c r="B13148" s="83"/>
      <c r="C13148" s="83"/>
      <c r="D13148" s="98"/>
    </row>
    <row r="13149" spans="1:4" ht="12.75">
      <c r="A13149" s="83"/>
      <c r="B13149" s="83"/>
      <c r="C13149" s="83"/>
      <c r="D13149" s="98"/>
    </row>
    <row r="13150" spans="1:4" ht="12.75">
      <c r="A13150" s="83"/>
      <c r="B13150" s="83"/>
      <c r="C13150" s="83"/>
      <c r="D13150" s="98"/>
    </row>
    <row r="13151" spans="1:4" ht="12.75">
      <c r="A13151" s="83"/>
      <c r="B13151" s="83"/>
      <c r="C13151" s="83"/>
      <c r="D13151" s="98"/>
    </row>
    <row r="13152" spans="1:4" ht="12.75">
      <c r="A13152" s="83"/>
      <c r="B13152" s="83"/>
      <c r="C13152" s="83"/>
      <c r="D13152" s="98"/>
    </row>
    <row r="13153" spans="1:4" ht="12.75">
      <c r="A13153" s="83"/>
      <c r="B13153" s="83"/>
      <c r="C13153" s="83"/>
      <c r="D13153" s="98"/>
    </row>
    <row r="13154" spans="1:4" ht="12.75">
      <c r="A13154" s="83"/>
      <c r="B13154" s="83"/>
      <c r="C13154" s="83"/>
      <c r="D13154" s="98"/>
    </row>
    <row r="13155" spans="1:4" ht="12.75">
      <c r="A13155" s="83"/>
      <c r="B13155" s="83"/>
      <c r="C13155" s="83"/>
      <c r="D13155" s="98"/>
    </row>
    <row r="13156" spans="1:4" ht="12.75">
      <c r="A13156" s="83"/>
      <c r="B13156" s="83"/>
      <c r="C13156" s="83"/>
      <c r="D13156" s="98"/>
    </row>
    <row r="13157" spans="1:4" ht="12.75">
      <c r="A13157" s="83"/>
      <c r="B13157" s="83"/>
      <c r="C13157" s="83"/>
      <c r="D13157" s="98"/>
    </row>
    <row r="13158" spans="1:4" ht="12.75">
      <c r="A13158" s="83"/>
      <c r="B13158" s="83"/>
      <c r="C13158" s="83"/>
      <c r="D13158" s="98"/>
    </row>
    <row r="13159" spans="1:4" ht="12.75">
      <c r="A13159" s="83"/>
      <c r="B13159" s="83"/>
      <c r="C13159" s="83"/>
      <c r="D13159" s="98"/>
    </row>
    <row r="13160" spans="1:4" ht="12.75">
      <c r="A13160" s="83"/>
      <c r="B13160" s="83"/>
      <c r="C13160" s="83"/>
      <c r="D13160" s="98"/>
    </row>
    <row r="13161" spans="1:4" ht="12.75">
      <c r="A13161" s="83"/>
      <c r="B13161" s="83"/>
      <c r="C13161" s="83"/>
      <c r="D13161" s="98"/>
    </row>
    <row r="13162" spans="1:4" ht="12.75">
      <c r="A13162" s="83"/>
      <c r="B13162" s="83"/>
      <c r="C13162" s="83"/>
      <c r="D13162" s="98"/>
    </row>
    <row r="13163" spans="1:4" ht="12.75">
      <c r="A13163" s="83"/>
      <c r="B13163" s="83"/>
      <c r="C13163" s="83"/>
      <c r="D13163" s="98"/>
    </row>
    <row r="13164" spans="1:4" ht="12.75">
      <c r="A13164" s="83"/>
      <c r="B13164" s="83"/>
      <c r="C13164" s="83"/>
      <c r="D13164" s="98"/>
    </row>
    <row r="13165" spans="1:4" ht="12.75">
      <c r="A13165" s="83"/>
      <c r="B13165" s="83"/>
      <c r="C13165" s="83"/>
      <c r="D13165" s="98"/>
    </row>
    <row r="13166" spans="1:4" ht="12.75">
      <c r="A13166" s="83"/>
      <c r="B13166" s="83"/>
      <c r="C13166" s="83"/>
      <c r="D13166" s="98"/>
    </row>
    <row r="13167" spans="1:4" ht="12.75">
      <c r="A13167" s="83"/>
      <c r="B13167" s="83"/>
      <c r="C13167" s="83"/>
      <c r="D13167" s="98"/>
    </row>
    <row r="13168" spans="1:4" ht="12.75">
      <c r="A13168" s="83"/>
      <c r="B13168" s="83"/>
      <c r="C13168" s="83"/>
      <c r="D13168" s="98"/>
    </row>
    <row r="13169" spans="1:4" ht="12.75">
      <c r="A13169" s="83"/>
      <c r="B13169" s="83"/>
      <c r="C13169" s="83"/>
      <c r="D13169" s="98"/>
    </row>
    <row r="13170" spans="1:4" ht="12.75">
      <c r="A13170" s="83"/>
      <c r="B13170" s="83"/>
      <c r="C13170" s="83"/>
      <c r="D13170" s="98"/>
    </row>
    <row r="13171" spans="1:4" ht="12.75">
      <c r="A13171" s="83"/>
      <c r="B13171" s="83"/>
      <c r="C13171" s="83"/>
      <c r="D13171" s="98"/>
    </row>
    <row r="13172" spans="1:4" ht="12.75">
      <c r="A13172" s="83"/>
      <c r="B13172" s="83"/>
      <c r="C13172" s="83"/>
      <c r="D13172" s="98"/>
    </row>
    <row r="13173" spans="1:4" ht="12.75">
      <c r="A13173" s="83"/>
      <c r="B13173" s="83"/>
      <c r="C13173" s="83"/>
      <c r="D13173" s="98"/>
    </row>
    <row r="13174" spans="1:4" ht="12.75">
      <c r="A13174" s="83"/>
      <c r="B13174" s="83"/>
      <c r="C13174" s="83"/>
      <c r="D13174" s="98"/>
    </row>
    <row r="13175" spans="1:4" ht="12.75">
      <c r="A13175" s="83"/>
      <c r="B13175" s="83"/>
      <c r="C13175" s="83"/>
      <c r="D13175" s="98"/>
    </row>
    <row r="13176" spans="1:4" ht="12.75">
      <c r="A13176" s="83"/>
      <c r="B13176" s="83"/>
      <c r="C13176" s="83"/>
      <c r="D13176" s="98"/>
    </row>
    <row r="13177" spans="1:4" ht="12.75">
      <c r="A13177" s="83"/>
      <c r="B13177" s="83"/>
      <c r="C13177" s="83"/>
      <c r="D13177" s="98"/>
    </row>
    <row r="13178" spans="1:4" ht="12.75">
      <c r="A13178" s="83"/>
      <c r="B13178" s="83"/>
      <c r="C13178" s="83"/>
      <c r="D13178" s="98"/>
    </row>
    <row r="13179" spans="1:4" ht="12.75">
      <c r="A13179" s="83"/>
      <c r="B13179" s="83"/>
      <c r="C13179" s="83"/>
      <c r="D13179" s="98"/>
    </row>
    <row r="13180" spans="1:4" ht="12.75">
      <c r="A13180" s="83"/>
      <c r="B13180" s="83"/>
      <c r="C13180" s="83"/>
      <c r="D13180" s="98"/>
    </row>
    <row r="13181" spans="1:4" ht="12.75">
      <c r="A13181" s="83"/>
      <c r="B13181" s="83"/>
      <c r="C13181" s="83"/>
      <c r="D13181" s="98"/>
    </row>
    <row r="13182" spans="1:4" ht="12.75">
      <c r="A13182" s="83"/>
      <c r="B13182" s="83"/>
      <c r="C13182" s="83"/>
      <c r="D13182" s="98"/>
    </row>
    <row r="13183" spans="1:4" ht="12.75">
      <c r="A13183" s="83"/>
      <c r="B13183" s="83"/>
      <c r="C13183" s="83"/>
      <c r="D13183" s="98"/>
    </row>
    <row r="13184" spans="1:4" ht="12.75">
      <c r="A13184" s="83"/>
      <c r="B13184" s="83"/>
      <c r="C13184" s="83"/>
      <c r="D13184" s="98"/>
    </row>
    <row r="13185" spans="1:4" ht="12.75">
      <c r="A13185" s="83"/>
      <c r="B13185" s="83"/>
      <c r="C13185" s="83"/>
      <c r="D13185" s="98"/>
    </row>
    <row r="13186" spans="1:4" ht="12.75">
      <c r="A13186" s="83"/>
      <c r="B13186" s="83"/>
      <c r="C13186" s="83"/>
      <c r="D13186" s="98"/>
    </row>
    <row r="13187" spans="1:4" ht="12.75">
      <c r="A13187" s="83"/>
      <c r="B13187" s="83"/>
      <c r="C13187" s="83"/>
      <c r="D13187" s="98"/>
    </row>
    <row r="13188" spans="1:4" ht="12.75">
      <c r="A13188" s="83"/>
      <c r="B13188" s="83"/>
      <c r="C13188" s="83"/>
      <c r="D13188" s="98"/>
    </row>
    <row r="13189" spans="1:4" ht="12.75">
      <c r="A13189" s="83"/>
      <c r="B13189" s="83"/>
      <c r="C13189" s="83"/>
      <c r="D13189" s="98"/>
    </row>
    <row r="13190" spans="1:4" ht="12.75">
      <c r="A13190" s="83"/>
      <c r="B13190" s="83"/>
      <c r="C13190" s="83"/>
      <c r="D13190" s="98"/>
    </row>
    <row r="13191" spans="1:4" ht="12.75">
      <c r="A13191" s="83"/>
      <c r="B13191" s="83"/>
      <c r="C13191" s="83"/>
      <c r="D13191" s="98"/>
    </row>
    <row r="13192" spans="1:4" ht="12.75">
      <c r="A13192" s="83"/>
      <c r="B13192" s="83"/>
      <c r="C13192" s="83"/>
      <c r="D13192" s="98"/>
    </row>
    <row r="13193" spans="1:4" ht="12.75">
      <c r="A13193" s="83"/>
      <c r="B13193" s="83"/>
      <c r="C13193" s="83"/>
      <c r="D13193" s="98"/>
    </row>
    <row r="13194" spans="1:4" ht="12.75">
      <c r="A13194" s="83"/>
      <c r="B13194" s="83"/>
      <c r="C13194" s="83"/>
      <c r="D13194" s="98"/>
    </row>
    <row r="13195" spans="1:4" ht="12.75">
      <c r="A13195" s="83"/>
      <c r="B13195" s="83"/>
      <c r="C13195" s="83"/>
      <c r="D13195" s="98"/>
    </row>
    <row r="13196" spans="1:4" ht="12.75">
      <c r="A13196" s="83"/>
      <c r="B13196" s="83"/>
      <c r="C13196" s="83"/>
      <c r="D13196" s="98"/>
    </row>
    <row r="13197" spans="1:4" ht="12.75">
      <c r="A13197" s="83"/>
      <c r="B13197" s="83"/>
      <c r="C13197" s="83"/>
      <c r="D13197" s="98"/>
    </row>
    <row r="13198" spans="1:4" ht="12.75">
      <c r="A13198" s="83"/>
      <c r="B13198" s="83"/>
      <c r="C13198" s="83"/>
      <c r="D13198" s="98"/>
    </row>
    <row r="13199" spans="1:4" ht="12.75">
      <c r="A13199" s="83"/>
      <c r="B13199" s="83"/>
      <c r="C13199" s="83"/>
      <c r="D13199" s="98"/>
    </row>
    <row r="13200" spans="1:4" ht="12.75">
      <c r="A13200" s="83"/>
      <c r="B13200" s="83"/>
      <c r="C13200" s="83"/>
      <c r="D13200" s="98"/>
    </row>
    <row r="13201" spans="1:4" ht="12.75">
      <c r="A13201" s="83"/>
      <c r="B13201" s="83"/>
      <c r="C13201" s="83"/>
      <c r="D13201" s="98"/>
    </row>
    <row r="13202" spans="1:4" ht="12.75">
      <c r="A13202" s="83"/>
      <c r="B13202" s="83"/>
      <c r="C13202" s="83"/>
      <c r="D13202" s="98"/>
    </row>
    <row r="13203" spans="1:4" ht="12.75">
      <c r="A13203" s="83"/>
      <c r="B13203" s="83"/>
      <c r="C13203" s="83"/>
      <c r="D13203" s="98"/>
    </row>
    <row r="13204" spans="1:4" ht="12.75">
      <c r="A13204" s="83"/>
      <c r="B13204" s="83"/>
      <c r="C13204" s="83"/>
      <c r="D13204" s="98"/>
    </row>
    <row r="13205" spans="1:4" ht="12.75">
      <c r="A13205" s="83"/>
      <c r="B13205" s="83"/>
      <c r="C13205" s="83"/>
      <c r="D13205" s="98"/>
    </row>
    <row r="13206" spans="1:4" ht="12.75">
      <c r="A13206" s="83"/>
      <c r="B13206" s="83"/>
      <c r="C13206" s="83"/>
      <c r="D13206" s="98"/>
    </row>
    <row r="13207" spans="1:4" ht="12.75">
      <c r="A13207" s="83"/>
      <c r="B13207" s="83"/>
      <c r="C13207" s="83"/>
      <c r="D13207" s="98"/>
    </row>
    <row r="13208" spans="1:4" ht="12.75">
      <c r="A13208" s="83"/>
      <c r="B13208" s="83"/>
      <c r="C13208" s="83"/>
      <c r="D13208" s="98"/>
    </row>
    <row r="13209" spans="1:4" ht="12.75">
      <c r="A13209" s="83"/>
      <c r="B13209" s="83"/>
      <c r="C13209" s="83"/>
      <c r="D13209" s="98"/>
    </row>
    <row r="13210" spans="1:4" ht="12.75">
      <c r="A13210" s="83"/>
      <c r="B13210" s="83"/>
      <c r="C13210" s="83"/>
      <c r="D13210" s="98"/>
    </row>
    <row r="13211" spans="1:4" ht="12.75">
      <c r="A13211" s="83"/>
      <c r="B13211" s="83"/>
      <c r="C13211" s="83"/>
      <c r="D13211" s="98"/>
    </row>
    <row r="13212" spans="1:4" ht="12.75">
      <c r="A13212" s="83"/>
      <c r="B13212" s="83"/>
      <c r="C13212" s="83"/>
      <c r="D13212" s="98"/>
    </row>
    <row r="13213" spans="1:4" ht="12.75">
      <c r="A13213" s="83"/>
      <c r="B13213" s="83"/>
      <c r="C13213" s="83"/>
      <c r="D13213" s="98"/>
    </row>
    <row r="13214" spans="1:4" ht="12.75">
      <c r="A13214" s="83"/>
      <c r="B13214" s="83"/>
      <c r="C13214" s="83"/>
      <c r="D13214" s="98"/>
    </row>
    <row r="13215" spans="1:4" ht="12.75">
      <c r="A13215" s="83"/>
      <c r="B13215" s="83"/>
      <c r="C13215" s="83"/>
      <c r="D13215" s="98"/>
    </row>
    <row r="13216" spans="1:4" ht="12.75">
      <c r="A13216" s="83"/>
      <c r="B13216" s="83"/>
      <c r="C13216" s="83"/>
      <c r="D13216" s="98"/>
    </row>
    <row r="13217" spans="1:4" ht="12.75">
      <c r="A13217" s="83"/>
      <c r="B13217" s="83"/>
      <c r="C13217" s="83"/>
      <c r="D13217" s="98"/>
    </row>
    <row r="13218" spans="1:4" ht="12.75">
      <c r="A13218" s="83"/>
      <c r="B13218" s="83"/>
      <c r="C13218" s="83"/>
      <c r="D13218" s="98"/>
    </row>
    <row r="13219" spans="1:4" ht="12.75">
      <c r="A13219" s="83"/>
      <c r="B13219" s="83"/>
      <c r="C13219" s="83"/>
      <c r="D13219" s="98"/>
    </row>
    <row r="13220" spans="1:4" ht="12.75">
      <c r="A13220" s="83"/>
      <c r="B13220" s="83"/>
      <c r="C13220" s="83"/>
      <c r="D13220" s="98"/>
    </row>
    <row r="13221" spans="1:4" ht="12.75">
      <c r="A13221" s="83"/>
      <c r="B13221" s="83"/>
      <c r="C13221" s="83"/>
      <c r="D13221" s="98"/>
    </row>
    <row r="13222" spans="1:4" ht="12.75">
      <c r="A13222" s="83"/>
      <c r="B13222" s="83"/>
      <c r="C13222" s="83"/>
      <c r="D13222" s="98"/>
    </row>
    <row r="13223" spans="1:4" ht="12.75">
      <c r="A13223" s="83"/>
      <c r="B13223" s="83"/>
      <c r="C13223" s="83"/>
      <c r="D13223" s="98"/>
    </row>
    <row r="13224" spans="1:4" ht="12.75">
      <c r="A13224" s="83"/>
      <c r="B13224" s="83"/>
      <c r="C13224" s="83"/>
      <c r="D13224" s="98"/>
    </row>
    <row r="13225" spans="1:4" ht="12.75">
      <c r="A13225" s="83"/>
      <c r="B13225" s="83"/>
      <c r="C13225" s="83"/>
      <c r="D13225" s="98"/>
    </row>
    <row r="13226" spans="1:4" ht="12.75">
      <c r="A13226" s="83"/>
      <c r="B13226" s="83"/>
      <c r="C13226" s="83"/>
      <c r="D13226" s="98"/>
    </row>
    <row r="13227" spans="1:4" ht="12.75">
      <c r="A13227" s="83"/>
      <c r="B13227" s="83"/>
      <c r="C13227" s="83"/>
      <c r="D13227" s="98"/>
    </row>
    <row r="13228" spans="1:4" ht="12.75">
      <c r="A13228" s="83"/>
      <c r="B13228" s="83"/>
      <c r="C13228" s="83"/>
      <c r="D13228" s="98"/>
    </row>
    <row r="13229" spans="1:4" ht="12.75">
      <c r="A13229" s="83"/>
      <c r="B13229" s="83"/>
      <c r="C13229" s="83"/>
      <c r="D13229" s="98"/>
    </row>
    <row r="13230" spans="1:4" ht="12.75">
      <c r="A13230" s="83"/>
      <c r="B13230" s="83"/>
      <c r="C13230" s="83"/>
      <c r="D13230" s="98"/>
    </row>
    <row r="13231" spans="1:4" ht="12.75">
      <c r="A13231" s="83"/>
      <c r="B13231" s="83"/>
      <c r="C13231" s="83"/>
      <c r="D13231" s="98"/>
    </row>
    <row r="13232" spans="1:4" ht="12.75">
      <c r="A13232" s="83"/>
      <c r="B13232" s="83"/>
      <c r="C13232" s="83"/>
      <c r="D13232" s="98"/>
    </row>
    <row r="13233" spans="1:4" ht="12.75">
      <c r="A13233" s="83"/>
      <c r="B13233" s="83"/>
      <c r="C13233" s="83"/>
      <c r="D13233" s="98"/>
    </row>
    <row r="13234" spans="1:4" ht="12.75">
      <c r="A13234" s="83"/>
      <c r="B13234" s="83"/>
      <c r="C13234" s="83"/>
      <c r="D13234" s="98"/>
    </row>
    <row r="13235" spans="1:4" ht="12.75">
      <c r="A13235" s="83"/>
      <c r="B13235" s="83"/>
      <c r="C13235" s="83"/>
      <c r="D13235" s="98"/>
    </row>
    <row r="13236" spans="1:4" ht="12.75">
      <c r="A13236" s="83"/>
      <c r="B13236" s="83"/>
      <c r="C13236" s="83"/>
      <c r="D13236" s="98"/>
    </row>
    <row r="13237" spans="1:4" ht="12.75">
      <c r="A13237" s="83"/>
      <c r="B13237" s="83"/>
      <c r="C13237" s="83"/>
      <c r="D13237" s="98"/>
    </row>
    <row r="13238" spans="1:4" ht="12.75">
      <c r="A13238" s="83"/>
      <c r="B13238" s="83"/>
      <c r="C13238" s="83"/>
      <c r="D13238" s="98"/>
    </row>
    <row r="13239" spans="1:4" ht="12.75">
      <c r="A13239" s="83"/>
      <c r="B13239" s="83"/>
      <c r="C13239" s="83"/>
      <c r="D13239" s="98"/>
    </row>
    <row r="13240" spans="1:4" ht="12.75">
      <c r="A13240" s="83"/>
      <c r="B13240" s="83"/>
      <c r="C13240" s="83"/>
      <c r="D13240" s="98"/>
    </row>
    <row r="13241" spans="1:4" ht="12.75">
      <c r="A13241" s="83"/>
      <c r="B13241" s="83"/>
      <c r="C13241" s="83"/>
      <c r="D13241" s="98"/>
    </row>
    <row r="13242" spans="1:4" ht="12.75">
      <c r="A13242" s="83"/>
      <c r="B13242" s="83"/>
      <c r="C13242" s="83"/>
      <c r="D13242" s="98"/>
    </row>
    <row r="13243" spans="1:4" ht="12.75">
      <c r="A13243" s="83"/>
      <c r="B13243" s="83"/>
      <c r="C13243" s="83"/>
      <c r="D13243" s="98"/>
    </row>
    <row r="13244" spans="1:4" ht="12.75">
      <c r="A13244" s="83"/>
      <c r="B13244" s="83"/>
      <c r="C13244" s="83"/>
      <c r="D13244" s="98"/>
    </row>
    <row r="13245" spans="1:4" ht="12.75">
      <c r="A13245" s="83"/>
      <c r="B13245" s="83"/>
      <c r="C13245" s="83"/>
      <c r="D13245" s="98"/>
    </row>
    <row r="13246" spans="1:4" ht="12.75">
      <c r="A13246" s="83"/>
      <c r="B13246" s="83"/>
      <c r="C13246" s="83"/>
      <c r="D13246" s="98"/>
    </row>
    <row r="13247" spans="1:4" ht="12.75">
      <c r="A13247" s="83"/>
      <c r="B13247" s="83"/>
      <c r="C13247" s="83"/>
      <c r="D13247" s="98"/>
    </row>
    <row r="13248" spans="1:4" ht="12.75">
      <c r="A13248" s="83"/>
      <c r="B13248" s="83"/>
      <c r="C13248" s="83"/>
      <c r="D13248" s="98"/>
    </row>
    <row r="13249" spans="1:4" ht="12.75">
      <c r="A13249" s="83"/>
      <c r="B13249" s="83"/>
      <c r="C13249" s="83"/>
      <c r="D13249" s="98"/>
    </row>
    <row r="13250" spans="1:4" ht="12.75">
      <c r="A13250" s="83"/>
      <c r="B13250" s="83"/>
      <c r="C13250" s="83"/>
      <c r="D13250" s="98"/>
    </row>
    <row r="13251" spans="1:4" ht="12.75">
      <c r="A13251" s="83"/>
      <c r="B13251" s="83"/>
      <c r="C13251" s="83"/>
      <c r="D13251" s="98"/>
    </row>
    <row r="13252" spans="1:4" ht="12.75">
      <c r="A13252" s="83"/>
      <c r="B13252" s="83"/>
      <c r="C13252" s="83"/>
      <c r="D13252" s="98"/>
    </row>
    <row r="13253" spans="1:4" ht="12.75">
      <c r="A13253" s="83"/>
      <c r="B13253" s="83"/>
      <c r="C13253" s="83"/>
      <c r="D13253" s="98"/>
    </row>
    <row r="13254" spans="1:4" ht="12.75">
      <c r="A13254" s="83"/>
      <c r="B13254" s="83"/>
      <c r="C13254" s="83"/>
      <c r="D13254" s="98"/>
    </row>
    <row r="13255" spans="1:4" ht="12.75">
      <c r="A13255" s="83"/>
      <c r="B13255" s="83"/>
      <c r="C13255" s="83"/>
      <c r="D13255" s="98"/>
    </row>
    <row r="13256" spans="1:4" ht="12.75">
      <c r="A13256" s="83"/>
      <c r="B13256" s="83"/>
      <c r="C13256" s="83"/>
      <c r="D13256" s="98"/>
    </row>
    <row r="13257" spans="1:4" ht="12.75">
      <c r="A13257" s="83"/>
      <c r="B13257" s="83"/>
      <c r="C13257" s="83"/>
      <c r="D13257" s="98"/>
    </row>
    <row r="13258" spans="1:4" ht="12.75">
      <c r="A13258" s="83"/>
      <c r="B13258" s="83"/>
      <c r="C13258" s="83"/>
      <c r="D13258" s="98"/>
    </row>
    <row r="13259" spans="1:4" ht="12.75">
      <c r="A13259" s="83"/>
      <c r="B13259" s="83"/>
      <c r="C13259" s="83"/>
      <c r="D13259" s="98"/>
    </row>
    <row r="13260" spans="1:4" ht="12.75">
      <c r="A13260" s="83"/>
      <c r="B13260" s="83"/>
      <c r="C13260" s="83"/>
      <c r="D13260" s="98"/>
    </row>
    <row r="13261" spans="1:4" ht="12.75">
      <c r="A13261" s="83"/>
      <c r="B13261" s="83"/>
      <c r="C13261" s="83"/>
      <c r="D13261" s="98"/>
    </row>
    <row r="13262" spans="1:4" ht="12.75">
      <c r="A13262" s="83"/>
      <c r="B13262" s="83"/>
      <c r="C13262" s="83"/>
      <c r="D13262" s="98"/>
    </row>
    <row r="13263" spans="1:4" ht="12.75">
      <c r="A13263" s="83"/>
      <c r="B13263" s="83"/>
      <c r="C13263" s="83"/>
      <c r="D13263" s="98"/>
    </row>
    <row r="13264" spans="1:4" ht="12.75">
      <c r="A13264" s="83"/>
      <c r="B13264" s="83"/>
      <c r="C13264" s="83"/>
      <c r="D13264" s="98"/>
    </row>
    <row r="13265" spans="1:4" ht="12.75">
      <c r="A13265" s="83"/>
      <c r="B13265" s="83"/>
      <c r="C13265" s="83"/>
      <c r="D13265" s="98"/>
    </row>
    <row r="13266" spans="1:4" ht="12.75">
      <c r="A13266" s="83"/>
      <c r="B13266" s="83"/>
      <c r="C13266" s="83"/>
      <c r="D13266" s="98"/>
    </row>
    <row r="13267" spans="1:4" ht="12.75">
      <c r="A13267" s="83"/>
      <c r="B13267" s="83"/>
      <c r="C13267" s="83"/>
      <c r="D13267" s="98"/>
    </row>
    <row r="13268" spans="1:4" ht="12.75">
      <c r="A13268" s="83"/>
      <c r="B13268" s="83"/>
      <c r="C13268" s="83"/>
      <c r="D13268" s="98"/>
    </row>
    <row r="13269" spans="1:4" ht="12.75">
      <c r="A13269" s="83"/>
      <c r="B13269" s="83"/>
      <c r="C13269" s="83"/>
      <c r="D13269" s="98"/>
    </row>
    <row r="13270" spans="1:4" ht="12.75">
      <c r="A13270" s="83"/>
      <c r="B13270" s="83"/>
      <c r="C13270" s="83"/>
      <c r="D13270" s="98"/>
    </row>
    <row r="13271" spans="1:4" ht="12.75">
      <c r="A13271" s="83"/>
      <c r="B13271" s="83"/>
      <c r="C13271" s="83"/>
      <c r="D13271" s="98"/>
    </row>
    <row r="13272" spans="1:4" ht="12.75">
      <c r="A13272" s="83"/>
      <c r="B13272" s="83"/>
      <c r="C13272" s="83"/>
      <c r="D13272" s="98"/>
    </row>
    <row r="13273" spans="1:4" ht="12.75">
      <c r="A13273" s="83"/>
      <c r="B13273" s="83"/>
      <c r="C13273" s="83"/>
      <c r="D13273" s="98"/>
    </row>
    <row r="13274" spans="1:4" ht="12.75">
      <c r="A13274" s="83"/>
      <c r="B13274" s="83"/>
      <c r="C13274" s="83"/>
      <c r="D13274" s="98"/>
    </row>
    <row r="13275" spans="1:4" ht="12.75">
      <c r="A13275" s="83"/>
      <c r="B13275" s="83"/>
      <c r="C13275" s="83"/>
      <c r="D13275" s="98"/>
    </row>
    <row r="13276" spans="1:4" ht="12.75">
      <c r="A13276" s="83"/>
      <c r="B13276" s="83"/>
      <c r="C13276" s="83"/>
      <c r="D13276" s="98"/>
    </row>
    <row r="13277" spans="1:4" ht="12.75">
      <c r="A13277" s="83"/>
      <c r="B13277" s="83"/>
      <c r="C13277" s="83"/>
      <c r="D13277" s="98"/>
    </row>
    <row r="13278" spans="1:4" ht="12.75">
      <c r="A13278" s="83"/>
      <c r="B13278" s="83"/>
      <c r="C13278" s="83"/>
      <c r="D13278" s="98"/>
    </row>
    <row r="13279" spans="1:4" ht="12.75">
      <c r="A13279" s="83"/>
      <c r="B13279" s="83"/>
      <c r="C13279" s="83"/>
      <c r="D13279" s="98"/>
    </row>
    <row r="13280" spans="1:4" ht="12.75">
      <c r="A13280" s="83"/>
      <c r="B13280" s="83"/>
      <c r="C13280" s="83"/>
      <c r="D13280" s="98"/>
    </row>
    <row r="13281" spans="1:4" ht="12.75">
      <c r="A13281" s="83"/>
      <c r="B13281" s="83"/>
      <c r="C13281" s="83"/>
      <c r="D13281" s="98"/>
    </row>
    <row r="13282" spans="1:4" ht="12.75">
      <c r="A13282" s="83"/>
      <c r="B13282" s="83"/>
      <c r="C13282" s="83"/>
      <c r="D13282" s="98"/>
    </row>
    <row r="13283" spans="1:4" ht="12.75">
      <c r="A13283" s="83"/>
      <c r="B13283" s="83"/>
      <c r="C13283" s="83"/>
      <c r="D13283" s="98"/>
    </row>
    <row r="13284" spans="1:4" ht="12.75">
      <c r="A13284" s="83"/>
      <c r="B13284" s="83"/>
      <c r="C13284" s="83"/>
      <c r="D13284" s="98"/>
    </row>
    <row r="13285" spans="1:4" ht="12.75">
      <c r="A13285" s="83"/>
      <c r="B13285" s="83"/>
      <c r="C13285" s="83"/>
      <c r="D13285" s="98"/>
    </row>
    <row r="13286" spans="1:4" ht="12.75">
      <c r="A13286" s="83"/>
      <c r="B13286" s="83"/>
      <c r="C13286" s="83"/>
      <c r="D13286" s="98"/>
    </row>
    <row r="13287" spans="1:4" ht="12.75">
      <c r="A13287" s="83"/>
      <c r="B13287" s="83"/>
      <c r="C13287" s="83"/>
      <c r="D13287" s="98"/>
    </row>
    <row r="13288" spans="1:4" ht="12.75">
      <c r="A13288" s="83"/>
      <c r="B13288" s="83"/>
      <c r="C13288" s="83"/>
      <c r="D13288" s="98"/>
    </row>
    <row r="13289" spans="1:4" ht="12.75">
      <c r="A13289" s="83"/>
      <c r="B13289" s="83"/>
      <c r="C13289" s="83"/>
      <c r="D13289" s="98"/>
    </row>
    <row r="13290" spans="1:4" ht="12.75">
      <c r="A13290" s="83"/>
      <c r="B13290" s="83"/>
      <c r="C13290" s="83"/>
      <c r="D13290" s="98"/>
    </row>
    <row r="13291" spans="1:4" ht="12.75">
      <c r="A13291" s="83"/>
      <c r="B13291" s="83"/>
      <c r="C13291" s="83"/>
      <c r="D13291" s="98"/>
    </row>
    <row r="13292" spans="1:4" ht="12.75">
      <c r="A13292" s="83"/>
      <c r="B13292" s="83"/>
      <c r="C13292" s="83"/>
      <c r="D13292" s="98"/>
    </row>
    <row r="13293" spans="1:4" ht="12.75">
      <c r="A13293" s="83"/>
      <c r="B13293" s="83"/>
      <c r="C13293" s="83"/>
      <c r="D13293" s="98"/>
    </row>
    <row r="13294" spans="1:4" ht="12.75">
      <c r="A13294" s="83"/>
      <c r="B13294" s="83"/>
      <c r="C13294" s="83"/>
      <c r="D13294" s="98"/>
    </row>
    <row r="13295" spans="1:4" ht="12.75">
      <c r="A13295" s="83"/>
      <c r="B13295" s="83"/>
      <c r="C13295" s="83"/>
      <c r="D13295" s="98"/>
    </row>
    <row r="13296" spans="1:4" ht="12.75">
      <c r="A13296" s="83"/>
      <c r="B13296" s="83"/>
      <c r="C13296" s="83"/>
      <c r="D13296" s="98"/>
    </row>
    <row r="13297" spans="1:4" ht="12.75">
      <c r="A13297" s="83"/>
      <c r="B13297" s="83"/>
      <c r="C13297" s="83"/>
      <c r="D13297" s="98"/>
    </row>
    <row r="13298" spans="1:4" ht="12.75">
      <c r="A13298" s="83"/>
      <c r="B13298" s="83"/>
      <c r="C13298" s="83"/>
      <c r="D13298" s="98"/>
    </row>
    <row r="13299" spans="1:4" ht="12.75">
      <c r="A13299" s="83"/>
      <c r="B13299" s="83"/>
      <c r="C13299" s="83"/>
      <c r="D13299" s="98"/>
    </row>
    <row r="13300" spans="1:4" ht="12.75">
      <c r="A13300" s="83"/>
      <c r="B13300" s="83"/>
      <c r="C13300" s="83"/>
      <c r="D13300" s="98"/>
    </row>
    <row r="13301" spans="1:4" ht="12.75">
      <c r="A13301" s="83"/>
      <c r="B13301" s="83"/>
      <c r="C13301" s="83"/>
      <c r="D13301" s="98"/>
    </row>
    <row r="13302" spans="1:4" ht="12.75">
      <c r="A13302" s="83"/>
      <c r="B13302" s="83"/>
      <c r="C13302" s="83"/>
      <c r="D13302" s="98"/>
    </row>
    <row r="13303" spans="1:4" ht="12.75">
      <c r="A13303" s="83"/>
      <c r="B13303" s="83"/>
      <c r="C13303" s="83"/>
      <c r="D13303" s="98"/>
    </row>
    <row r="13304" spans="1:4" ht="12.75">
      <c r="A13304" s="83"/>
      <c r="B13304" s="83"/>
      <c r="C13304" s="83"/>
      <c r="D13304" s="98"/>
    </row>
    <row r="13305" spans="1:4" ht="12.75">
      <c r="A13305" s="83"/>
      <c r="B13305" s="83"/>
      <c r="C13305" s="83"/>
      <c r="D13305" s="98"/>
    </row>
    <row r="13306" spans="1:4" ht="12.75">
      <c r="A13306" s="83"/>
      <c r="B13306" s="83"/>
      <c r="C13306" s="83"/>
      <c r="D13306" s="98"/>
    </row>
    <row r="13307" spans="1:4" ht="12.75">
      <c r="A13307" s="83"/>
      <c r="B13307" s="83"/>
      <c r="C13307" s="83"/>
      <c r="D13307" s="98"/>
    </row>
    <row r="13308" spans="1:4" ht="12.75">
      <c r="A13308" s="83"/>
      <c r="B13308" s="83"/>
      <c r="C13308" s="83"/>
      <c r="D13308" s="98"/>
    </row>
    <row r="13309" spans="1:4" ht="12.75">
      <c r="A13309" s="83"/>
      <c r="B13309" s="83"/>
      <c r="C13309" s="83"/>
      <c r="D13309" s="98"/>
    </row>
    <row r="13310" spans="1:4" ht="12.75">
      <c r="A13310" s="83"/>
      <c r="B13310" s="83"/>
      <c r="C13310" s="83"/>
      <c r="D13310" s="98"/>
    </row>
    <row r="13311" spans="1:4" ht="12.75">
      <c r="A13311" s="83"/>
      <c r="B13311" s="83"/>
      <c r="C13311" s="83"/>
      <c r="D13311" s="98"/>
    </row>
    <row r="13312" spans="1:4" ht="12.75">
      <c r="A13312" s="83"/>
      <c r="B13312" s="83"/>
      <c r="C13312" s="83"/>
      <c r="D13312" s="98"/>
    </row>
    <row r="13313" spans="1:4" ht="12.75">
      <c r="A13313" s="83"/>
      <c r="B13313" s="83"/>
      <c r="C13313" s="83"/>
      <c r="D13313" s="98"/>
    </row>
    <row r="13314" spans="1:4" ht="12.75">
      <c r="A13314" s="83"/>
      <c r="B13314" s="83"/>
      <c r="C13314" s="83"/>
      <c r="D13314" s="98"/>
    </row>
    <row r="13315" spans="1:4" ht="12.75">
      <c r="A13315" s="83"/>
      <c r="B13315" s="83"/>
      <c r="C13315" s="83"/>
      <c r="D13315" s="98"/>
    </row>
    <row r="13316" spans="1:4" ht="12.75">
      <c r="A13316" s="83"/>
      <c r="B13316" s="83"/>
      <c r="C13316" s="83"/>
      <c r="D13316" s="98"/>
    </row>
    <row r="13317" spans="1:4" ht="12.75">
      <c r="A13317" s="83"/>
      <c r="B13317" s="83"/>
      <c r="C13317" s="83"/>
      <c r="D13317" s="98"/>
    </row>
    <row r="13318" spans="1:4" ht="12.75">
      <c r="A13318" s="83"/>
      <c r="B13318" s="83"/>
      <c r="C13318" s="83"/>
      <c r="D13318" s="98"/>
    </row>
    <row r="13319" spans="1:4" ht="12.75">
      <c r="A13319" s="83"/>
      <c r="B13319" s="83"/>
      <c r="C13319" s="83"/>
      <c r="D13319" s="98"/>
    </row>
    <row r="13320" spans="1:4" ht="12.75">
      <c r="A13320" s="83"/>
      <c r="B13320" s="83"/>
      <c r="C13320" s="83"/>
      <c r="D13320" s="98"/>
    </row>
    <row r="13321" spans="1:4" ht="12.75">
      <c r="A13321" s="83"/>
      <c r="B13321" s="83"/>
      <c r="C13321" s="83"/>
      <c r="D13321" s="98"/>
    </row>
    <row r="13322" spans="1:4" ht="12.75">
      <c r="A13322" s="83"/>
      <c r="B13322" s="83"/>
      <c r="C13322" s="83"/>
      <c r="D13322" s="98"/>
    </row>
    <row r="13323" spans="1:4" ht="12.75">
      <c r="A13323" s="83"/>
      <c r="B13323" s="83"/>
      <c r="C13323" s="83"/>
      <c r="D13323" s="98"/>
    </row>
    <row r="13324" spans="1:4" ht="12.75">
      <c r="A13324" s="83"/>
      <c r="B13324" s="83"/>
      <c r="C13324" s="83"/>
      <c r="D13324" s="98"/>
    </row>
    <row r="13325" spans="1:4" ht="12.75">
      <c r="A13325" s="83"/>
      <c r="B13325" s="83"/>
      <c r="C13325" s="83"/>
      <c r="D13325" s="98"/>
    </row>
    <row r="13326" spans="1:4" ht="12.75">
      <c r="A13326" s="83"/>
      <c r="B13326" s="83"/>
      <c r="C13326" s="83"/>
      <c r="D13326" s="98"/>
    </row>
    <row r="13327" spans="1:4" ht="12.75">
      <c r="A13327" s="83"/>
      <c r="B13327" s="83"/>
      <c r="C13327" s="83"/>
      <c r="D13327" s="98"/>
    </row>
    <row r="13328" spans="1:4" ht="12.75">
      <c r="A13328" s="83"/>
      <c r="B13328" s="83"/>
      <c r="C13328" s="83"/>
      <c r="D13328" s="98"/>
    </row>
    <row r="13329" spans="1:4" ht="12.75">
      <c r="A13329" s="83"/>
      <c r="B13329" s="83"/>
      <c r="C13329" s="83"/>
      <c r="D13329" s="98"/>
    </row>
    <row r="13330" spans="1:4" ht="12.75">
      <c r="A13330" s="83"/>
      <c r="B13330" s="83"/>
      <c r="C13330" s="83"/>
      <c r="D13330" s="98"/>
    </row>
    <row r="13331" spans="1:4" ht="12.75">
      <c r="A13331" s="83"/>
      <c r="B13331" s="83"/>
      <c r="C13331" s="83"/>
      <c r="D13331" s="98"/>
    </row>
    <row r="13332" spans="1:4" ht="12.75">
      <c r="A13332" s="83"/>
      <c r="B13332" s="83"/>
      <c r="C13332" s="83"/>
      <c r="D13332" s="98"/>
    </row>
    <row r="13333" spans="1:4" ht="12.75">
      <c r="A13333" s="83"/>
      <c r="B13333" s="83"/>
      <c r="C13333" s="83"/>
      <c r="D13333" s="98"/>
    </row>
    <row r="13334" spans="1:4" ht="12.75">
      <c r="A13334" s="83"/>
      <c r="B13334" s="83"/>
      <c r="C13334" s="83"/>
      <c r="D13334" s="98"/>
    </row>
    <row r="13335" spans="1:4" ht="12.75">
      <c r="A13335" s="83"/>
      <c r="B13335" s="83"/>
      <c r="C13335" s="83"/>
      <c r="D13335" s="98"/>
    </row>
    <row r="13336" spans="1:4" ht="12.75">
      <c r="A13336" s="83"/>
      <c r="B13336" s="83"/>
      <c r="C13336" s="83"/>
      <c r="D13336" s="98"/>
    </row>
    <row r="13337" spans="1:4" ht="12.75">
      <c r="A13337" s="83"/>
      <c r="B13337" s="83"/>
      <c r="C13337" s="83"/>
      <c r="D13337" s="98"/>
    </row>
    <row r="13338" spans="1:4" ht="12.75">
      <c r="A13338" s="83"/>
      <c r="B13338" s="83"/>
      <c r="C13338" s="83"/>
      <c r="D13338" s="98"/>
    </row>
    <row r="13339" spans="1:4" ht="12.75">
      <c r="A13339" s="83"/>
      <c r="B13339" s="83"/>
      <c r="C13339" s="83"/>
      <c r="D13339" s="98"/>
    </row>
    <row r="13340" spans="1:4" ht="12.75">
      <c r="A13340" s="83"/>
      <c r="B13340" s="83"/>
      <c r="C13340" s="83"/>
      <c r="D13340" s="98"/>
    </row>
    <row r="13341" spans="1:4" ht="12.75">
      <c r="A13341" s="83"/>
      <c r="B13341" s="83"/>
      <c r="C13341" s="83"/>
      <c r="D13341" s="98"/>
    </row>
    <row r="13342" spans="1:4" ht="12.75">
      <c r="A13342" s="83"/>
      <c r="B13342" s="83"/>
      <c r="C13342" s="83"/>
      <c r="D13342" s="98"/>
    </row>
    <row r="13343" spans="1:4" ht="12.75">
      <c r="A13343" s="83"/>
      <c r="B13343" s="83"/>
      <c r="C13343" s="83"/>
      <c r="D13343" s="98"/>
    </row>
    <row r="13344" spans="1:4" ht="12.75">
      <c r="A13344" s="83"/>
      <c r="B13344" s="83"/>
      <c r="C13344" s="83"/>
      <c r="D13344" s="98"/>
    </row>
    <row r="13345" spans="1:4" ht="12.75">
      <c r="A13345" s="83"/>
      <c r="B13345" s="83"/>
      <c r="C13345" s="83"/>
      <c r="D13345" s="98"/>
    </row>
    <row r="13346" spans="1:4" ht="12.75">
      <c r="A13346" s="83"/>
      <c r="B13346" s="83"/>
      <c r="C13346" s="83"/>
      <c r="D13346" s="98"/>
    </row>
    <row r="13347" spans="1:4" ht="12.75">
      <c r="A13347" s="83"/>
      <c r="B13347" s="83"/>
      <c r="C13347" s="83"/>
      <c r="D13347" s="98"/>
    </row>
    <row r="13348" spans="1:4" ht="12.75">
      <c r="A13348" s="83"/>
      <c r="B13348" s="83"/>
      <c r="C13348" s="83"/>
      <c r="D13348" s="98"/>
    </row>
    <row r="13349" spans="1:4" ht="12.75">
      <c r="A13349" s="83"/>
      <c r="B13349" s="83"/>
      <c r="C13349" s="83"/>
      <c r="D13349" s="98"/>
    </row>
    <row r="13350" spans="1:4" ht="12.75">
      <c r="A13350" s="83"/>
      <c r="B13350" s="83"/>
      <c r="C13350" s="83"/>
      <c r="D13350" s="98"/>
    </row>
    <row r="13351" spans="1:4" ht="12.75">
      <c r="A13351" s="83"/>
      <c r="B13351" s="83"/>
      <c r="C13351" s="83"/>
      <c r="D13351" s="98"/>
    </row>
    <row r="13352" spans="1:4" ht="12.75">
      <c r="A13352" s="83"/>
      <c r="B13352" s="83"/>
      <c r="C13352" s="83"/>
      <c r="D13352" s="98"/>
    </row>
    <row r="13353" spans="1:4" ht="12.75">
      <c r="A13353" s="83"/>
      <c r="B13353" s="83"/>
      <c r="C13353" s="83"/>
      <c r="D13353" s="98"/>
    </row>
    <row r="13354" spans="1:4" ht="12.75">
      <c r="A13354" s="83"/>
      <c r="B13354" s="83"/>
      <c r="C13354" s="83"/>
      <c r="D13354" s="98"/>
    </row>
    <row r="13355" spans="1:4" ht="12.75">
      <c r="A13355" s="83"/>
      <c r="B13355" s="83"/>
      <c r="C13355" s="83"/>
      <c r="D13355" s="98"/>
    </row>
    <row r="13356" spans="1:4" ht="12.75">
      <c r="A13356" s="83"/>
      <c r="B13356" s="83"/>
      <c r="C13356" s="83"/>
      <c r="D13356" s="98"/>
    </row>
    <row r="13357" spans="1:4" ht="12.75">
      <c r="A13357" s="83"/>
      <c r="B13357" s="83"/>
      <c r="C13357" s="83"/>
      <c r="D13357" s="98"/>
    </row>
    <row r="13358" spans="1:4" ht="12.75">
      <c r="A13358" s="83"/>
      <c r="B13358" s="83"/>
      <c r="C13358" s="83"/>
      <c r="D13358" s="98"/>
    </row>
    <row r="13359" spans="1:4" ht="12.75">
      <c r="A13359" s="83"/>
      <c r="B13359" s="83"/>
      <c r="C13359" s="83"/>
      <c r="D13359" s="98"/>
    </row>
    <row r="13360" spans="1:4" ht="12.75">
      <c r="A13360" s="83"/>
      <c r="B13360" s="83"/>
      <c r="C13360" s="83"/>
      <c r="D13360" s="98"/>
    </row>
    <row r="13361" spans="1:4" ht="12.75">
      <c r="A13361" s="83"/>
      <c r="B13361" s="83"/>
      <c r="C13361" s="83"/>
      <c r="D13361" s="98"/>
    </row>
    <row r="13362" spans="1:4" ht="12.75">
      <c r="A13362" s="83"/>
      <c r="B13362" s="83"/>
      <c r="C13362" s="83"/>
      <c r="D13362" s="98"/>
    </row>
    <row r="13363" spans="1:4" ht="12.75">
      <c r="A13363" s="83"/>
      <c r="B13363" s="83"/>
      <c r="C13363" s="83"/>
      <c r="D13363" s="98"/>
    </row>
    <row r="13364" spans="1:4" ht="12.75">
      <c r="A13364" s="83"/>
      <c r="B13364" s="83"/>
      <c r="C13364" s="83"/>
      <c r="D13364" s="98"/>
    </row>
    <row r="13365" spans="1:4" ht="12.75">
      <c r="A13365" s="83"/>
      <c r="B13365" s="83"/>
      <c r="C13365" s="83"/>
      <c r="D13365" s="98"/>
    </row>
    <row r="13366" spans="1:4" ht="12.75">
      <c r="A13366" s="83"/>
      <c r="B13366" s="83"/>
      <c r="C13366" s="83"/>
      <c r="D13366" s="98"/>
    </row>
    <row r="13367" spans="1:4" ht="12.75">
      <c r="A13367" s="83"/>
      <c r="B13367" s="83"/>
      <c r="C13367" s="83"/>
      <c r="D13367" s="98"/>
    </row>
    <row r="13368" spans="1:4" ht="12.75">
      <c r="A13368" s="83"/>
      <c r="B13368" s="83"/>
      <c r="C13368" s="83"/>
      <c r="D13368" s="98"/>
    </row>
    <row r="13369" spans="1:4" ht="12.75">
      <c r="A13369" s="83"/>
      <c r="B13369" s="83"/>
      <c r="C13369" s="83"/>
      <c r="D13369" s="98"/>
    </row>
    <row r="13370" spans="1:4" ht="12.75">
      <c r="A13370" s="83"/>
      <c r="B13370" s="83"/>
      <c r="C13370" s="83"/>
      <c r="D13370" s="98"/>
    </row>
    <row r="13371" spans="1:4" ht="12.75">
      <c r="A13371" s="83"/>
      <c r="B13371" s="83"/>
      <c r="C13371" s="83"/>
      <c r="D13371" s="98"/>
    </row>
    <row r="13372" spans="1:4" ht="12.75">
      <c r="A13372" s="83"/>
      <c r="B13372" s="83"/>
      <c r="C13372" s="83"/>
      <c r="D13372" s="98"/>
    </row>
    <row r="13373" spans="1:4" ht="12.75">
      <c r="A13373" s="83"/>
      <c r="B13373" s="83"/>
      <c r="C13373" s="83"/>
      <c r="D13373" s="98"/>
    </row>
    <row r="13374" spans="1:4" ht="12.75">
      <c r="A13374" s="83"/>
      <c r="B13374" s="83"/>
      <c r="C13374" s="83"/>
      <c r="D13374" s="98"/>
    </row>
    <row r="13375" spans="1:4" ht="12.75">
      <c r="A13375" s="83"/>
      <c r="B13375" s="83"/>
      <c r="C13375" s="83"/>
      <c r="D13375" s="98"/>
    </row>
    <row r="13376" spans="1:4" ht="12.75">
      <c r="A13376" s="83"/>
      <c r="B13376" s="83"/>
      <c r="C13376" s="83"/>
      <c r="D13376" s="98"/>
    </row>
    <row r="13377" spans="1:4" ht="12.75">
      <c r="A13377" s="83"/>
      <c r="B13377" s="83"/>
      <c r="C13377" s="83"/>
      <c r="D13377" s="98"/>
    </row>
    <row r="13378" spans="1:4" ht="12.75">
      <c r="A13378" s="83"/>
      <c r="B13378" s="83"/>
      <c r="C13378" s="83"/>
      <c r="D13378" s="98"/>
    </row>
    <row r="13379" spans="1:4" ht="12.75">
      <c r="A13379" s="83"/>
      <c r="B13379" s="83"/>
      <c r="C13379" s="83"/>
      <c r="D13379" s="98"/>
    </row>
    <row r="13380" spans="1:4" ht="12.75">
      <c r="A13380" s="83"/>
      <c r="B13380" s="83"/>
      <c r="C13380" s="83"/>
      <c r="D13380" s="98"/>
    </row>
    <row r="13381" spans="1:4" ht="12.75">
      <c r="A13381" s="83"/>
      <c r="B13381" s="83"/>
      <c r="C13381" s="83"/>
      <c r="D13381" s="98"/>
    </row>
    <row r="13382" spans="1:4" ht="12.75">
      <c r="A13382" s="83"/>
      <c r="B13382" s="83"/>
      <c r="C13382" s="83"/>
      <c r="D13382" s="98"/>
    </row>
    <row r="13383" spans="1:4" ht="12.75">
      <c r="A13383" s="83"/>
      <c r="B13383" s="83"/>
      <c r="C13383" s="83"/>
      <c r="D13383" s="98"/>
    </row>
    <row r="13384" spans="1:4" ht="12.75">
      <c r="A13384" s="83"/>
      <c r="B13384" s="83"/>
      <c r="C13384" s="83"/>
      <c r="D13384" s="98"/>
    </row>
    <row r="13385" spans="1:4" ht="12.75">
      <c r="A13385" s="83"/>
      <c r="B13385" s="83"/>
      <c r="C13385" s="83"/>
      <c r="D13385" s="98"/>
    </row>
    <row r="13386" spans="1:4" ht="12.75">
      <c r="A13386" s="83"/>
      <c r="B13386" s="83"/>
      <c r="C13386" s="83"/>
      <c r="D13386" s="98"/>
    </row>
    <row r="13387" spans="1:4" ht="12.75">
      <c r="A13387" s="83"/>
      <c r="B13387" s="83"/>
      <c r="C13387" s="83"/>
      <c r="D13387" s="98"/>
    </row>
    <row r="13388" spans="1:4" ht="12.75">
      <c r="A13388" s="83"/>
      <c r="B13388" s="83"/>
      <c r="C13388" s="83"/>
      <c r="D13388" s="98"/>
    </row>
    <row r="13389" spans="1:4" ht="12.75">
      <c r="A13389" s="83"/>
      <c r="B13389" s="83"/>
      <c r="C13389" s="83"/>
      <c r="D13389" s="98"/>
    </row>
    <row r="13390" spans="1:4" ht="12.75">
      <c r="A13390" s="83"/>
      <c r="B13390" s="83"/>
      <c r="C13390" s="83"/>
      <c r="D13390" s="98"/>
    </row>
    <row r="13391" spans="1:4" ht="12.75">
      <c r="A13391" s="83"/>
      <c r="B13391" s="83"/>
      <c r="C13391" s="83"/>
      <c r="D13391" s="98"/>
    </row>
    <row r="13392" spans="1:4" ht="12.75">
      <c r="A13392" s="83"/>
      <c r="B13392" s="83"/>
      <c r="C13392" s="83"/>
      <c r="D13392" s="98"/>
    </row>
    <row r="13393" spans="1:4" ht="12.75">
      <c r="A13393" s="83"/>
      <c r="B13393" s="83"/>
      <c r="C13393" s="83"/>
      <c r="D13393" s="98"/>
    </row>
    <row r="13394" spans="1:4" ht="12.75">
      <c r="A13394" s="83"/>
      <c r="B13394" s="83"/>
      <c r="C13394" s="83"/>
      <c r="D13394" s="98"/>
    </row>
    <row r="13395" spans="1:4" ht="12.75">
      <c r="A13395" s="83"/>
      <c r="B13395" s="83"/>
      <c r="C13395" s="83"/>
      <c r="D13395" s="98"/>
    </row>
    <row r="13396" spans="1:4" ht="12.75">
      <c r="A13396" s="83"/>
      <c r="B13396" s="83"/>
      <c r="C13396" s="83"/>
      <c r="D13396" s="98"/>
    </row>
    <row r="13397" spans="1:4" ht="12.75">
      <c r="A13397" s="83"/>
      <c r="B13397" s="83"/>
      <c r="C13397" s="83"/>
      <c r="D13397" s="98"/>
    </row>
    <row r="13398" spans="1:4" ht="12.75">
      <c r="A13398" s="83"/>
      <c r="B13398" s="83"/>
      <c r="C13398" s="83"/>
      <c r="D13398" s="98"/>
    </row>
    <row r="13399" spans="1:4" ht="12.75">
      <c r="A13399" s="83"/>
      <c r="B13399" s="83"/>
      <c r="C13399" s="83"/>
      <c r="D13399" s="98"/>
    </row>
    <row r="13400" spans="1:4" ht="12.75">
      <c r="A13400" s="83"/>
      <c r="B13400" s="83"/>
      <c r="C13400" s="83"/>
      <c r="D13400" s="98"/>
    </row>
    <row r="13401" spans="1:4" ht="12.75">
      <c r="A13401" s="83"/>
      <c r="B13401" s="83"/>
      <c r="C13401" s="83"/>
      <c r="D13401" s="98"/>
    </row>
    <row r="13402" spans="1:4" ht="12.75">
      <c r="A13402" s="83"/>
      <c r="B13402" s="83"/>
      <c r="C13402" s="83"/>
      <c r="D13402" s="98"/>
    </row>
    <row r="13403" spans="1:4" ht="12.75">
      <c r="A13403" s="83"/>
      <c r="B13403" s="83"/>
      <c r="C13403" s="83"/>
      <c r="D13403" s="98"/>
    </row>
    <row r="13404" spans="1:4" ht="12.75">
      <c r="A13404" s="83"/>
      <c r="B13404" s="83"/>
      <c r="C13404" s="83"/>
      <c r="D13404" s="98"/>
    </row>
    <row r="13405" spans="1:4" ht="12.75">
      <c r="A13405" s="83"/>
      <c r="B13405" s="83"/>
      <c r="C13405" s="83"/>
      <c r="D13405" s="98"/>
    </row>
    <row r="13406" spans="1:4" ht="12.75">
      <c r="A13406" s="83"/>
      <c r="B13406" s="83"/>
      <c r="C13406" s="83"/>
      <c r="D13406" s="98"/>
    </row>
    <row r="13407" spans="1:4" ht="12.75">
      <c r="A13407" s="83"/>
      <c r="B13407" s="83"/>
      <c r="C13407" s="83"/>
      <c r="D13407" s="98"/>
    </row>
    <row r="13408" spans="1:4" ht="12.75">
      <c r="A13408" s="83"/>
      <c r="B13408" s="83"/>
      <c r="C13408" s="83"/>
      <c r="D13408" s="98"/>
    </row>
    <row r="13409" spans="1:4" ht="12.75">
      <c r="A13409" s="83"/>
      <c r="B13409" s="83"/>
      <c r="C13409" s="83"/>
      <c r="D13409" s="98"/>
    </row>
    <row r="13410" spans="1:4" ht="12.75">
      <c r="A13410" s="83"/>
      <c r="B13410" s="83"/>
      <c r="C13410" s="83"/>
      <c r="D13410" s="98"/>
    </row>
    <row r="13411" spans="1:4" ht="12.75">
      <c r="A13411" s="83"/>
      <c r="B13411" s="83"/>
      <c r="C13411" s="83"/>
      <c r="D13411" s="98"/>
    </row>
    <row r="13412" spans="1:4" ht="12.75">
      <c r="A13412" s="83"/>
      <c r="B13412" s="83"/>
      <c r="C13412" s="83"/>
      <c r="D13412" s="98"/>
    </row>
    <row r="13413" spans="1:4" ht="12.75">
      <c r="A13413" s="83"/>
      <c r="B13413" s="83"/>
      <c r="C13413" s="83"/>
      <c r="D13413" s="98"/>
    </row>
    <row r="13414" spans="1:4" ht="12.75">
      <c r="A13414" s="83"/>
      <c r="B13414" s="83"/>
      <c r="C13414" s="83"/>
      <c r="D13414" s="98"/>
    </row>
    <row r="13415" spans="1:4" ht="12.75">
      <c r="A13415" s="83"/>
      <c r="B13415" s="83"/>
      <c r="C13415" s="83"/>
      <c r="D13415" s="98"/>
    </row>
    <row r="13416" spans="1:4" ht="12.75">
      <c r="A13416" s="83"/>
      <c r="B13416" s="83"/>
      <c r="C13416" s="83"/>
      <c r="D13416" s="98"/>
    </row>
    <row r="13417" spans="1:4" ht="12.75">
      <c r="A13417" s="83"/>
      <c r="B13417" s="83"/>
      <c r="C13417" s="83"/>
      <c r="D13417" s="98"/>
    </row>
    <row r="13418" spans="1:4" ht="12.75">
      <c r="A13418" s="83"/>
      <c r="B13418" s="83"/>
      <c r="C13418" s="83"/>
      <c r="D13418" s="98"/>
    </row>
    <row r="13419" spans="1:4" ht="12.75">
      <c r="A13419" s="83"/>
      <c r="B13419" s="83"/>
      <c r="C13419" s="83"/>
      <c r="D13419" s="98"/>
    </row>
    <row r="13420" spans="1:4" ht="12.75">
      <c r="A13420" s="83"/>
      <c r="B13420" s="83"/>
      <c r="C13420" s="83"/>
      <c r="D13420" s="98"/>
    </row>
    <row r="13421" spans="1:4" ht="12.75">
      <c r="A13421" s="83"/>
      <c r="B13421" s="83"/>
      <c r="C13421" s="83"/>
      <c r="D13421" s="98"/>
    </row>
    <row r="13422" spans="1:4" ht="12.75">
      <c r="A13422" s="83"/>
      <c r="B13422" s="83"/>
      <c r="C13422" s="83"/>
      <c r="D13422" s="98"/>
    </row>
    <row r="13423" spans="1:4" ht="12.75">
      <c r="A13423" s="83"/>
      <c r="B13423" s="83"/>
      <c r="C13423" s="83"/>
      <c r="D13423" s="98"/>
    </row>
    <row r="13424" spans="1:4" ht="12.75">
      <c r="A13424" s="83"/>
      <c r="B13424" s="83"/>
      <c r="C13424" s="83"/>
      <c r="D13424" s="98"/>
    </row>
    <row r="13425" spans="1:4" ht="12.75">
      <c r="A13425" s="83"/>
      <c r="B13425" s="83"/>
      <c r="C13425" s="83"/>
      <c r="D13425" s="98"/>
    </row>
    <row r="13426" spans="1:4" ht="12.75">
      <c r="A13426" s="83"/>
      <c r="B13426" s="83"/>
      <c r="C13426" s="83"/>
      <c r="D13426" s="98"/>
    </row>
    <row r="13427" spans="1:4" ht="12.75">
      <c r="A13427" s="83"/>
      <c r="B13427" s="83"/>
      <c r="C13427" s="83"/>
      <c r="D13427" s="98"/>
    </row>
    <row r="13428" spans="1:4" ht="12.75">
      <c r="A13428" s="83"/>
      <c r="B13428" s="83"/>
      <c r="C13428" s="83"/>
      <c r="D13428" s="98"/>
    </row>
    <row r="13429" spans="1:4" ht="12.75">
      <c r="A13429" s="83"/>
      <c r="B13429" s="83"/>
      <c r="C13429" s="83"/>
      <c r="D13429" s="98"/>
    </row>
    <row r="13430" spans="1:4" ht="12.75">
      <c r="A13430" s="83"/>
      <c r="B13430" s="83"/>
      <c r="C13430" s="83"/>
      <c r="D13430" s="98"/>
    </row>
    <row r="13431" spans="1:4" ht="12.75">
      <c r="A13431" s="83"/>
      <c r="B13431" s="83"/>
      <c r="C13431" s="83"/>
      <c r="D13431" s="98"/>
    </row>
    <row r="13432" spans="1:4" ht="12.75">
      <c r="A13432" s="83"/>
      <c r="B13432" s="83"/>
      <c r="C13432" s="83"/>
      <c r="D13432" s="98"/>
    </row>
    <row r="13433" spans="1:4" ht="12.75">
      <c r="A13433" s="83"/>
      <c r="B13433" s="83"/>
      <c r="C13433" s="83"/>
      <c r="D13433" s="98"/>
    </row>
    <row r="13434" spans="1:4" ht="12.75">
      <c r="A13434" s="83"/>
      <c r="B13434" s="83"/>
      <c r="C13434" s="83"/>
      <c r="D13434" s="98"/>
    </row>
    <row r="13435" spans="1:4" ht="12.75">
      <c r="A13435" s="83"/>
      <c r="B13435" s="83"/>
      <c r="C13435" s="83"/>
      <c r="D13435" s="98"/>
    </row>
    <row r="13436" spans="1:4" ht="12.75">
      <c r="A13436" s="83"/>
      <c r="B13436" s="83"/>
      <c r="C13436" s="83"/>
      <c r="D13436" s="98"/>
    </row>
    <row r="13437" spans="1:4" ht="12.75">
      <c r="A13437" s="83"/>
      <c r="B13437" s="83"/>
      <c r="C13437" s="83"/>
      <c r="D13437" s="98"/>
    </row>
    <row r="13438" spans="1:4" ht="12.75">
      <c r="A13438" s="83"/>
      <c r="B13438" s="83"/>
      <c r="C13438" s="83"/>
      <c r="D13438" s="98"/>
    </row>
    <row r="13439" spans="1:4" ht="12.75">
      <c r="A13439" s="83"/>
      <c r="B13439" s="83"/>
      <c r="C13439" s="83"/>
      <c r="D13439" s="98"/>
    </row>
    <row r="13440" spans="1:4" ht="12.75">
      <c r="A13440" s="83"/>
      <c r="B13440" s="83"/>
      <c r="C13440" s="83"/>
      <c r="D13440" s="98"/>
    </row>
    <row r="13441" spans="1:4" ht="12.75">
      <c r="A13441" s="83"/>
      <c r="B13441" s="83"/>
      <c r="C13441" s="83"/>
      <c r="D13441" s="98"/>
    </row>
    <row r="13442" spans="1:4" ht="12.75">
      <c r="A13442" s="83"/>
      <c r="B13442" s="83"/>
      <c r="C13442" s="83"/>
      <c r="D13442" s="98"/>
    </row>
    <row r="13443" spans="1:4" ht="12.75">
      <c r="A13443" s="83"/>
      <c r="B13443" s="83"/>
      <c r="C13443" s="83"/>
      <c r="D13443" s="98"/>
    </row>
    <row r="13444" spans="1:4" ht="12.75">
      <c r="A13444" s="83"/>
      <c r="B13444" s="83"/>
      <c r="C13444" s="83"/>
      <c r="D13444" s="98"/>
    </row>
    <row r="13445" spans="1:4" ht="12.75">
      <c r="A13445" s="83"/>
      <c r="B13445" s="83"/>
      <c r="C13445" s="83"/>
      <c r="D13445" s="98"/>
    </row>
    <row r="13446" spans="1:4" ht="12.75">
      <c r="A13446" s="83"/>
      <c r="B13446" s="83"/>
      <c r="C13446" s="83"/>
      <c r="D13446" s="98"/>
    </row>
    <row r="13447" spans="1:4" ht="12.75">
      <c r="A13447" s="83"/>
      <c r="B13447" s="83"/>
      <c r="C13447" s="83"/>
      <c r="D13447" s="98"/>
    </row>
    <row r="13448" spans="1:4" ht="12.75">
      <c r="A13448" s="83"/>
      <c r="B13448" s="83"/>
      <c r="C13448" s="83"/>
      <c r="D13448" s="98"/>
    </row>
    <row r="13449" spans="1:4" ht="12.75">
      <c r="A13449" s="83"/>
      <c r="B13449" s="83"/>
      <c r="C13449" s="83"/>
      <c r="D13449" s="98"/>
    </row>
    <row r="13450" spans="1:4" ht="12.75">
      <c r="A13450" s="83"/>
      <c r="B13450" s="83"/>
      <c r="C13450" s="83"/>
      <c r="D13450" s="98"/>
    </row>
    <row r="13451" spans="1:4" ht="12.75">
      <c r="A13451" s="83"/>
      <c r="B13451" s="83"/>
      <c r="C13451" s="83"/>
      <c r="D13451" s="98"/>
    </row>
    <row r="13452" spans="1:4" ht="12.75">
      <c r="A13452" s="83"/>
      <c r="B13452" s="83"/>
      <c r="C13452" s="83"/>
      <c r="D13452" s="98"/>
    </row>
    <row r="13453" spans="1:4" ht="12.75">
      <c r="A13453" s="83"/>
      <c r="B13453" s="83"/>
      <c r="C13453" s="83"/>
      <c r="D13453" s="98"/>
    </row>
    <row r="13454" spans="1:4" ht="12.75">
      <c r="A13454" s="83"/>
      <c r="B13454" s="83"/>
      <c r="C13454" s="83"/>
      <c r="D13454" s="98"/>
    </row>
    <row r="13455" spans="1:4" ht="12.75">
      <c r="A13455" s="83"/>
      <c r="B13455" s="83"/>
      <c r="C13455" s="83"/>
      <c r="D13455" s="98"/>
    </row>
    <row r="13456" spans="1:4" ht="12.75">
      <c r="A13456" s="83"/>
      <c r="B13456" s="83"/>
      <c r="C13456" s="83"/>
      <c r="D13456" s="98"/>
    </row>
    <row r="13457" spans="1:4" ht="12.75">
      <c r="A13457" s="83"/>
      <c r="B13457" s="83"/>
      <c r="C13457" s="83"/>
      <c r="D13457" s="98"/>
    </row>
    <row r="13458" spans="1:4" ht="12.75">
      <c r="A13458" s="83"/>
      <c r="B13458" s="83"/>
      <c r="C13458" s="83"/>
      <c r="D13458" s="98"/>
    </row>
    <row r="13459" spans="1:4" ht="12.75">
      <c r="A13459" s="83"/>
      <c r="B13459" s="83"/>
      <c r="C13459" s="83"/>
      <c r="D13459" s="98"/>
    </row>
    <row r="13460" spans="1:4" ht="12.75">
      <c r="A13460" s="83"/>
      <c r="B13460" s="83"/>
      <c r="C13460" s="83"/>
      <c r="D13460" s="98"/>
    </row>
    <row r="13461" spans="1:4" ht="12.75">
      <c r="A13461" s="83"/>
      <c r="B13461" s="83"/>
      <c r="C13461" s="83"/>
      <c r="D13461" s="98"/>
    </row>
    <row r="13462" spans="1:4" ht="12.75">
      <c r="A13462" s="83"/>
      <c r="B13462" s="83"/>
      <c r="C13462" s="83"/>
      <c r="D13462" s="98"/>
    </row>
    <row r="13463" spans="1:4" ht="12.75">
      <c r="A13463" s="83"/>
      <c r="B13463" s="83"/>
      <c r="C13463" s="83"/>
      <c r="D13463" s="98"/>
    </row>
    <row r="13464" spans="1:4" ht="12.75">
      <c r="A13464" s="83"/>
      <c r="B13464" s="83"/>
      <c r="C13464" s="83"/>
      <c r="D13464" s="98"/>
    </row>
    <row r="13465" spans="1:4" ht="12.75">
      <c r="A13465" s="83"/>
      <c r="B13465" s="83"/>
      <c r="C13465" s="83"/>
      <c r="D13465" s="98"/>
    </row>
    <row r="13466" spans="1:4" ht="12.75">
      <c r="A13466" s="83"/>
      <c r="B13466" s="83"/>
      <c r="C13466" s="83"/>
      <c r="D13466" s="98"/>
    </row>
    <row r="13467" spans="1:4" ht="12.75">
      <c r="A13467" s="83"/>
      <c r="B13467" s="83"/>
      <c r="C13467" s="83"/>
      <c r="D13467" s="98"/>
    </row>
    <row r="13468" spans="1:4" ht="12.75">
      <c r="A13468" s="83"/>
      <c r="B13468" s="83"/>
      <c r="C13468" s="83"/>
      <c r="D13468" s="98"/>
    </row>
    <row r="13469" spans="1:4" ht="12.75">
      <c r="A13469" s="83"/>
      <c r="B13469" s="83"/>
      <c r="C13469" s="83"/>
      <c r="D13469" s="98"/>
    </row>
    <row r="13470" spans="1:4" ht="12.75">
      <c r="A13470" s="83"/>
      <c r="B13470" s="83"/>
      <c r="C13470" s="83"/>
      <c r="D13470" s="98"/>
    </row>
    <row r="13471" spans="1:4" ht="12.75">
      <c r="A13471" s="83"/>
      <c r="B13471" s="83"/>
      <c r="C13471" s="83"/>
      <c r="D13471" s="98"/>
    </row>
    <row r="13472" spans="1:4" ht="12.75">
      <c r="A13472" s="83"/>
      <c r="B13472" s="83"/>
      <c r="C13472" s="83"/>
      <c r="D13472" s="98"/>
    </row>
    <row r="13473" spans="1:4" ht="12.75">
      <c r="A13473" s="83"/>
      <c r="B13473" s="83"/>
      <c r="C13473" s="83"/>
      <c r="D13473" s="98"/>
    </row>
    <row r="13474" spans="1:4" ht="12.75">
      <c r="A13474" s="83"/>
      <c r="B13474" s="83"/>
      <c r="C13474" s="83"/>
      <c r="D13474" s="98"/>
    </row>
    <row r="13475" spans="1:4" ht="12.75">
      <c r="A13475" s="83"/>
      <c r="B13475" s="83"/>
      <c r="C13475" s="83"/>
      <c r="D13475" s="98"/>
    </row>
    <row r="13476" spans="1:4" ht="12.75">
      <c r="A13476" s="83"/>
      <c r="B13476" s="83"/>
      <c r="C13476" s="83"/>
      <c r="D13476" s="98"/>
    </row>
    <row r="13477" spans="1:4" ht="12.75">
      <c r="A13477" s="83"/>
      <c r="B13477" s="83"/>
      <c r="C13477" s="83"/>
      <c r="D13477" s="98"/>
    </row>
    <row r="13478" spans="1:4" ht="12.75">
      <c r="A13478" s="83"/>
      <c r="B13478" s="83"/>
      <c r="C13478" s="83"/>
      <c r="D13478" s="98"/>
    </row>
    <row r="13479" spans="1:4" ht="12.75">
      <c r="A13479" s="83"/>
      <c r="B13479" s="83"/>
      <c r="C13479" s="83"/>
      <c r="D13479" s="98"/>
    </row>
    <row r="13480" spans="1:4" ht="12.75">
      <c r="A13480" s="83"/>
      <c r="B13480" s="83"/>
      <c r="C13480" s="83"/>
      <c r="D13480" s="98"/>
    </row>
    <row r="13481" spans="1:4" ht="12.75">
      <c r="A13481" s="83"/>
      <c r="B13481" s="83"/>
      <c r="C13481" s="83"/>
      <c r="D13481" s="98"/>
    </row>
    <row r="13482" spans="1:4" ht="12.75">
      <c r="A13482" s="83"/>
      <c r="B13482" s="83"/>
      <c r="C13482" s="83"/>
      <c r="D13482" s="98"/>
    </row>
    <row r="13483" spans="1:4" ht="12.75">
      <c r="A13483" s="83"/>
      <c r="B13483" s="83"/>
      <c r="C13483" s="83"/>
      <c r="D13483" s="98"/>
    </row>
    <row r="13484" spans="1:4" ht="12.75">
      <c r="A13484" s="83"/>
      <c r="B13484" s="83"/>
      <c r="C13484" s="83"/>
      <c r="D13484" s="98"/>
    </row>
    <row r="13485" spans="1:4" ht="12.75">
      <c r="A13485" s="83"/>
      <c r="B13485" s="83"/>
      <c r="C13485" s="83"/>
      <c r="D13485" s="98"/>
    </row>
    <row r="13486" spans="1:4" ht="12.75">
      <c r="A13486" s="83"/>
      <c r="B13486" s="83"/>
      <c r="C13486" s="83"/>
      <c r="D13486" s="98"/>
    </row>
    <row r="13487" spans="1:4" ht="12.75">
      <c r="A13487" s="83"/>
      <c r="B13487" s="83"/>
      <c r="C13487" s="83"/>
      <c r="D13487" s="98"/>
    </row>
    <row r="13488" spans="1:4" ht="12.75">
      <c r="A13488" s="83"/>
      <c r="B13488" s="83"/>
      <c r="C13488" s="83"/>
      <c r="D13488" s="98"/>
    </row>
    <row r="13489" spans="1:4" ht="12.75">
      <c r="A13489" s="83"/>
      <c r="B13489" s="83"/>
      <c r="C13489" s="83"/>
      <c r="D13489" s="98"/>
    </row>
    <row r="13490" spans="1:4" ht="12.75">
      <c r="A13490" s="83"/>
      <c r="B13490" s="83"/>
      <c r="C13490" s="83"/>
      <c r="D13490" s="98"/>
    </row>
    <row r="13491" spans="1:4" ht="12.75">
      <c r="A13491" s="83"/>
      <c r="B13491" s="83"/>
      <c r="C13491" s="83"/>
      <c r="D13491" s="98"/>
    </row>
    <row r="13492" spans="1:4" ht="12.75">
      <c r="A13492" s="83"/>
      <c r="B13492" s="83"/>
      <c r="C13492" s="83"/>
      <c r="D13492" s="98"/>
    </row>
    <row r="13493" spans="1:4" ht="12.75">
      <c r="A13493" s="83"/>
      <c r="B13493" s="83"/>
      <c r="C13493" s="83"/>
      <c r="D13493" s="98"/>
    </row>
    <row r="13494" spans="1:4" ht="12.75">
      <c r="A13494" s="83"/>
      <c r="B13494" s="83"/>
      <c r="C13494" s="83"/>
      <c r="D13494" s="98"/>
    </row>
    <row r="13495" spans="1:4" ht="12.75">
      <c r="A13495" s="83"/>
      <c r="B13495" s="83"/>
      <c r="C13495" s="83"/>
      <c r="D13495" s="98"/>
    </row>
    <row r="13496" spans="1:4" ht="12.75">
      <c r="A13496" s="83"/>
      <c r="B13496" s="83"/>
      <c r="C13496" s="83"/>
      <c r="D13496" s="98"/>
    </row>
    <row r="13497" spans="1:4" ht="12.75">
      <c r="A13497" s="83"/>
      <c r="B13497" s="83"/>
      <c r="C13497" s="83"/>
      <c r="D13497" s="98"/>
    </row>
    <row r="13498" spans="1:4" ht="12.75">
      <c r="A13498" s="83"/>
      <c r="B13498" s="83"/>
      <c r="C13498" s="83"/>
      <c r="D13498" s="98"/>
    </row>
    <row r="13499" spans="1:4" ht="12.75">
      <c r="A13499" s="83"/>
      <c r="B13499" s="83"/>
      <c r="C13499" s="83"/>
      <c r="D13499" s="98"/>
    </row>
    <row r="13500" spans="1:4" ht="12.75">
      <c r="A13500" s="83"/>
      <c r="B13500" s="83"/>
      <c r="C13500" s="83"/>
      <c r="D13500" s="98"/>
    </row>
    <row r="13501" spans="1:4" ht="12.75">
      <c r="A13501" s="83"/>
      <c r="B13501" s="83"/>
      <c r="C13501" s="83"/>
      <c r="D13501" s="98"/>
    </row>
    <row r="13502" spans="1:4" ht="12.75">
      <c r="A13502" s="83"/>
      <c r="B13502" s="83"/>
      <c r="C13502" s="83"/>
      <c r="D13502" s="98"/>
    </row>
    <row r="13503" spans="1:4" ht="12.75">
      <c r="A13503" s="83"/>
      <c r="B13503" s="83"/>
      <c r="C13503" s="83"/>
      <c r="D13503" s="98"/>
    </row>
    <row r="13504" spans="1:4" ht="12.75">
      <c r="A13504" s="83"/>
      <c r="B13504" s="83"/>
      <c r="C13504" s="83"/>
      <c r="D13504" s="98"/>
    </row>
    <row r="13505" spans="1:4" ht="12.75">
      <c r="A13505" s="83"/>
      <c r="B13505" s="83"/>
      <c r="C13505" s="83"/>
      <c r="D13505" s="98"/>
    </row>
    <row r="13506" spans="1:4" ht="12.75">
      <c r="A13506" s="83"/>
      <c r="B13506" s="83"/>
      <c r="C13506" s="83"/>
      <c r="D13506" s="98"/>
    </row>
    <row r="13507" spans="1:4" ht="12.75">
      <c r="A13507" s="83"/>
      <c r="B13507" s="83"/>
      <c r="C13507" s="83"/>
      <c r="D13507" s="98"/>
    </row>
    <row r="13508" spans="1:4" ht="12.75">
      <c r="A13508" s="83"/>
      <c r="B13508" s="83"/>
      <c r="C13508" s="83"/>
      <c r="D13508" s="98"/>
    </row>
    <row r="13509" spans="1:4" ht="12.75">
      <c r="A13509" s="83"/>
      <c r="B13509" s="83"/>
      <c r="C13509" s="83"/>
      <c r="D13509" s="98"/>
    </row>
    <row r="13510" spans="1:4" ht="12.75">
      <c r="A13510" s="83"/>
      <c r="B13510" s="83"/>
      <c r="C13510" s="83"/>
      <c r="D13510" s="98"/>
    </row>
    <row r="13511" spans="1:4" ht="12.75">
      <c r="A13511" s="83"/>
      <c r="B13511" s="83"/>
      <c r="C13511" s="83"/>
      <c r="D13511" s="98"/>
    </row>
    <row r="13512" spans="1:4" ht="12.75">
      <c r="A13512" s="83"/>
      <c r="B13512" s="83"/>
      <c r="C13512" s="83"/>
      <c r="D13512" s="98"/>
    </row>
    <row r="13513" spans="1:4" ht="12.75">
      <c r="A13513" s="83"/>
      <c r="B13513" s="83"/>
      <c r="C13513" s="83"/>
      <c r="D13513" s="98"/>
    </row>
    <row r="13514" spans="1:4" ht="12.75">
      <c r="A13514" s="83"/>
      <c r="B13514" s="83"/>
      <c r="C13514" s="83"/>
      <c r="D13514" s="98"/>
    </row>
    <row r="13515" spans="1:4" ht="12.75">
      <c r="A13515" s="83"/>
      <c r="B13515" s="83"/>
      <c r="C13515" s="83"/>
      <c r="D13515" s="98"/>
    </row>
    <row r="13516" spans="1:4" ht="12.75">
      <c r="A13516" s="83"/>
      <c r="B13516" s="83"/>
      <c r="C13516" s="83"/>
      <c r="D13516" s="98"/>
    </row>
    <row r="13517" spans="1:4" ht="12.75">
      <c r="A13517" s="83"/>
      <c r="B13517" s="83"/>
      <c r="C13517" s="83"/>
      <c r="D13517" s="98"/>
    </row>
    <row r="13518" spans="1:4" ht="12.75">
      <c r="A13518" s="83"/>
      <c r="B13518" s="83"/>
      <c r="C13518" s="83"/>
      <c r="D13518" s="98"/>
    </row>
    <row r="13519" spans="1:4" ht="12.75">
      <c r="A13519" s="83"/>
      <c r="B13519" s="83"/>
      <c r="C13519" s="83"/>
      <c r="D13519" s="98"/>
    </row>
    <row r="13520" spans="1:4" ht="12.75">
      <c r="A13520" s="83"/>
      <c r="B13520" s="83"/>
      <c r="C13520" s="83"/>
      <c r="D13520" s="98"/>
    </row>
    <row r="13521" spans="1:4" ht="12.75">
      <c r="A13521" s="83"/>
      <c r="B13521" s="83"/>
      <c r="C13521" s="83"/>
      <c r="D13521" s="98"/>
    </row>
    <row r="13522" spans="1:4" ht="12.75">
      <c r="A13522" s="83"/>
      <c r="B13522" s="83"/>
      <c r="C13522" s="83"/>
      <c r="D13522" s="98"/>
    </row>
    <row r="13523" spans="1:4" ht="12.75">
      <c r="A13523" s="83"/>
      <c r="B13523" s="83"/>
      <c r="C13523" s="83"/>
      <c r="D13523" s="98"/>
    </row>
    <row r="13524" spans="1:4" ht="12.75">
      <c r="A13524" s="83"/>
      <c r="B13524" s="83"/>
      <c r="C13524" s="83"/>
      <c r="D13524" s="98"/>
    </row>
    <row r="13525" spans="1:4" ht="12.75">
      <c r="A13525" s="83"/>
      <c r="B13525" s="83"/>
      <c r="C13525" s="83"/>
      <c r="D13525" s="98"/>
    </row>
    <row r="13526" spans="1:4" ht="12.75">
      <c r="A13526" s="83"/>
      <c r="B13526" s="83"/>
      <c r="C13526" s="83"/>
      <c r="D13526" s="98"/>
    </row>
    <row r="13527" spans="1:4" ht="12.75">
      <c r="A13527" s="83"/>
      <c r="B13527" s="83"/>
      <c r="C13527" s="83"/>
      <c r="D13527" s="98"/>
    </row>
    <row r="13528" spans="1:4" ht="12.75">
      <c r="A13528" s="83"/>
      <c r="B13528" s="83"/>
      <c r="C13528" s="83"/>
      <c r="D13528" s="98"/>
    </row>
    <row r="13529" spans="1:4" ht="12.75">
      <c r="A13529" s="83"/>
      <c r="B13529" s="83"/>
      <c r="C13529" s="83"/>
      <c r="D13529" s="98"/>
    </row>
    <row r="13530" spans="1:4" ht="12.75">
      <c r="A13530" s="83"/>
      <c r="B13530" s="83"/>
      <c r="C13530" s="83"/>
      <c r="D13530" s="98"/>
    </row>
    <row r="13531" spans="1:4" ht="12.75">
      <c r="A13531" s="83"/>
      <c r="B13531" s="83"/>
      <c r="C13531" s="83"/>
      <c r="D13531" s="98"/>
    </row>
    <row r="13532" spans="1:4" ht="12.75">
      <c r="A13532" s="83"/>
      <c r="B13532" s="83"/>
      <c r="C13532" s="83"/>
      <c r="D13532" s="98"/>
    </row>
    <row r="13533" spans="1:4" ht="12.75">
      <c r="A13533" s="83"/>
      <c r="B13533" s="83"/>
      <c r="C13533" s="83"/>
      <c r="D13533" s="98"/>
    </row>
    <row r="13534" spans="1:4" ht="12.75">
      <c r="A13534" s="83"/>
      <c r="B13534" s="83"/>
      <c r="C13534" s="83"/>
      <c r="D13534" s="98"/>
    </row>
    <row r="13535" spans="1:4" ht="12.75">
      <c r="A13535" s="83"/>
      <c r="B13535" s="83"/>
      <c r="C13535" s="83"/>
      <c r="D13535" s="98"/>
    </row>
    <row r="13536" spans="1:4" ht="12.75">
      <c r="A13536" s="83"/>
      <c r="B13536" s="83"/>
      <c r="C13536" s="83"/>
      <c r="D13536" s="98"/>
    </row>
    <row r="13537" spans="1:4" ht="12.75">
      <c r="A13537" s="83"/>
      <c r="B13537" s="83"/>
      <c r="C13537" s="83"/>
      <c r="D13537" s="98"/>
    </row>
    <row r="13538" spans="1:4" ht="12.75">
      <c r="A13538" s="83"/>
      <c r="B13538" s="83"/>
      <c r="C13538" s="83"/>
      <c r="D13538" s="98"/>
    </row>
    <row r="13539" spans="1:4" ht="12.75">
      <c r="A13539" s="83"/>
      <c r="B13539" s="83"/>
      <c r="C13539" s="83"/>
      <c r="D13539" s="98"/>
    </row>
    <row r="13540" spans="1:4" ht="12.75">
      <c r="A13540" s="83"/>
      <c r="B13540" s="83"/>
      <c r="C13540" s="83"/>
      <c r="D13540" s="98"/>
    </row>
    <row r="13541" spans="1:4" ht="12.75">
      <c r="A13541" s="83"/>
      <c r="B13541" s="83"/>
      <c r="C13541" s="83"/>
      <c r="D13541" s="98"/>
    </row>
    <row r="13542" spans="1:4" ht="12.75">
      <c r="A13542" s="83"/>
      <c r="B13542" s="83"/>
      <c r="C13542" s="83"/>
      <c r="D13542" s="98"/>
    </row>
    <row r="13543" spans="1:4" ht="12.75">
      <c r="A13543" s="83"/>
      <c r="B13543" s="83"/>
      <c r="C13543" s="83"/>
      <c r="D13543" s="98"/>
    </row>
    <row r="13544" spans="1:4" ht="12.75">
      <c r="A13544" s="83"/>
      <c r="B13544" s="83"/>
      <c r="C13544" s="83"/>
      <c r="D13544" s="98"/>
    </row>
    <row r="13545" spans="1:4" ht="12.75">
      <c r="A13545" s="83"/>
      <c r="B13545" s="83"/>
      <c r="C13545" s="83"/>
      <c r="D13545" s="98"/>
    </row>
    <row r="13546" spans="1:4" ht="12.75">
      <c r="A13546" s="83"/>
      <c r="B13546" s="83"/>
      <c r="C13546" s="83"/>
      <c r="D13546" s="98"/>
    </row>
    <row r="13547" spans="1:4" ht="12.75">
      <c r="A13547" s="83"/>
      <c r="B13547" s="83"/>
      <c r="C13547" s="83"/>
      <c r="D13547" s="98"/>
    </row>
    <row r="13548" spans="1:4" ht="12.75">
      <c r="A13548" s="83"/>
      <c r="B13548" s="83"/>
      <c r="C13548" s="83"/>
      <c r="D13548" s="98"/>
    </row>
    <row r="13549" spans="1:4" ht="12.75">
      <c r="A13549" s="83"/>
      <c r="B13549" s="83"/>
      <c r="C13549" s="83"/>
      <c r="D13549" s="98"/>
    </row>
    <row r="13550" spans="1:4" ht="12.75">
      <c r="A13550" s="83"/>
      <c r="B13550" s="83"/>
      <c r="C13550" s="83"/>
      <c r="D13550" s="98"/>
    </row>
    <row r="13551" spans="1:4" ht="12.75">
      <c r="A13551" s="83"/>
      <c r="B13551" s="83"/>
      <c r="C13551" s="83"/>
      <c r="D13551" s="98"/>
    </row>
    <row r="13552" spans="1:4" ht="12.75">
      <c r="A13552" s="83"/>
      <c r="B13552" s="83"/>
      <c r="C13552" s="83"/>
      <c r="D13552" s="98"/>
    </row>
    <row r="13553" spans="1:4" ht="12.75">
      <c r="A13553" s="83"/>
      <c r="B13553" s="83"/>
      <c r="C13553" s="83"/>
      <c r="D13553" s="98"/>
    </row>
    <row r="13554" spans="1:4" ht="12.75">
      <c r="A13554" s="83"/>
      <c r="B13554" s="83"/>
      <c r="C13554" s="83"/>
      <c r="D13554" s="98"/>
    </row>
    <row r="13555" spans="1:4" ht="12.75">
      <c r="A13555" s="83"/>
      <c r="B13555" s="83"/>
      <c r="C13555" s="83"/>
      <c r="D13555" s="98"/>
    </row>
    <row r="13556" spans="1:4" ht="12.75">
      <c r="A13556" s="83"/>
      <c r="B13556" s="83"/>
      <c r="C13556" s="83"/>
      <c r="D13556" s="98"/>
    </row>
    <row r="13557" spans="1:4" ht="12.75">
      <c r="A13557" s="83"/>
      <c r="B13557" s="83"/>
      <c r="C13557" s="83"/>
      <c r="D13557" s="98"/>
    </row>
    <row r="13558" spans="1:4" ht="12.75">
      <c r="A13558" s="83"/>
      <c r="B13558" s="83"/>
      <c r="C13558" s="83"/>
      <c r="D13558" s="98"/>
    </row>
    <row r="13559" spans="1:4" ht="12.75">
      <c r="A13559" s="83"/>
      <c r="B13559" s="83"/>
      <c r="C13559" s="83"/>
      <c r="D13559" s="98"/>
    </row>
    <row r="13560" spans="1:4" ht="12.75">
      <c r="A13560" s="83"/>
      <c r="B13560" s="83"/>
      <c r="C13560" s="83"/>
      <c r="D13560" s="98"/>
    </row>
    <row r="13561" spans="1:4" ht="12.75">
      <c r="A13561" s="83"/>
      <c r="B13561" s="83"/>
      <c r="C13561" s="83"/>
      <c r="D13561" s="98"/>
    </row>
    <row r="13562" spans="1:4" ht="12.75">
      <c r="A13562" s="83"/>
      <c r="B13562" s="83"/>
      <c r="C13562" s="83"/>
      <c r="D13562" s="98"/>
    </row>
    <row r="13563" spans="1:4" ht="12.75">
      <c r="A13563" s="83"/>
      <c r="B13563" s="83"/>
      <c r="C13563" s="83"/>
      <c r="D13563" s="98"/>
    </row>
    <row r="13564" spans="1:4" ht="12.75">
      <c r="A13564" s="83"/>
      <c r="B13564" s="83"/>
      <c r="C13564" s="83"/>
      <c r="D13564" s="98"/>
    </row>
    <row r="13565" spans="1:4" ht="12.75">
      <c r="A13565" s="83"/>
      <c r="B13565" s="83"/>
      <c r="C13565" s="83"/>
      <c r="D13565" s="98"/>
    </row>
    <row r="13566" spans="1:4" ht="12.75">
      <c r="A13566" s="83"/>
      <c r="B13566" s="83"/>
      <c r="C13566" s="83"/>
      <c r="D13566" s="98"/>
    </row>
    <row r="13567" spans="1:4" ht="12.75">
      <c r="A13567" s="83"/>
      <c r="B13567" s="83"/>
      <c r="C13567" s="83"/>
      <c r="D13567" s="98"/>
    </row>
    <row r="13568" spans="1:4" ht="12.75">
      <c r="A13568" s="83"/>
      <c r="B13568" s="83"/>
      <c r="C13568" s="83"/>
      <c r="D13568" s="98"/>
    </row>
    <row r="13569" spans="1:4" ht="12.75">
      <c r="A13569" s="83"/>
      <c r="B13569" s="83"/>
      <c r="C13569" s="83"/>
      <c r="D13569" s="98"/>
    </row>
    <row r="13570" spans="1:4" ht="12.75">
      <c r="A13570" s="83"/>
      <c r="B13570" s="83"/>
      <c r="C13570" s="83"/>
      <c r="D13570" s="98"/>
    </row>
    <row r="13571" spans="1:4" ht="12.75">
      <c r="A13571" s="83"/>
      <c r="B13571" s="83"/>
      <c r="C13571" s="83"/>
      <c r="D13571" s="98"/>
    </row>
    <row r="13572" spans="1:4" ht="12.75">
      <c r="A13572" s="83"/>
      <c r="B13572" s="83"/>
      <c r="C13572" s="83"/>
      <c r="D13572" s="98"/>
    </row>
    <row r="13573" spans="1:4" ht="12.75">
      <c r="A13573" s="83"/>
      <c r="B13573" s="83"/>
      <c r="C13573" s="83"/>
      <c r="D13573" s="98"/>
    </row>
    <row r="13574" spans="1:4" ht="12.75">
      <c r="A13574" s="83"/>
      <c r="B13574" s="83"/>
      <c r="C13574" s="83"/>
      <c r="D13574" s="98"/>
    </row>
    <row r="13575" spans="1:4" ht="12.75">
      <c r="A13575" s="83"/>
      <c r="B13575" s="83"/>
      <c r="C13575" s="83"/>
      <c r="D13575" s="98"/>
    </row>
    <row r="13576" spans="1:4" ht="12.75">
      <c r="A13576" s="83"/>
      <c r="B13576" s="83"/>
      <c r="C13576" s="83"/>
      <c r="D13576" s="98"/>
    </row>
    <row r="13577" spans="1:4" ht="12.75">
      <c r="A13577" s="83"/>
      <c r="B13577" s="83"/>
      <c r="C13577" s="83"/>
      <c r="D13577" s="98"/>
    </row>
    <row r="13578" spans="1:4" ht="12.75">
      <c r="A13578" s="83"/>
      <c r="B13578" s="83"/>
      <c r="C13578" s="83"/>
      <c r="D13578" s="98"/>
    </row>
    <row r="13579" spans="1:4" ht="12.75">
      <c r="A13579" s="83"/>
      <c r="B13579" s="83"/>
      <c r="C13579" s="83"/>
      <c r="D13579" s="98"/>
    </row>
    <row r="13580" spans="1:4" ht="12.75">
      <c r="A13580" s="83"/>
      <c r="B13580" s="83"/>
      <c r="C13580" s="83"/>
      <c r="D13580" s="98"/>
    </row>
    <row r="13581" spans="1:4" ht="12.75">
      <c r="A13581" s="83"/>
      <c r="B13581" s="83"/>
      <c r="C13581" s="83"/>
      <c r="D13581" s="98"/>
    </row>
    <row r="13582" spans="1:4" ht="12.75">
      <c r="A13582" s="83"/>
      <c r="B13582" s="83"/>
      <c r="C13582" s="83"/>
      <c r="D13582" s="98"/>
    </row>
    <row r="13583" spans="1:4" ht="12.75">
      <c r="A13583" s="83"/>
      <c r="B13583" s="83"/>
      <c r="C13583" s="83"/>
      <c r="D13583" s="98"/>
    </row>
    <row r="13584" spans="1:4" ht="12.75">
      <c r="A13584" s="83"/>
      <c r="B13584" s="83"/>
      <c r="C13584" s="83"/>
      <c r="D13584" s="98"/>
    </row>
    <row r="13585" spans="1:4" ht="12.75">
      <c r="A13585" s="83"/>
      <c r="B13585" s="83"/>
      <c r="C13585" s="83"/>
      <c r="D13585" s="98"/>
    </row>
    <row r="13586" spans="1:4" ht="12.75">
      <c r="A13586" s="83"/>
      <c r="B13586" s="83"/>
      <c r="C13586" s="83"/>
      <c r="D13586" s="98"/>
    </row>
    <row r="13587" spans="1:4" ht="12.75">
      <c r="A13587" s="83"/>
      <c r="B13587" s="83"/>
      <c r="C13587" s="83"/>
      <c r="D13587" s="98"/>
    </row>
    <row r="13588" spans="1:4" ht="12.75">
      <c r="A13588" s="83"/>
      <c r="B13588" s="83"/>
      <c r="C13588" s="83"/>
      <c r="D13588" s="98"/>
    </row>
    <row r="13589" spans="1:4" ht="12.75">
      <c r="A13589" s="83"/>
      <c r="B13589" s="83"/>
      <c r="C13589" s="83"/>
      <c r="D13589" s="98"/>
    </row>
    <row r="13590" spans="1:4" ht="12.75">
      <c r="A13590" s="83"/>
      <c r="B13590" s="83"/>
      <c r="C13590" s="83"/>
      <c r="D13590" s="98"/>
    </row>
    <row r="13591" spans="1:4" ht="12.75">
      <c r="A13591" s="83"/>
      <c r="B13591" s="83"/>
      <c r="C13591" s="83"/>
      <c r="D13591" s="98"/>
    </row>
    <row r="13592" spans="1:4" ht="12.75">
      <c r="A13592" s="83"/>
      <c r="B13592" s="83"/>
      <c r="C13592" s="83"/>
      <c r="D13592" s="98"/>
    </row>
    <row r="13593" spans="1:4" ht="12.75">
      <c r="A13593" s="83"/>
      <c r="B13593" s="83"/>
      <c r="C13593" s="83"/>
      <c r="D13593" s="98"/>
    </row>
    <row r="13594" spans="1:4" ht="12.75">
      <c r="A13594" s="83"/>
      <c r="B13594" s="83"/>
      <c r="C13594" s="83"/>
      <c r="D13594" s="98"/>
    </row>
    <row r="13595" spans="1:4" ht="12.75">
      <c r="A13595" s="83"/>
      <c r="B13595" s="83"/>
      <c r="C13595" s="83"/>
      <c r="D13595" s="98"/>
    </row>
    <row r="13596" spans="1:4" ht="12.75">
      <c r="A13596" s="83"/>
      <c r="B13596" s="83"/>
      <c r="C13596" s="83"/>
      <c r="D13596" s="98"/>
    </row>
    <row r="13597" spans="1:4" ht="12.75">
      <c r="A13597" s="83"/>
      <c r="B13597" s="83"/>
      <c r="C13597" s="83"/>
      <c r="D13597" s="98"/>
    </row>
    <row r="13598" spans="1:4" ht="12.75">
      <c r="A13598" s="83"/>
      <c r="B13598" s="83"/>
      <c r="C13598" s="83"/>
      <c r="D13598" s="98"/>
    </row>
    <row r="13599" spans="1:4" ht="12.75">
      <c r="A13599" s="83"/>
      <c r="B13599" s="83"/>
      <c r="C13599" s="83"/>
      <c r="D13599" s="98"/>
    </row>
    <row r="13600" spans="1:4" ht="12.75">
      <c r="A13600" s="83"/>
      <c r="B13600" s="83"/>
      <c r="C13600" s="83"/>
      <c r="D13600" s="98"/>
    </row>
    <row r="13601" spans="1:4" ht="12.75">
      <c r="A13601" s="83"/>
      <c r="B13601" s="83"/>
      <c r="C13601" s="83"/>
      <c r="D13601" s="98"/>
    </row>
    <row r="13602" spans="1:4" ht="12.75">
      <c r="A13602" s="83"/>
      <c r="B13602" s="83"/>
      <c r="C13602" s="83"/>
      <c r="D13602" s="98"/>
    </row>
    <row r="13603" spans="1:4" ht="12.75">
      <c r="A13603" s="83"/>
      <c r="B13603" s="83"/>
      <c r="C13603" s="83"/>
      <c r="D13603" s="98"/>
    </row>
    <row r="13604" spans="1:4" ht="12.75">
      <c r="A13604" s="83"/>
      <c r="B13604" s="83"/>
      <c r="C13604" s="83"/>
      <c r="D13604" s="98"/>
    </row>
    <row r="13605" spans="1:4" ht="12.75">
      <c r="A13605" s="83"/>
      <c r="B13605" s="83"/>
      <c r="C13605" s="83"/>
      <c r="D13605" s="98"/>
    </row>
    <row r="13606" spans="1:4" ht="12.75">
      <c r="A13606" s="83"/>
      <c r="B13606" s="83"/>
      <c r="C13606" s="83"/>
      <c r="D13606" s="98"/>
    </row>
    <row r="13607" spans="1:4" ht="12.75">
      <c r="A13607" s="83"/>
      <c r="B13607" s="83"/>
      <c r="C13607" s="83"/>
      <c r="D13607" s="98"/>
    </row>
    <row r="13608" spans="1:4" ht="12.75">
      <c r="A13608" s="83"/>
      <c r="B13608" s="83"/>
      <c r="C13608" s="83"/>
      <c r="D13608" s="98"/>
    </row>
    <row r="13609" spans="1:4" ht="12.75">
      <c r="A13609" s="83"/>
      <c r="B13609" s="83"/>
      <c r="C13609" s="83"/>
      <c r="D13609" s="98"/>
    </row>
    <row r="13610" spans="1:4" ht="12.75">
      <c r="A13610" s="83"/>
      <c r="B13610" s="83"/>
      <c r="C13610" s="83"/>
      <c r="D13610" s="98"/>
    </row>
    <row r="13611" spans="1:4" ht="12.75">
      <c r="A13611" s="83"/>
      <c r="B13611" s="83"/>
      <c r="C13611" s="83"/>
      <c r="D13611" s="98"/>
    </row>
    <row r="13612" spans="1:4" ht="12.75">
      <c r="A13612" s="83"/>
      <c r="B13612" s="83"/>
      <c r="C13612" s="83"/>
      <c r="D13612" s="98"/>
    </row>
    <row r="13613" spans="1:4" ht="12.75">
      <c r="A13613" s="83"/>
      <c r="B13613" s="83"/>
      <c r="C13613" s="83"/>
      <c r="D13613" s="98"/>
    </row>
    <row r="13614" spans="1:4" ht="12.75">
      <c r="A13614" s="83"/>
      <c r="B13614" s="83"/>
      <c r="C13614" s="83"/>
      <c r="D13614" s="98"/>
    </row>
    <row r="13615" spans="1:4" ht="12.75">
      <c r="A13615" s="83"/>
      <c r="B13615" s="83"/>
      <c r="C13615" s="83"/>
      <c r="D13615" s="98"/>
    </row>
    <row r="13616" spans="1:4" ht="12.75">
      <c r="A13616" s="83"/>
      <c r="B13616" s="83"/>
      <c r="C13616" s="83"/>
      <c r="D13616" s="98"/>
    </row>
    <row r="13617" spans="1:4" ht="12.75">
      <c r="A13617" s="83"/>
      <c r="B13617" s="83"/>
      <c r="C13617" s="83"/>
      <c r="D13617" s="98"/>
    </row>
    <row r="13618" spans="1:4" ht="12.75">
      <c r="A13618" s="83"/>
      <c r="B13618" s="83"/>
      <c r="C13618" s="83"/>
      <c r="D13618" s="98"/>
    </row>
    <row r="13619" spans="1:4" ht="12.75">
      <c r="A13619" s="83"/>
      <c r="B13619" s="83"/>
      <c r="C13619" s="83"/>
      <c r="D13619" s="98"/>
    </row>
    <row r="13620" spans="1:4" ht="12.75">
      <c r="A13620" s="83"/>
      <c r="B13620" s="83"/>
      <c r="C13620" s="83"/>
      <c r="D13620" s="98"/>
    </row>
    <row r="13621" spans="1:4" ht="12.75">
      <c r="A13621" s="83"/>
      <c r="B13621" s="83"/>
      <c r="C13621" s="83"/>
      <c r="D13621" s="98"/>
    </row>
    <row r="13622" spans="1:4" ht="12.75">
      <c r="A13622" s="83"/>
      <c r="B13622" s="83"/>
      <c r="C13622" s="83"/>
      <c r="D13622" s="98"/>
    </row>
    <row r="13623" spans="1:4" ht="12.75">
      <c r="A13623" s="83"/>
      <c r="B13623" s="83"/>
      <c r="C13623" s="83"/>
      <c r="D13623" s="98"/>
    </row>
    <row r="13624" spans="1:4" ht="12.75">
      <c r="A13624" s="83"/>
      <c r="B13624" s="83"/>
      <c r="C13624" s="83"/>
      <c r="D13624" s="98"/>
    </row>
    <row r="13625" spans="1:4" ht="12.75">
      <c r="A13625" s="83"/>
      <c r="B13625" s="83"/>
      <c r="C13625" s="83"/>
      <c r="D13625" s="98"/>
    </row>
    <row r="13626" spans="1:4" ht="12.75">
      <c r="A13626" s="83"/>
      <c r="B13626" s="83"/>
      <c r="C13626" s="83"/>
      <c r="D13626" s="98"/>
    </row>
    <row r="13627" spans="1:4" ht="12.75">
      <c r="A13627" s="83"/>
      <c r="B13627" s="83"/>
      <c r="C13627" s="83"/>
      <c r="D13627" s="98"/>
    </row>
    <row r="13628" spans="1:4" ht="12.75">
      <c r="A13628" s="83"/>
      <c r="B13628" s="83"/>
      <c r="C13628" s="83"/>
      <c r="D13628" s="98"/>
    </row>
    <row r="13629" spans="1:4" ht="12.75">
      <c r="A13629" s="83"/>
      <c r="B13629" s="83"/>
      <c r="C13629" s="83"/>
      <c r="D13629" s="98"/>
    </row>
    <row r="13630" spans="1:4" ht="12.75">
      <c r="A13630" s="83"/>
      <c r="B13630" s="83"/>
      <c r="C13630" s="83"/>
      <c r="D13630" s="98"/>
    </row>
    <row r="13631" spans="1:4" ht="12.75">
      <c r="A13631" s="83"/>
      <c r="B13631" s="83"/>
      <c r="C13631" s="83"/>
      <c r="D13631" s="98"/>
    </row>
    <row r="13632" spans="1:4" ht="12.75">
      <c r="A13632" s="83"/>
      <c r="B13632" s="83"/>
      <c r="C13632" s="83"/>
      <c r="D13632" s="98"/>
    </row>
    <row r="13633" spans="1:4" ht="12.75">
      <c r="A13633" s="83"/>
      <c r="B13633" s="83"/>
      <c r="C13633" s="83"/>
      <c r="D13633" s="98"/>
    </row>
    <row r="13634" spans="1:4" ht="12.75">
      <c r="A13634" s="83"/>
      <c r="B13634" s="83"/>
      <c r="C13634" s="83"/>
      <c r="D13634" s="98"/>
    </row>
    <row r="13635" spans="1:4" ht="12.75">
      <c r="A13635" s="83"/>
      <c r="B13635" s="83"/>
      <c r="C13635" s="83"/>
      <c r="D13635" s="98"/>
    </row>
    <row r="13636" spans="1:4" ht="12.75">
      <c r="A13636" s="83"/>
      <c r="B13636" s="83"/>
      <c r="C13636" s="83"/>
      <c r="D13636" s="98"/>
    </row>
    <row r="13637" spans="1:4" ht="12.75">
      <c r="A13637" s="83"/>
      <c r="B13637" s="83"/>
      <c r="C13637" s="83"/>
      <c r="D13637" s="98"/>
    </row>
    <row r="13638" spans="1:4" ht="12.75">
      <c r="A13638" s="83"/>
      <c r="B13638" s="83"/>
      <c r="C13638" s="83"/>
      <c r="D13638" s="98"/>
    </row>
    <row r="13639" spans="1:4" ht="12.75">
      <c r="A13639" s="83"/>
      <c r="B13639" s="83"/>
      <c r="C13639" s="83"/>
      <c r="D13639" s="98"/>
    </row>
    <row r="13640" spans="1:4" ht="12.75">
      <c r="A13640" s="83"/>
      <c r="B13640" s="83"/>
      <c r="C13640" s="83"/>
      <c r="D13640" s="98"/>
    </row>
    <row r="13641" spans="1:4" ht="12.75">
      <c r="A13641" s="83"/>
      <c r="B13641" s="83"/>
      <c r="C13641" s="83"/>
      <c r="D13641" s="98"/>
    </row>
    <row r="13642" spans="1:4" ht="12.75">
      <c r="A13642" s="83"/>
      <c r="B13642" s="83"/>
      <c r="C13642" s="83"/>
      <c r="D13642" s="98"/>
    </row>
    <row r="13643" spans="1:4" ht="12.75">
      <c r="A13643" s="83"/>
      <c r="B13643" s="83"/>
      <c r="C13643" s="83"/>
      <c r="D13643" s="98"/>
    </row>
    <row r="13644" spans="1:4" ht="12.75">
      <c r="A13644" s="83"/>
      <c r="B13644" s="83"/>
      <c r="C13644" s="83"/>
      <c r="D13644" s="98"/>
    </row>
    <row r="13645" spans="1:4" ht="12.75">
      <c r="A13645" s="83"/>
      <c r="B13645" s="83"/>
      <c r="C13645" s="83"/>
      <c r="D13645" s="98"/>
    </row>
    <row r="13646" spans="1:4" ht="12.75">
      <c r="A13646" s="83"/>
      <c r="B13646" s="83"/>
      <c r="C13646" s="83"/>
      <c r="D13646" s="98"/>
    </row>
    <row r="13647" spans="1:4" ht="12.75">
      <c r="A13647" s="83"/>
      <c r="B13647" s="83"/>
      <c r="C13647" s="83"/>
      <c r="D13647" s="98"/>
    </row>
    <row r="13648" spans="1:4" ht="12.75">
      <c r="A13648" s="83"/>
      <c r="B13648" s="83"/>
      <c r="C13648" s="83"/>
      <c r="D13648" s="98"/>
    </row>
    <row r="13649" spans="1:4" ht="12.75">
      <c r="A13649" s="83"/>
      <c r="B13649" s="83"/>
      <c r="C13649" s="83"/>
      <c r="D13649" s="98"/>
    </row>
    <row r="13650" spans="1:4" ht="12.75">
      <c r="A13650" s="83"/>
      <c r="B13650" s="83"/>
      <c r="C13650" s="83"/>
      <c r="D13650" s="98"/>
    </row>
    <row r="13651" spans="1:4" ht="12.75">
      <c r="A13651" s="83"/>
      <c r="B13651" s="83"/>
      <c r="C13651" s="83"/>
      <c r="D13651" s="98"/>
    </row>
    <row r="13652" spans="1:4" ht="12.75">
      <c r="A13652" s="83"/>
      <c r="B13652" s="83"/>
      <c r="C13652" s="83"/>
      <c r="D13652" s="98"/>
    </row>
    <row r="13653" spans="1:4" ht="12.75">
      <c r="A13653" s="83"/>
      <c r="B13653" s="83"/>
      <c r="C13653" s="83"/>
      <c r="D13653" s="98"/>
    </row>
    <row r="13654" spans="1:4" ht="12.75">
      <c r="A13654" s="83"/>
      <c r="B13654" s="83"/>
      <c r="C13654" s="83"/>
      <c r="D13654" s="98"/>
    </row>
    <row r="13655" spans="1:4" ht="12.75">
      <c r="A13655" s="83"/>
      <c r="B13655" s="83"/>
      <c r="C13655" s="83"/>
      <c r="D13655" s="98"/>
    </row>
    <row r="13656" spans="1:4" ht="12.75">
      <c r="A13656" s="83"/>
      <c r="B13656" s="83"/>
      <c r="C13656" s="83"/>
      <c r="D13656" s="98"/>
    </row>
    <row r="13657" spans="1:4" ht="12.75">
      <c r="A13657" s="83"/>
      <c r="B13657" s="83"/>
      <c r="C13657" s="83"/>
      <c r="D13657" s="98"/>
    </row>
    <row r="13658" spans="1:4" ht="12.75">
      <c r="A13658" s="83"/>
      <c r="B13658" s="83"/>
      <c r="C13658" s="83"/>
      <c r="D13658" s="98"/>
    </row>
    <row r="13659" spans="1:4" ht="12.75">
      <c r="A13659" s="83"/>
      <c r="B13659" s="83"/>
      <c r="C13659" s="83"/>
      <c r="D13659" s="98"/>
    </row>
    <row r="13660" spans="1:4" ht="12.75">
      <c r="A13660" s="83"/>
      <c r="B13660" s="83"/>
      <c r="C13660" s="83"/>
      <c r="D13660" s="98"/>
    </row>
    <row r="13661" spans="1:4" ht="12.75">
      <c r="A13661" s="83"/>
      <c r="B13661" s="83"/>
      <c r="C13661" s="83"/>
      <c r="D13661" s="98"/>
    </row>
    <row r="13662" spans="1:4" ht="12.75">
      <c r="A13662" s="83"/>
      <c r="B13662" s="83"/>
      <c r="C13662" s="83"/>
      <c r="D13662" s="98"/>
    </row>
    <row r="13663" spans="1:4" ht="12.75">
      <c r="A13663" s="83"/>
      <c r="B13663" s="83"/>
      <c r="C13663" s="83"/>
      <c r="D13663" s="98"/>
    </row>
    <row r="13664" spans="1:4" ht="12.75">
      <c r="A13664" s="83"/>
      <c r="B13664" s="83"/>
      <c r="C13664" s="83"/>
      <c r="D13664" s="98"/>
    </row>
    <row r="13665" spans="1:4" ht="12.75">
      <c r="A13665" s="83"/>
      <c r="B13665" s="83"/>
      <c r="C13665" s="83"/>
      <c r="D13665" s="98"/>
    </row>
    <row r="13666" spans="1:4" ht="12.75">
      <c r="A13666" s="83"/>
      <c r="B13666" s="83"/>
      <c r="C13666" s="83"/>
      <c r="D13666" s="98"/>
    </row>
    <row r="13667" spans="1:4" ht="12.75">
      <c r="A13667" s="83"/>
      <c r="B13667" s="83"/>
      <c r="C13667" s="83"/>
      <c r="D13667" s="98"/>
    </row>
    <row r="13668" spans="1:4" ht="12.75">
      <c r="A13668" s="83"/>
      <c r="B13668" s="83"/>
      <c r="C13668" s="83"/>
      <c r="D13668" s="98"/>
    </row>
    <row r="13669" spans="1:4" ht="12.75">
      <c r="A13669" s="83"/>
      <c r="B13669" s="83"/>
      <c r="C13669" s="83"/>
      <c r="D13669" s="98"/>
    </row>
    <row r="13670" spans="1:4" ht="12.75">
      <c r="A13670" s="83"/>
      <c r="B13670" s="83"/>
      <c r="C13670" s="83"/>
      <c r="D13670" s="98"/>
    </row>
    <row r="13671" spans="1:4" ht="12.75">
      <c r="A13671" s="83"/>
      <c r="B13671" s="83"/>
      <c r="C13671" s="83"/>
      <c r="D13671" s="98"/>
    </row>
    <row r="13672" spans="1:4" ht="12.75">
      <c r="A13672" s="83"/>
      <c r="B13672" s="83"/>
      <c r="C13672" s="83"/>
      <c r="D13672" s="98"/>
    </row>
    <row r="13673" spans="1:4" ht="12.75">
      <c r="A13673" s="83"/>
      <c r="B13673" s="83"/>
      <c r="C13673" s="83"/>
      <c r="D13673" s="98"/>
    </row>
    <row r="13674" spans="1:4" ht="12.75">
      <c r="A13674" s="83"/>
      <c r="B13674" s="83"/>
      <c r="C13674" s="83"/>
      <c r="D13674" s="98"/>
    </row>
    <row r="13675" spans="1:4" ht="12.75">
      <c r="A13675" s="83"/>
      <c r="B13675" s="83"/>
      <c r="C13675" s="83"/>
      <c r="D13675" s="98"/>
    </row>
    <row r="13676" spans="1:4" ht="12.75">
      <c r="A13676" s="83"/>
      <c r="B13676" s="83"/>
      <c r="C13676" s="83"/>
      <c r="D13676" s="98"/>
    </row>
    <row r="13677" spans="1:4" ht="12.75">
      <c r="A13677" s="83"/>
      <c r="B13677" s="83"/>
      <c r="C13677" s="83"/>
      <c r="D13677" s="98"/>
    </row>
    <row r="13678" spans="1:4" ht="12.75">
      <c r="A13678" s="83"/>
      <c r="B13678" s="83"/>
      <c r="C13678" s="83"/>
      <c r="D13678" s="98"/>
    </row>
    <row r="13679" spans="1:4" ht="12.75">
      <c r="A13679" s="83"/>
      <c r="B13679" s="83"/>
      <c r="C13679" s="83"/>
      <c r="D13679" s="98"/>
    </row>
    <row r="13680" spans="1:4" ht="12.75">
      <c r="A13680" s="83"/>
      <c r="B13680" s="83"/>
      <c r="C13680" s="83"/>
      <c r="D13680" s="98"/>
    </row>
    <row r="13681" spans="1:4" ht="12.75">
      <c r="A13681" s="83"/>
      <c r="B13681" s="83"/>
      <c r="C13681" s="83"/>
      <c r="D13681" s="98"/>
    </row>
    <row r="13682" spans="1:4" ht="12.75">
      <c r="A13682" s="83"/>
      <c r="B13682" s="83"/>
      <c r="C13682" s="83"/>
      <c r="D13682" s="98"/>
    </row>
    <row r="13683" spans="1:4" ht="12.75">
      <c r="A13683" s="83"/>
      <c r="B13683" s="83"/>
      <c r="C13683" s="83"/>
      <c r="D13683" s="98"/>
    </row>
    <row r="13684" spans="1:4" ht="12.75">
      <c r="A13684" s="83"/>
      <c r="B13684" s="83"/>
      <c r="C13684" s="83"/>
      <c r="D13684" s="98"/>
    </row>
    <row r="13685" spans="1:4" ht="12.75">
      <c r="A13685" s="83"/>
      <c r="B13685" s="83"/>
      <c r="C13685" s="83"/>
      <c r="D13685" s="98"/>
    </row>
    <row r="13686" spans="1:4" ht="12.75">
      <c r="A13686" s="83"/>
      <c r="B13686" s="83"/>
      <c r="C13686" s="83"/>
      <c r="D13686" s="98"/>
    </row>
    <row r="13687" spans="1:4" ht="12.75">
      <c r="A13687" s="83"/>
      <c r="B13687" s="83"/>
      <c r="C13687" s="83"/>
      <c r="D13687" s="98"/>
    </row>
    <row r="13688" spans="1:4" ht="12.75">
      <c r="A13688" s="83"/>
      <c r="B13688" s="83"/>
      <c r="C13688" s="83"/>
      <c r="D13688" s="98"/>
    </row>
    <row r="13689" spans="1:4" ht="12.75">
      <c r="A13689" s="83"/>
      <c r="B13689" s="83"/>
      <c r="C13689" s="83"/>
      <c r="D13689" s="98"/>
    </row>
    <row r="13690" spans="1:4" ht="12.75">
      <c r="A13690" s="83"/>
      <c r="B13690" s="83"/>
      <c r="C13690" s="83"/>
      <c r="D13690" s="98"/>
    </row>
    <row r="13691" spans="1:4" ht="12.75">
      <c r="A13691" s="83"/>
      <c r="B13691" s="83"/>
      <c r="C13691" s="83"/>
      <c r="D13691" s="98"/>
    </row>
    <row r="13692" spans="1:4" ht="12.75">
      <c r="A13692" s="83"/>
      <c r="B13692" s="83"/>
      <c r="C13692" s="83"/>
      <c r="D13692" s="98"/>
    </row>
    <row r="13693" spans="1:4" ht="12.75">
      <c r="A13693" s="83"/>
      <c r="B13693" s="83"/>
      <c r="C13693" s="83"/>
      <c r="D13693" s="98"/>
    </row>
    <row r="13694" spans="1:4" ht="12.75">
      <c r="A13694" s="83"/>
      <c r="B13694" s="83"/>
      <c r="C13694" s="83"/>
      <c r="D13694" s="98"/>
    </row>
    <row r="13695" spans="1:4" ht="12.75">
      <c r="A13695" s="83"/>
      <c r="B13695" s="83"/>
      <c r="C13695" s="83"/>
      <c r="D13695" s="98"/>
    </row>
    <row r="13696" spans="1:4" ht="12.75">
      <c r="A13696" s="83"/>
      <c r="B13696" s="83"/>
      <c r="C13696" s="83"/>
      <c r="D13696" s="98"/>
    </row>
    <row r="13697" spans="1:4" ht="12.75">
      <c r="A13697" s="83"/>
      <c r="B13697" s="83"/>
      <c r="C13697" s="83"/>
      <c r="D13697" s="98"/>
    </row>
    <row r="13698" spans="1:4" ht="12.75">
      <c r="A13698" s="83"/>
      <c r="B13698" s="83"/>
      <c r="C13698" s="83"/>
      <c r="D13698" s="98"/>
    </row>
    <row r="13699" spans="1:4" ht="12.75">
      <c r="A13699" s="83"/>
      <c r="B13699" s="83"/>
      <c r="C13699" s="83"/>
      <c r="D13699" s="98"/>
    </row>
    <row r="13700" spans="1:4" ht="12.75">
      <c r="A13700" s="83"/>
      <c r="B13700" s="83"/>
      <c r="C13700" s="83"/>
      <c r="D13700" s="98"/>
    </row>
    <row r="13701" spans="1:4" ht="12.75">
      <c r="A13701" s="83"/>
      <c r="B13701" s="83"/>
      <c r="C13701" s="83"/>
      <c r="D13701" s="98"/>
    </row>
    <row r="13702" spans="1:4" ht="12.75">
      <c r="A13702" s="83"/>
      <c r="B13702" s="83"/>
      <c r="C13702" s="83"/>
      <c r="D13702" s="98"/>
    </row>
    <row r="13703" spans="1:4" ht="12.75">
      <c r="A13703" s="83"/>
      <c r="B13703" s="83"/>
      <c r="C13703" s="83"/>
      <c r="D13703" s="98"/>
    </row>
    <row r="13704" spans="1:4" ht="12.75">
      <c r="A13704" s="83"/>
      <c r="B13704" s="83"/>
      <c r="C13704" s="83"/>
      <c r="D13704" s="98"/>
    </row>
    <row r="13705" spans="1:4" ht="12.75">
      <c r="A13705" s="83"/>
      <c r="B13705" s="83"/>
      <c r="C13705" s="83"/>
      <c r="D13705" s="98"/>
    </row>
    <row r="13706" spans="1:4" ht="12.75">
      <c r="A13706" s="83"/>
      <c r="B13706" s="83"/>
      <c r="C13706" s="83"/>
      <c r="D13706" s="98"/>
    </row>
    <row r="13707" spans="1:4" ht="12.75">
      <c r="A13707" s="83"/>
      <c r="B13707" s="83"/>
      <c r="C13707" s="83"/>
      <c r="D13707" s="98"/>
    </row>
    <row r="13708" spans="1:4" ht="12.75">
      <c r="A13708" s="83"/>
      <c r="B13708" s="83"/>
      <c r="C13708" s="83"/>
      <c r="D13708" s="98"/>
    </row>
    <row r="13709" spans="1:4" ht="12.75">
      <c r="A13709" s="83"/>
      <c r="B13709" s="83"/>
      <c r="C13709" s="83"/>
      <c r="D13709" s="98"/>
    </row>
    <row r="13710" spans="1:4" ht="12.75">
      <c r="A13710" s="83"/>
      <c r="B13710" s="83"/>
      <c r="C13710" s="83"/>
      <c r="D13710" s="98"/>
    </row>
    <row r="13711" spans="1:4" ht="12.75">
      <c r="A13711" s="83"/>
      <c r="B13711" s="83"/>
      <c r="C13711" s="83"/>
      <c r="D13711" s="98"/>
    </row>
    <row r="13712" spans="1:4" ht="12.75">
      <c r="A13712" s="83"/>
      <c r="B13712" s="83"/>
      <c r="C13712" s="83"/>
      <c r="D13712" s="98"/>
    </row>
    <row r="13713" spans="1:4" ht="12.75">
      <c r="A13713" s="83"/>
      <c r="B13713" s="83"/>
      <c r="C13713" s="83"/>
      <c r="D13713" s="98"/>
    </row>
    <row r="13714" spans="1:4" ht="12.75">
      <c r="A13714" s="83"/>
      <c r="B13714" s="83"/>
      <c r="C13714" s="83"/>
      <c r="D13714" s="98"/>
    </row>
    <row r="13715" spans="1:4" ht="12.75">
      <c r="A13715" s="83"/>
      <c r="B13715" s="83"/>
      <c r="C13715" s="83"/>
      <c r="D13715" s="98"/>
    </row>
    <row r="13716" spans="1:4" ht="12.75">
      <c r="A13716" s="83"/>
      <c r="B13716" s="83"/>
      <c r="C13716" s="83"/>
      <c r="D13716" s="98"/>
    </row>
    <row r="13717" spans="1:4" ht="12.75">
      <c r="A13717" s="83"/>
      <c r="B13717" s="83"/>
      <c r="C13717" s="83"/>
      <c r="D13717" s="98"/>
    </row>
    <row r="13718" spans="1:4" ht="12.75">
      <c r="A13718" s="83"/>
      <c r="B13718" s="83"/>
      <c r="C13718" s="83"/>
      <c r="D13718" s="98"/>
    </row>
    <row r="13719" spans="1:4" ht="12.75">
      <c r="A13719" s="83"/>
      <c r="B13719" s="83"/>
      <c r="C13719" s="83"/>
      <c r="D13719" s="98"/>
    </row>
    <row r="13720" spans="1:4" ht="12.75">
      <c r="A13720" s="83"/>
      <c r="B13720" s="83"/>
      <c r="C13720" s="83"/>
      <c r="D13720" s="98"/>
    </row>
    <row r="13721" spans="1:4" ht="12.75">
      <c r="A13721" s="83"/>
      <c r="B13721" s="83"/>
      <c r="C13721" s="83"/>
      <c r="D13721" s="98"/>
    </row>
    <row r="13722" spans="1:4" ht="12.75">
      <c r="A13722" s="83"/>
      <c r="B13722" s="83"/>
      <c r="C13722" s="83"/>
      <c r="D13722" s="98"/>
    </row>
    <row r="13723" spans="1:4" ht="12.75">
      <c r="A13723" s="83"/>
      <c r="B13723" s="83"/>
      <c r="C13723" s="83"/>
      <c r="D13723" s="98"/>
    </row>
    <row r="13724" spans="1:4" ht="12.75">
      <c r="A13724" s="83"/>
      <c r="B13724" s="83"/>
      <c r="C13724" s="83"/>
      <c r="D13724" s="98"/>
    </row>
    <row r="13725" spans="1:4" ht="12.75">
      <c r="A13725" s="83"/>
      <c r="B13725" s="83"/>
      <c r="C13725" s="83"/>
      <c r="D13725" s="98"/>
    </row>
    <row r="13726" spans="1:4" ht="12.75">
      <c r="A13726" s="83"/>
      <c r="B13726" s="83"/>
      <c r="C13726" s="83"/>
      <c r="D13726" s="98"/>
    </row>
    <row r="13727" spans="1:4" ht="12.75">
      <c r="A13727" s="83"/>
      <c r="B13727" s="83"/>
      <c r="C13727" s="83"/>
      <c r="D13727" s="98"/>
    </row>
    <row r="13728" spans="1:4" ht="12.75">
      <c r="A13728" s="83"/>
      <c r="B13728" s="83"/>
      <c r="C13728" s="83"/>
      <c r="D13728" s="98"/>
    </row>
    <row r="13729" spans="1:4" ht="12.75">
      <c r="A13729" s="83"/>
      <c r="B13729" s="83"/>
      <c r="C13729" s="83"/>
      <c r="D13729" s="98"/>
    </row>
    <row r="13730" spans="1:4" ht="12.75">
      <c r="A13730" s="83"/>
      <c r="B13730" s="83"/>
      <c r="C13730" s="83"/>
      <c r="D13730" s="98"/>
    </row>
    <row r="13731" spans="1:4" ht="12.75">
      <c r="A13731" s="83"/>
      <c r="B13731" s="83"/>
      <c r="C13731" s="83"/>
      <c r="D13731" s="98"/>
    </row>
    <row r="13732" spans="1:4" ht="12.75">
      <c r="A13732" s="83"/>
      <c r="B13732" s="83"/>
      <c r="C13732" s="83"/>
      <c r="D13732" s="98"/>
    </row>
    <row r="13733" spans="1:4" ht="12.75">
      <c r="A13733" s="83"/>
      <c r="B13733" s="83"/>
      <c r="C13733" s="83"/>
      <c r="D13733" s="98"/>
    </row>
    <row r="13734" spans="1:4" ht="12.75">
      <c r="A13734" s="83"/>
      <c r="B13734" s="83"/>
      <c r="C13734" s="83"/>
      <c r="D13734" s="98"/>
    </row>
    <row r="13735" spans="1:4" ht="12.75">
      <c r="A13735" s="83"/>
      <c r="B13735" s="83"/>
      <c r="C13735" s="83"/>
      <c r="D13735" s="98"/>
    </row>
    <row r="13736" spans="1:4" ht="12.75">
      <c r="A13736" s="83"/>
      <c r="B13736" s="83"/>
      <c r="C13736" s="83"/>
      <c r="D13736" s="98"/>
    </row>
    <row r="13737" spans="1:4" ht="12.75">
      <c r="A13737" s="83"/>
      <c r="B13737" s="83"/>
      <c r="C13737" s="83"/>
      <c r="D13737" s="98"/>
    </row>
    <row r="13738" spans="1:4" ht="12.75">
      <c r="A13738" s="83"/>
      <c r="B13738" s="83"/>
      <c r="C13738" s="83"/>
      <c r="D13738" s="98"/>
    </row>
    <row r="13739" spans="1:4" ht="12.75">
      <c r="A13739" s="83"/>
      <c r="B13739" s="83"/>
      <c r="C13739" s="83"/>
      <c r="D13739" s="98"/>
    </row>
    <row r="13740" spans="1:4" ht="12.75">
      <c r="A13740" s="83"/>
      <c r="B13740" s="83"/>
      <c r="C13740" s="83"/>
      <c r="D13740" s="98"/>
    </row>
    <row r="13741" spans="1:4" ht="12.75">
      <c r="A13741" s="83"/>
      <c r="B13741" s="83"/>
      <c r="C13741" s="83"/>
      <c r="D13741" s="98"/>
    </row>
    <row r="13742" spans="1:4" ht="12.75">
      <c r="A13742" s="83"/>
      <c r="B13742" s="83"/>
      <c r="C13742" s="83"/>
      <c r="D13742" s="98"/>
    </row>
    <row r="13743" spans="1:4" ht="12.75">
      <c r="A13743" s="83"/>
      <c r="B13743" s="83"/>
      <c r="C13743" s="83"/>
      <c r="D13743" s="98"/>
    </row>
    <row r="13744" spans="1:4" ht="12.75">
      <c r="A13744" s="83"/>
      <c r="B13744" s="83"/>
      <c r="C13744" s="83"/>
      <c r="D13744" s="98"/>
    </row>
    <row r="13745" spans="1:4" ht="12.75">
      <c r="A13745" s="83"/>
      <c r="B13745" s="83"/>
      <c r="C13745" s="83"/>
      <c r="D13745" s="98"/>
    </row>
    <row r="13746" spans="1:4" ht="12.75">
      <c r="A13746" s="83"/>
      <c r="B13746" s="83"/>
      <c r="C13746" s="83"/>
      <c r="D13746" s="98"/>
    </row>
    <row r="13747" spans="1:4" ht="12.75">
      <c r="A13747" s="83"/>
      <c r="B13747" s="83"/>
      <c r="C13747" s="83"/>
      <c r="D13747" s="98"/>
    </row>
    <row r="13748" spans="1:4" ht="12.75">
      <c r="A13748" s="83"/>
      <c r="B13748" s="83"/>
      <c r="C13748" s="83"/>
      <c r="D13748" s="98"/>
    </row>
    <row r="13749" spans="1:4" ht="12.75">
      <c r="A13749" s="83"/>
      <c r="B13749" s="83"/>
      <c r="C13749" s="83"/>
      <c r="D13749" s="98"/>
    </row>
    <row r="13750" spans="1:4" ht="12.75">
      <c r="A13750" s="83"/>
      <c r="B13750" s="83"/>
      <c r="C13750" s="83"/>
      <c r="D13750" s="98"/>
    </row>
    <row r="13751" spans="1:4" ht="12.75">
      <c r="A13751" s="83"/>
      <c r="B13751" s="83"/>
      <c r="C13751" s="83"/>
      <c r="D13751" s="98"/>
    </row>
    <row r="13752" spans="1:4" ht="12.75">
      <c r="A13752" s="83"/>
      <c r="B13752" s="83"/>
      <c r="C13752" s="83"/>
      <c r="D13752" s="98"/>
    </row>
    <row r="13753" spans="1:4" ht="12.75">
      <c r="A13753" s="83"/>
      <c r="B13753" s="83"/>
      <c r="C13753" s="83"/>
      <c r="D13753" s="98"/>
    </row>
    <row r="13754" spans="1:4" ht="12.75">
      <c r="A13754" s="83"/>
      <c r="B13754" s="83"/>
      <c r="C13754" s="83"/>
      <c r="D13754" s="98"/>
    </row>
    <row r="13755" spans="1:4" ht="12.75">
      <c r="A13755" s="83"/>
      <c r="B13755" s="83"/>
      <c r="C13755" s="83"/>
      <c r="D13755" s="98"/>
    </row>
    <row r="13756" spans="1:4" ht="12.75">
      <c r="A13756" s="83"/>
      <c r="B13756" s="83"/>
      <c r="C13756" s="83"/>
      <c r="D13756" s="98"/>
    </row>
    <row r="13757" spans="1:4" ht="12.75">
      <c r="A13757" s="83"/>
      <c r="B13757" s="83"/>
      <c r="C13757" s="83"/>
      <c r="D13757" s="98"/>
    </row>
    <row r="13758" spans="1:4" ht="12.75">
      <c r="A13758" s="83"/>
      <c r="B13758" s="83"/>
      <c r="C13758" s="83"/>
      <c r="D13758" s="98"/>
    </row>
    <row r="13759" spans="1:4" ht="12.75">
      <c r="A13759" s="83"/>
      <c r="B13759" s="83"/>
      <c r="C13759" s="83"/>
      <c r="D13759" s="98"/>
    </row>
    <row r="13760" spans="1:4" ht="12.75">
      <c r="A13760" s="83"/>
      <c r="B13760" s="83"/>
      <c r="C13760" s="83"/>
      <c r="D13760" s="98"/>
    </row>
    <row r="13761" spans="1:4" ht="12.75">
      <c r="A13761" s="83"/>
      <c r="B13761" s="83"/>
      <c r="C13761" s="83"/>
      <c r="D13761" s="98"/>
    </row>
    <row r="13762" spans="1:4" ht="12.75">
      <c r="A13762" s="83"/>
      <c r="B13762" s="83"/>
      <c r="C13762" s="83"/>
      <c r="D13762" s="98"/>
    </row>
    <row r="13763" spans="1:4" ht="12.75">
      <c r="A13763" s="83"/>
      <c r="B13763" s="83"/>
      <c r="C13763" s="83"/>
      <c r="D13763" s="98"/>
    </row>
    <row r="13764" spans="1:4" ht="12.75">
      <c r="A13764" s="83"/>
      <c r="B13764" s="83"/>
      <c r="C13764" s="83"/>
      <c r="D13764" s="98"/>
    </row>
    <row r="13765" spans="1:4" ht="12.75">
      <c r="A13765" s="83"/>
      <c r="B13765" s="83"/>
      <c r="C13765" s="83"/>
      <c r="D13765" s="98"/>
    </row>
    <row r="13766" spans="1:4" ht="12.75">
      <c r="A13766" s="83"/>
      <c r="B13766" s="83"/>
      <c r="C13766" s="83"/>
      <c r="D13766" s="98"/>
    </row>
    <row r="13767" spans="1:4" ht="12.75">
      <c r="A13767" s="83"/>
      <c r="B13767" s="83"/>
      <c r="C13767" s="83"/>
      <c r="D13767" s="98"/>
    </row>
    <row r="13768" spans="1:4" ht="12.75">
      <c r="A13768" s="83"/>
      <c r="B13768" s="83"/>
      <c r="C13768" s="83"/>
      <c r="D13768" s="98"/>
    </row>
    <row r="13769" spans="1:4" ht="12.75">
      <c r="A13769" s="83"/>
      <c r="B13769" s="83"/>
      <c r="C13769" s="83"/>
      <c r="D13769" s="98"/>
    </row>
    <row r="13770" spans="1:4" ht="12.75">
      <c r="A13770" s="83"/>
      <c r="B13770" s="83"/>
      <c r="C13770" s="83"/>
      <c r="D13770" s="98"/>
    </row>
    <row r="13771" spans="1:4" ht="12.75">
      <c r="A13771" s="83"/>
      <c r="B13771" s="83"/>
      <c r="C13771" s="83"/>
      <c r="D13771" s="98"/>
    </row>
    <row r="13772" spans="1:4" ht="12.75">
      <c r="A13772" s="83"/>
      <c r="B13772" s="83"/>
      <c r="C13772" s="83"/>
      <c r="D13772" s="98"/>
    </row>
    <row r="13773" spans="1:4" ht="12.75">
      <c r="A13773" s="83"/>
      <c r="B13773" s="83"/>
      <c r="C13773" s="83"/>
      <c r="D13773" s="98"/>
    </row>
    <row r="13774" spans="1:4" ht="12.75">
      <c r="A13774" s="83"/>
      <c r="B13774" s="83"/>
      <c r="C13774" s="83"/>
      <c r="D13774" s="98"/>
    </row>
    <row r="13775" spans="1:4" ht="12.75">
      <c r="A13775" s="83"/>
      <c r="B13775" s="83"/>
      <c r="C13775" s="83"/>
      <c r="D13775" s="98"/>
    </row>
    <row r="13776" spans="1:4" ht="12.75">
      <c r="A13776" s="83"/>
      <c r="B13776" s="83"/>
      <c r="C13776" s="83"/>
      <c r="D13776" s="98"/>
    </row>
    <row r="13777" spans="1:4" ht="12.75">
      <c r="A13777" s="83"/>
      <c r="B13777" s="83"/>
      <c r="C13777" s="83"/>
      <c r="D13777" s="98"/>
    </row>
    <row r="13778" spans="1:4" ht="12.75">
      <c r="A13778" s="83"/>
      <c r="B13778" s="83"/>
      <c r="C13778" s="83"/>
      <c r="D13778" s="98"/>
    </row>
    <row r="13779" spans="1:4" ht="12.75">
      <c r="A13779" s="83"/>
      <c r="B13779" s="83"/>
      <c r="C13779" s="83"/>
      <c r="D13779" s="98"/>
    </row>
    <row r="13780" spans="1:4" ht="12.75">
      <c r="A13780" s="83"/>
      <c r="B13780" s="83"/>
      <c r="C13780" s="83"/>
      <c r="D13780" s="98"/>
    </row>
    <row r="13781" spans="1:4" ht="12.75">
      <c r="A13781" s="83"/>
      <c r="B13781" s="83"/>
      <c r="C13781" s="83"/>
      <c r="D13781" s="98"/>
    </row>
    <row r="13782" spans="1:4" ht="12.75">
      <c r="A13782" s="83"/>
      <c r="B13782" s="83"/>
      <c r="C13782" s="83"/>
      <c r="D13782" s="98"/>
    </row>
    <row r="13783" spans="1:4" ht="12.75">
      <c r="A13783" s="83"/>
      <c r="B13783" s="83"/>
      <c r="C13783" s="83"/>
      <c r="D13783" s="98"/>
    </row>
    <row r="13784" spans="1:4" ht="12.75">
      <c r="A13784" s="83"/>
      <c r="B13784" s="83"/>
      <c r="C13784" s="83"/>
      <c r="D13784" s="98"/>
    </row>
    <row r="13785" spans="1:4" ht="12.75">
      <c r="A13785" s="83"/>
      <c r="B13785" s="83"/>
      <c r="C13785" s="83"/>
      <c r="D13785" s="98"/>
    </row>
    <row r="13786" spans="1:4" ht="12.75">
      <c r="A13786" s="83"/>
      <c r="B13786" s="83"/>
      <c r="C13786" s="83"/>
      <c r="D13786" s="98"/>
    </row>
    <row r="13787" spans="1:4" ht="12.75">
      <c r="A13787" s="83"/>
      <c r="B13787" s="83"/>
      <c r="C13787" s="83"/>
      <c r="D13787" s="98"/>
    </row>
    <row r="13788" spans="1:4" ht="12.75">
      <c r="A13788" s="83"/>
      <c r="B13788" s="83"/>
      <c r="C13788" s="83"/>
      <c r="D13788" s="98"/>
    </row>
    <row r="13789" spans="1:4" ht="12.75">
      <c r="A13789" s="83"/>
      <c r="B13789" s="83"/>
      <c r="C13789" s="83"/>
      <c r="D13789" s="98"/>
    </row>
    <row r="13790" spans="1:4" ht="12.75">
      <c r="A13790" s="83"/>
      <c r="B13790" s="83"/>
      <c r="C13790" s="83"/>
      <c r="D13790" s="98"/>
    </row>
    <row r="13791" spans="1:4" ht="12.75">
      <c r="A13791" s="83"/>
      <c r="B13791" s="83"/>
      <c r="C13791" s="83"/>
      <c r="D13791" s="98"/>
    </row>
    <row r="13792" spans="1:4" ht="12.75">
      <c r="A13792" s="83"/>
      <c r="B13792" s="83"/>
      <c r="C13792" s="83"/>
      <c r="D13792" s="98"/>
    </row>
    <row r="13793" spans="1:4" ht="12.75">
      <c r="A13793" s="83"/>
      <c r="B13793" s="83"/>
      <c r="C13793" s="83"/>
      <c r="D13793" s="98"/>
    </row>
    <row r="13794" spans="1:4" ht="12.75">
      <c r="A13794" s="83"/>
      <c r="B13794" s="83"/>
      <c r="C13794" s="83"/>
      <c r="D13794" s="98"/>
    </row>
    <row r="13795" spans="1:4" ht="12.75">
      <c r="A13795" s="83"/>
      <c r="B13795" s="83"/>
      <c r="C13795" s="83"/>
      <c r="D13795" s="98"/>
    </row>
    <row r="13796" spans="1:4" ht="12.75">
      <c r="A13796" s="83"/>
      <c r="B13796" s="83"/>
      <c r="C13796" s="83"/>
      <c r="D13796" s="98"/>
    </row>
    <row r="13797" spans="1:4" ht="12.75">
      <c r="A13797" s="83"/>
      <c r="B13797" s="83"/>
      <c r="C13797" s="83"/>
      <c r="D13797" s="98"/>
    </row>
    <row r="13798" spans="1:4" ht="12.75">
      <c r="A13798" s="83"/>
      <c r="B13798" s="83"/>
      <c r="C13798" s="83"/>
      <c r="D13798" s="98"/>
    </row>
    <row r="13799" spans="1:4" ht="12.75">
      <c r="A13799" s="83"/>
      <c r="B13799" s="83"/>
      <c r="C13799" s="83"/>
      <c r="D13799" s="98"/>
    </row>
    <row r="13800" spans="1:4" ht="12.75">
      <c r="A13800" s="83"/>
      <c r="B13800" s="83"/>
      <c r="C13800" s="83"/>
      <c r="D13800" s="98"/>
    </row>
    <row r="13801" spans="1:4" ht="12.75">
      <c r="A13801" s="83"/>
      <c r="B13801" s="83"/>
      <c r="C13801" s="83"/>
      <c r="D13801" s="98"/>
    </row>
    <row r="13802" spans="1:4" ht="12.75">
      <c r="A13802" s="83"/>
      <c r="B13802" s="83"/>
      <c r="C13802" s="83"/>
      <c r="D13802" s="98"/>
    </row>
    <row r="13803" spans="1:4" ht="12.75">
      <c r="A13803" s="83"/>
      <c r="B13803" s="83"/>
      <c r="C13803" s="83"/>
      <c r="D13803" s="98"/>
    </row>
    <row r="13804" spans="1:4" ht="12.75">
      <c r="A13804" s="83"/>
      <c r="B13804" s="83"/>
      <c r="C13804" s="83"/>
      <c r="D13804" s="98"/>
    </row>
    <row r="13805" spans="1:4" ht="12.75">
      <c r="A13805" s="83"/>
      <c r="B13805" s="83"/>
      <c r="C13805" s="83"/>
      <c r="D13805" s="98"/>
    </row>
    <row r="13806" spans="1:4" ht="12.75">
      <c r="A13806" s="83"/>
      <c r="B13806" s="83"/>
      <c r="C13806" s="83"/>
      <c r="D13806" s="98"/>
    </row>
    <row r="13807" spans="1:4" ht="12.75">
      <c r="A13807" s="83"/>
      <c r="B13807" s="83"/>
      <c r="C13807" s="83"/>
      <c r="D13807" s="98"/>
    </row>
    <row r="13808" spans="1:4" ht="12.75">
      <c r="A13808" s="83"/>
      <c r="B13808" s="83"/>
      <c r="C13808" s="83"/>
      <c r="D13808" s="98"/>
    </row>
    <row r="13809" spans="1:4" ht="12.75">
      <c r="A13809" s="83"/>
      <c r="B13809" s="83"/>
      <c r="C13809" s="83"/>
      <c r="D13809" s="98"/>
    </row>
    <row r="13810" spans="1:4" ht="12.75">
      <c r="A13810" s="83"/>
      <c r="B13810" s="83"/>
      <c r="C13810" s="83"/>
      <c r="D13810" s="98"/>
    </row>
    <row r="13811" spans="1:4" ht="12.75">
      <c r="A13811" s="83"/>
      <c r="B13811" s="83"/>
      <c r="C13811" s="83"/>
      <c r="D13811" s="98"/>
    </row>
    <row r="13812" spans="1:4" ht="12.75">
      <c r="A13812" s="83"/>
      <c r="B13812" s="83"/>
      <c r="C13812" s="83"/>
      <c r="D13812" s="98"/>
    </row>
    <row r="13813" spans="1:4" ht="12.75">
      <c r="A13813" s="83"/>
      <c r="B13813" s="83"/>
      <c r="C13813" s="83"/>
      <c r="D13813" s="98"/>
    </row>
    <row r="13814" spans="1:4" ht="12.75">
      <c r="A13814" s="83"/>
      <c r="B13814" s="83"/>
      <c r="C13814" s="83"/>
      <c r="D13814" s="98"/>
    </row>
    <row r="13815" spans="1:4" ht="12.75">
      <c r="A13815" s="83"/>
      <c r="B13815" s="83"/>
      <c r="C13815" s="83"/>
      <c r="D13815" s="98"/>
    </row>
    <row r="13816" spans="1:4" ht="12.75">
      <c r="A13816" s="83"/>
      <c r="B13816" s="83"/>
      <c r="C13816" s="83"/>
      <c r="D13816" s="98"/>
    </row>
    <row r="13817" spans="1:4" ht="12.75">
      <c r="A13817" s="83"/>
      <c r="B13817" s="83"/>
      <c r="C13817" s="83"/>
      <c r="D13817" s="98"/>
    </row>
    <row r="13818" spans="1:4" ht="12.75">
      <c r="A13818" s="83"/>
      <c r="B13818" s="83"/>
      <c r="C13818" s="83"/>
      <c r="D13818" s="98"/>
    </row>
    <row r="13819" spans="1:4" ht="12.75">
      <c r="A13819" s="83"/>
      <c r="B13819" s="83"/>
      <c r="C13819" s="83"/>
      <c r="D13819" s="98"/>
    </row>
    <row r="13820" spans="1:4" ht="12.75">
      <c r="A13820" s="83"/>
      <c r="B13820" s="83"/>
      <c r="C13820" s="83"/>
      <c r="D13820" s="98"/>
    </row>
    <row r="13821" spans="1:4" ht="12.75">
      <c r="A13821" s="83"/>
      <c r="B13821" s="83"/>
      <c r="C13821" s="83"/>
      <c r="D13821" s="98"/>
    </row>
    <row r="13822" spans="1:4" ht="12.75">
      <c r="A13822" s="83"/>
      <c r="B13822" s="83"/>
      <c r="C13822" s="83"/>
      <c r="D13822" s="98"/>
    </row>
    <row r="13823" spans="1:4" ht="12.75">
      <c r="A13823" s="83"/>
      <c r="B13823" s="83"/>
      <c r="C13823" s="83"/>
      <c r="D13823" s="98"/>
    </row>
    <row r="13824" spans="1:4" ht="12.75">
      <c r="A13824" s="83"/>
      <c r="B13824" s="83"/>
      <c r="C13824" s="83"/>
      <c r="D13824" s="98"/>
    </row>
    <row r="13825" spans="1:4" ht="12.75">
      <c r="A13825" s="83"/>
      <c r="B13825" s="83"/>
      <c r="C13825" s="83"/>
      <c r="D13825" s="98"/>
    </row>
    <row r="13826" spans="1:4" ht="12.75">
      <c r="A13826" s="83"/>
      <c r="B13826" s="83"/>
      <c r="C13826" s="83"/>
      <c r="D13826" s="98"/>
    </row>
    <row r="13827" spans="1:4" ht="12.75">
      <c r="A13827" s="83"/>
      <c r="B13827" s="83"/>
      <c r="C13827" s="83"/>
      <c r="D13827" s="98"/>
    </row>
    <row r="13828" spans="1:4" ht="12.75">
      <c r="A13828" s="83"/>
      <c r="B13828" s="83"/>
      <c r="C13828" s="83"/>
      <c r="D13828" s="98"/>
    </row>
    <row r="13829" spans="1:4" ht="12.75">
      <c r="A13829" s="83"/>
      <c r="B13829" s="83"/>
      <c r="C13829" s="83"/>
      <c r="D13829" s="98"/>
    </row>
    <row r="13830" spans="1:4" ht="12.75">
      <c r="A13830" s="83"/>
      <c r="B13830" s="83"/>
      <c r="C13830" s="83"/>
      <c r="D13830" s="98"/>
    </row>
    <row r="13831" spans="1:4" ht="12.75">
      <c r="A13831" s="83"/>
      <c r="B13831" s="83"/>
      <c r="C13831" s="83"/>
      <c r="D13831" s="98"/>
    </row>
    <row r="13832" spans="1:4" ht="12.75">
      <c r="A13832" s="83"/>
      <c r="B13832" s="83"/>
      <c r="C13832" s="83"/>
      <c r="D13832" s="98"/>
    </row>
    <row r="13833" spans="1:4" ht="12.75">
      <c r="A13833" s="83"/>
      <c r="B13833" s="83"/>
      <c r="C13833" s="83"/>
      <c r="D13833" s="98"/>
    </row>
    <row r="13834" spans="1:4" ht="12.75">
      <c r="A13834" s="83"/>
      <c r="B13834" s="83"/>
      <c r="C13834" s="83"/>
      <c r="D13834" s="98"/>
    </row>
    <row r="13835" spans="1:4" ht="12.75">
      <c r="A13835" s="83"/>
      <c r="B13835" s="83"/>
      <c r="C13835" s="83"/>
      <c r="D13835" s="98"/>
    </row>
    <row r="13836" spans="1:4" ht="12.75">
      <c r="A13836" s="83"/>
      <c r="B13836" s="83"/>
      <c r="C13836" s="83"/>
      <c r="D13836" s="98"/>
    </row>
    <row r="13837" spans="1:4" ht="12.75">
      <c r="A13837" s="83"/>
      <c r="B13837" s="83"/>
      <c r="C13837" s="83"/>
      <c r="D13837" s="98"/>
    </row>
    <row r="13838" spans="1:4" ht="12.75">
      <c r="A13838" s="83"/>
      <c r="B13838" s="83"/>
      <c r="C13838" s="83"/>
      <c r="D13838" s="98"/>
    </row>
    <row r="13839" spans="1:4" ht="12.75">
      <c r="A13839" s="83"/>
      <c r="B13839" s="83"/>
      <c r="C13839" s="83"/>
      <c r="D13839" s="98"/>
    </row>
    <row r="13840" spans="1:4" ht="12.75">
      <c r="A13840" s="83"/>
      <c r="B13840" s="83"/>
      <c r="C13840" s="83"/>
      <c r="D13840" s="98"/>
    </row>
    <row r="13841" spans="1:4" ht="12.75">
      <c r="A13841" s="83"/>
      <c r="B13841" s="83"/>
      <c r="C13841" s="83"/>
      <c r="D13841" s="98"/>
    </row>
    <row r="13842" spans="1:4" ht="12.75">
      <c r="A13842" s="83"/>
      <c r="B13842" s="83"/>
      <c r="C13842" s="83"/>
      <c r="D13842" s="98"/>
    </row>
    <row r="13843" spans="1:4" ht="12.75">
      <c r="A13843" s="83"/>
      <c r="B13843" s="83"/>
      <c r="C13843" s="83"/>
      <c r="D13843" s="98"/>
    </row>
    <row r="13844" spans="1:4" ht="12.75">
      <c r="A13844" s="83"/>
      <c r="B13844" s="83"/>
      <c r="C13844" s="83"/>
      <c r="D13844" s="98"/>
    </row>
    <row r="13845" spans="1:4" ht="12.75">
      <c r="A13845" s="83"/>
      <c r="B13845" s="83"/>
      <c r="C13845" s="83"/>
      <c r="D13845" s="98"/>
    </row>
    <row r="13846" spans="1:4" ht="12.75">
      <c r="A13846" s="83"/>
      <c r="B13846" s="83"/>
      <c r="C13846" s="83"/>
      <c r="D13846" s="98"/>
    </row>
    <row r="13847" spans="1:4" ht="12.75">
      <c r="A13847" s="83"/>
      <c r="B13847" s="83"/>
      <c r="C13847" s="83"/>
      <c r="D13847" s="98"/>
    </row>
    <row r="13848" spans="1:4" ht="12.75">
      <c r="A13848" s="83"/>
      <c r="B13848" s="83"/>
      <c r="C13848" s="83"/>
      <c r="D13848" s="98"/>
    </row>
    <row r="13849" spans="1:4" ht="12.75">
      <c r="A13849" s="83"/>
      <c r="B13849" s="83"/>
      <c r="C13849" s="83"/>
      <c r="D13849" s="98"/>
    </row>
    <row r="13850" spans="1:4" ht="12.75">
      <c r="A13850" s="83"/>
      <c r="B13850" s="83"/>
      <c r="C13850" s="83"/>
      <c r="D13850" s="98"/>
    </row>
    <row r="13851" spans="1:4" ht="12.75">
      <c r="A13851" s="83"/>
      <c r="B13851" s="83"/>
      <c r="C13851" s="83"/>
      <c r="D13851" s="98"/>
    </row>
    <row r="13852" spans="1:4" ht="12.75">
      <c r="A13852" s="83"/>
      <c r="B13852" s="83"/>
      <c r="C13852" s="83"/>
      <c r="D13852" s="98"/>
    </row>
    <row r="13853" spans="1:4" ht="12.75">
      <c r="A13853" s="83"/>
      <c r="B13853" s="83"/>
      <c r="C13853" s="83"/>
      <c r="D13853" s="98"/>
    </row>
    <row r="13854" spans="1:4" ht="12.75">
      <c r="A13854" s="83"/>
      <c r="B13854" s="83"/>
      <c r="C13854" s="83"/>
      <c r="D13854" s="98"/>
    </row>
    <row r="13855" spans="1:4" ht="12.75">
      <c r="A13855" s="83"/>
      <c r="B13855" s="83"/>
      <c r="C13855" s="83"/>
      <c r="D13855" s="98"/>
    </row>
    <row r="13856" spans="1:4" ht="12.75">
      <c r="A13856" s="83"/>
      <c r="B13856" s="83"/>
      <c r="C13856" s="83"/>
      <c r="D13856" s="98"/>
    </row>
    <row r="13857" spans="1:4" ht="12.75">
      <c r="A13857" s="83"/>
      <c r="B13857" s="83"/>
      <c r="C13857" s="83"/>
      <c r="D13857" s="98"/>
    </row>
    <row r="13858" spans="1:4" ht="12.75">
      <c r="A13858" s="83"/>
      <c r="B13858" s="83"/>
      <c r="C13858" s="83"/>
      <c r="D13858" s="98"/>
    </row>
    <row r="13859" spans="1:4" ht="12.75">
      <c r="A13859" s="83"/>
      <c r="B13859" s="83"/>
      <c r="C13859" s="83"/>
      <c r="D13859" s="98"/>
    </row>
    <row r="13860" spans="1:4" ht="12.75">
      <c r="A13860" s="83"/>
      <c r="B13860" s="83"/>
      <c r="C13860" s="83"/>
      <c r="D13860" s="98"/>
    </row>
    <row r="13861" spans="1:4" ht="12.75">
      <c r="A13861" s="83"/>
      <c r="B13861" s="83"/>
      <c r="C13861" s="83"/>
      <c r="D13861" s="98"/>
    </row>
    <row r="13862" spans="1:4" ht="12.75">
      <c r="A13862" s="83"/>
      <c r="B13862" s="83"/>
      <c r="C13862" s="83"/>
      <c r="D13862" s="98"/>
    </row>
    <row r="13863" spans="1:4" ht="12.75">
      <c r="A13863" s="83"/>
      <c r="B13863" s="83"/>
      <c r="C13863" s="83"/>
      <c r="D13863" s="98"/>
    </row>
    <row r="13864" spans="1:4" ht="12.75">
      <c r="A13864" s="83"/>
      <c r="B13864" s="83"/>
      <c r="C13864" s="83"/>
      <c r="D13864" s="98"/>
    </row>
    <row r="13865" spans="1:4" ht="12.75">
      <c r="A13865" s="83"/>
      <c r="B13865" s="83"/>
      <c r="C13865" s="83"/>
      <c r="D13865" s="98"/>
    </row>
    <row r="13866" spans="1:4" ht="12.75">
      <c r="A13866" s="83"/>
      <c r="B13866" s="83"/>
      <c r="C13866" s="83"/>
      <c r="D13866" s="98"/>
    </row>
    <row r="13867" spans="1:4" ht="12.75">
      <c r="A13867" s="83"/>
      <c r="B13867" s="83"/>
      <c r="C13867" s="83"/>
      <c r="D13867" s="98"/>
    </row>
    <row r="13868" spans="1:4" ht="12.75">
      <c r="A13868" s="83"/>
      <c r="B13868" s="83"/>
      <c r="C13868" s="83"/>
      <c r="D13868" s="98"/>
    </row>
    <row r="13869" spans="1:4" ht="12.75">
      <c r="A13869" s="83"/>
      <c r="B13869" s="83"/>
      <c r="C13869" s="83"/>
      <c r="D13869" s="98"/>
    </row>
    <row r="13870" spans="1:4" ht="12.75">
      <c r="A13870" s="83"/>
      <c r="B13870" s="83"/>
      <c r="C13870" s="83"/>
      <c r="D13870" s="98"/>
    </row>
    <row r="13871" spans="1:4" ht="12.75">
      <c r="A13871" s="83"/>
      <c r="B13871" s="83"/>
      <c r="C13871" s="83"/>
      <c r="D13871" s="98"/>
    </row>
    <row r="13872" spans="1:4" ht="12.75">
      <c r="A13872" s="83"/>
      <c r="B13872" s="83"/>
      <c r="C13872" s="83"/>
      <c r="D13872" s="98"/>
    </row>
    <row r="13873" spans="1:4" ht="12.75">
      <c r="A13873" s="83"/>
      <c r="B13873" s="83"/>
      <c r="C13873" s="83"/>
      <c r="D13873" s="98"/>
    </row>
    <row r="13874" spans="1:4" ht="12.75">
      <c r="A13874" s="83"/>
      <c r="B13874" s="83"/>
      <c r="C13874" s="83"/>
      <c r="D13874" s="98"/>
    </row>
    <row r="13875" spans="1:4" ht="12.75">
      <c r="A13875" s="83"/>
      <c r="B13875" s="83"/>
      <c r="C13875" s="83"/>
      <c r="D13875" s="98"/>
    </row>
    <row r="13876" spans="1:4" ht="12.75">
      <c r="A13876" s="83"/>
      <c r="B13876" s="83"/>
      <c r="C13876" s="83"/>
      <c r="D13876" s="98"/>
    </row>
    <row r="13877" spans="1:4" ht="12.75">
      <c r="A13877" s="83"/>
      <c r="B13877" s="83"/>
      <c r="C13877" s="83"/>
      <c r="D13877" s="98"/>
    </row>
    <row r="13878" spans="1:4" ht="12.75">
      <c r="A13878" s="83"/>
      <c r="B13878" s="83"/>
      <c r="C13878" s="83"/>
      <c r="D13878" s="98"/>
    </row>
    <row r="13879" spans="1:4" ht="12.75">
      <c r="A13879" s="83"/>
      <c r="B13879" s="83"/>
      <c r="C13879" s="83"/>
      <c r="D13879" s="98"/>
    </row>
    <row r="13880" spans="1:4" ht="12.75">
      <c r="A13880" s="83"/>
      <c r="B13880" s="83"/>
      <c r="C13880" s="83"/>
      <c r="D13880" s="98"/>
    </row>
    <row r="13881" spans="1:4" ht="12.75">
      <c r="A13881" s="83"/>
      <c r="B13881" s="83"/>
      <c r="C13881" s="83"/>
      <c r="D13881" s="98"/>
    </row>
    <row r="13882" spans="1:4" ht="12.75">
      <c r="A13882" s="83"/>
      <c r="B13882" s="83"/>
      <c r="C13882" s="83"/>
      <c r="D13882" s="98"/>
    </row>
    <row r="13883" spans="1:4" ht="12.75">
      <c r="A13883" s="83"/>
      <c r="B13883" s="83"/>
      <c r="C13883" s="83"/>
      <c r="D13883" s="98"/>
    </row>
    <row r="13884" spans="1:4" ht="12.75">
      <c r="A13884" s="83"/>
      <c r="B13884" s="83"/>
      <c r="C13884" s="83"/>
      <c r="D13884" s="98"/>
    </row>
    <row r="13885" spans="1:4" ht="12.75">
      <c r="A13885" s="83"/>
      <c r="B13885" s="83"/>
      <c r="C13885" s="83"/>
      <c r="D13885" s="98"/>
    </row>
    <row r="13886" spans="1:4" ht="12.75">
      <c r="A13886" s="83"/>
      <c r="B13886" s="83"/>
      <c r="C13886" s="83"/>
      <c r="D13886" s="98"/>
    </row>
    <row r="13887" spans="1:4" ht="12.75">
      <c r="A13887" s="83"/>
      <c r="B13887" s="83"/>
      <c r="C13887" s="83"/>
      <c r="D13887" s="98"/>
    </row>
    <row r="13888" spans="1:4" ht="12.75">
      <c r="A13888" s="83"/>
      <c r="B13888" s="83"/>
      <c r="C13888" s="83"/>
      <c r="D13888" s="98"/>
    </row>
    <row r="13889" spans="1:4" ht="12.75">
      <c r="A13889" s="83"/>
      <c r="B13889" s="83"/>
      <c r="C13889" s="83"/>
      <c r="D13889" s="98"/>
    </row>
    <row r="13890" spans="1:4" ht="12.75">
      <c r="A13890" s="83"/>
      <c r="B13890" s="83"/>
      <c r="C13890" s="83"/>
      <c r="D13890" s="98"/>
    </row>
    <row r="13891" spans="1:4" ht="12.75">
      <c r="A13891" s="83"/>
      <c r="B13891" s="83"/>
      <c r="C13891" s="83"/>
      <c r="D13891" s="98"/>
    </row>
    <row r="13892" spans="1:4" ht="12.75">
      <c r="A13892" s="83"/>
      <c r="B13892" s="83"/>
      <c r="C13892" s="83"/>
      <c r="D13892" s="98"/>
    </row>
    <row r="13893" spans="1:4" ht="12.75">
      <c r="A13893" s="83"/>
      <c r="B13893" s="83"/>
      <c r="C13893" s="83"/>
      <c r="D13893" s="98"/>
    </row>
    <row r="13894" spans="1:4" ht="12.75">
      <c r="A13894" s="83"/>
      <c r="B13894" s="83"/>
      <c r="C13894" s="83"/>
      <c r="D13894" s="98"/>
    </row>
    <row r="13895" spans="1:4" ht="12.75">
      <c r="A13895" s="83"/>
      <c r="B13895" s="83"/>
      <c r="C13895" s="83"/>
      <c r="D13895" s="98"/>
    </row>
    <row r="13896" spans="1:4" ht="12.75">
      <c r="A13896" s="83"/>
      <c r="B13896" s="83"/>
      <c r="C13896" s="83"/>
      <c r="D13896" s="98"/>
    </row>
    <row r="13897" spans="1:4" ht="12.75">
      <c r="A13897" s="83"/>
      <c r="B13897" s="83"/>
      <c r="C13897" s="83"/>
      <c r="D13897" s="98"/>
    </row>
    <row r="13898" spans="1:4" ht="12.75">
      <c r="A13898" s="83"/>
      <c r="B13898" s="83"/>
      <c r="C13898" s="83"/>
      <c r="D13898" s="98"/>
    </row>
    <row r="13899" spans="1:4" ht="12.75">
      <c r="A13899" s="83"/>
      <c r="B13899" s="83"/>
      <c r="C13899" s="83"/>
      <c r="D13899" s="98"/>
    </row>
    <row r="13900" spans="1:4" ht="12.75">
      <c r="A13900" s="83"/>
      <c r="B13900" s="83"/>
      <c r="C13900" s="83"/>
      <c r="D13900" s="98"/>
    </row>
    <row r="13901" spans="1:4" ht="12.75">
      <c r="A13901" s="83"/>
      <c r="B13901" s="83"/>
      <c r="C13901" s="83"/>
      <c r="D13901" s="98"/>
    </row>
    <row r="13902" spans="1:4" ht="12.75">
      <c r="A13902" s="83"/>
      <c r="B13902" s="83"/>
      <c r="C13902" s="83"/>
      <c r="D13902" s="98"/>
    </row>
    <row r="13903" spans="1:4" ht="12.75">
      <c r="A13903" s="83"/>
      <c r="B13903" s="83"/>
      <c r="C13903" s="83"/>
      <c r="D13903" s="98"/>
    </row>
    <row r="13904" spans="1:4" ht="12.75">
      <c r="A13904" s="83"/>
      <c r="B13904" s="83"/>
      <c r="C13904" s="83"/>
      <c r="D13904" s="98"/>
    </row>
    <row r="13905" spans="1:4" ht="12.75">
      <c r="A13905" s="83"/>
      <c r="B13905" s="83"/>
      <c r="C13905" s="83"/>
      <c r="D13905" s="98"/>
    </row>
    <row r="13906" spans="1:4" ht="12.75">
      <c r="A13906" s="83"/>
      <c r="B13906" s="83"/>
      <c r="C13906" s="83"/>
      <c r="D13906" s="98"/>
    </row>
    <row r="13907" spans="1:4" ht="12.75">
      <c r="A13907" s="83"/>
      <c r="B13907" s="83"/>
      <c r="C13907" s="83"/>
      <c r="D13907" s="98"/>
    </row>
    <row r="13908" spans="1:4" ht="12.75">
      <c r="A13908" s="83"/>
      <c r="B13908" s="83"/>
      <c r="C13908" s="83"/>
      <c r="D13908" s="98"/>
    </row>
    <row r="13909" spans="1:4" ht="12.75">
      <c r="A13909" s="83"/>
      <c r="B13909" s="83"/>
      <c r="C13909" s="83"/>
      <c r="D13909" s="98"/>
    </row>
    <row r="13910" spans="1:4" ht="12.75">
      <c r="A13910" s="83"/>
      <c r="B13910" s="83"/>
      <c r="C13910" s="83"/>
      <c r="D13910" s="98"/>
    </row>
    <row r="13911" spans="1:4" ht="12.75">
      <c r="A13911" s="83"/>
      <c r="B13911" s="83"/>
      <c r="C13911" s="83"/>
      <c r="D13911" s="98"/>
    </row>
    <row r="13912" spans="1:4" ht="12.75">
      <c r="A13912" s="83"/>
      <c r="B13912" s="83"/>
      <c r="C13912" s="83"/>
      <c r="D13912" s="98"/>
    </row>
    <row r="13913" spans="1:4" ht="12.75">
      <c r="A13913" s="83"/>
      <c r="B13913" s="83"/>
      <c r="C13913" s="83"/>
      <c r="D13913" s="98"/>
    </row>
    <row r="13914" spans="1:4" ht="12.75">
      <c r="A13914" s="83"/>
      <c r="B13914" s="83"/>
      <c r="C13914" s="83"/>
      <c r="D13914" s="98"/>
    </row>
    <row r="13915" spans="1:4" ht="12.75">
      <c r="A13915" s="83"/>
      <c r="B13915" s="83"/>
      <c r="C13915" s="83"/>
      <c r="D13915" s="98"/>
    </row>
    <row r="13916" spans="1:4" ht="12.75">
      <c r="A13916" s="83"/>
      <c r="B13916" s="83"/>
      <c r="C13916" s="83"/>
      <c r="D13916" s="98"/>
    </row>
    <row r="13917" spans="1:4" ht="12.75">
      <c r="A13917" s="83"/>
      <c r="B13917" s="83"/>
      <c r="C13917" s="83"/>
      <c r="D13917" s="98"/>
    </row>
    <row r="13918" spans="1:4" ht="12.75">
      <c r="A13918" s="83"/>
      <c r="B13918" s="83"/>
      <c r="C13918" s="83"/>
      <c r="D13918" s="98"/>
    </row>
    <row r="13919" spans="1:4" ht="12.75">
      <c r="A13919" s="83"/>
      <c r="B13919" s="83"/>
      <c r="C13919" s="83"/>
      <c r="D13919" s="98"/>
    </row>
    <row r="13920" spans="1:4" ht="12.75">
      <c r="A13920" s="83"/>
      <c r="B13920" s="83"/>
      <c r="C13920" s="83"/>
      <c r="D13920" s="98"/>
    </row>
    <row r="13921" spans="1:4" ht="12.75">
      <c r="A13921" s="83"/>
      <c r="B13921" s="83"/>
      <c r="C13921" s="83"/>
      <c r="D13921" s="98"/>
    </row>
    <row r="13922" spans="1:4" ht="12.75">
      <c r="A13922" s="83"/>
      <c r="B13922" s="83"/>
      <c r="C13922" s="83"/>
      <c r="D13922" s="98"/>
    </row>
    <row r="13923" spans="1:4" ht="12.75">
      <c r="A13923" s="83"/>
      <c r="B13923" s="83"/>
      <c r="C13923" s="83"/>
      <c r="D13923" s="98"/>
    </row>
    <row r="13924" spans="1:4" ht="12.75">
      <c r="A13924" s="83"/>
      <c r="B13924" s="83"/>
      <c r="C13924" s="83"/>
      <c r="D13924" s="98"/>
    </row>
    <row r="13925" spans="1:4" ht="12.75">
      <c r="A13925" s="83"/>
      <c r="B13925" s="83"/>
      <c r="C13925" s="83"/>
      <c r="D13925" s="98"/>
    </row>
    <row r="13926" spans="1:4" ht="12.75">
      <c r="A13926" s="83"/>
      <c r="B13926" s="83"/>
      <c r="C13926" s="83"/>
      <c r="D13926" s="98"/>
    </row>
    <row r="13927" spans="1:4" ht="12.75">
      <c r="A13927" s="83"/>
      <c r="B13927" s="83"/>
      <c r="C13927" s="83"/>
      <c r="D13927" s="98"/>
    </row>
    <row r="13928" spans="1:4" ht="12.75">
      <c r="A13928" s="83"/>
      <c r="B13928" s="83"/>
      <c r="C13928" s="83"/>
      <c r="D13928" s="98"/>
    </row>
    <row r="13929" spans="1:4" ht="12.75">
      <c r="A13929" s="83"/>
      <c r="B13929" s="83"/>
      <c r="C13929" s="83"/>
      <c r="D13929" s="98"/>
    </row>
    <row r="13930" spans="1:4" ht="12.75">
      <c r="A13930" s="83"/>
      <c r="B13930" s="83"/>
      <c r="C13930" s="83"/>
      <c r="D13930" s="98"/>
    </row>
    <row r="13931" spans="1:4" ht="12.75">
      <c r="A13931" s="83"/>
      <c r="B13931" s="83"/>
      <c r="C13931" s="83"/>
      <c r="D13931" s="98"/>
    </row>
    <row r="13932" spans="1:4" ht="12.75">
      <c r="A13932" s="83"/>
      <c r="B13932" s="83"/>
      <c r="C13932" s="83"/>
      <c r="D13932" s="98"/>
    </row>
    <row r="13933" spans="1:4" ht="12.75">
      <c r="A13933" s="83"/>
      <c r="B13933" s="83"/>
      <c r="C13933" s="83"/>
      <c r="D13933" s="98"/>
    </row>
    <row r="13934" spans="1:4" ht="12.75">
      <c r="A13934" s="83"/>
      <c r="B13934" s="83"/>
      <c r="C13934" s="83"/>
      <c r="D13934" s="98"/>
    </row>
    <row r="13935" spans="1:4" ht="12.75">
      <c r="A13935" s="83"/>
      <c r="B13935" s="83"/>
      <c r="C13935" s="83"/>
      <c r="D13935" s="98"/>
    </row>
    <row r="13936" spans="1:4" ht="12.75">
      <c r="A13936" s="83"/>
      <c r="B13936" s="83"/>
      <c r="C13936" s="83"/>
      <c r="D13936" s="98"/>
    </row>
    <row r="13937" spans="1:4" ht="12.75">
      <c r="A13937" s="83"/>
      <c r="B13937" s="83"/>
      <c r="C13937" s="83"/>
      <c r="D13937" s="98"/>
    </row>
    <row r="13938" spans="1:4" ht="12.75">
      <c r="A13938" s="83"/>
      <c r="B13938" s="83"/>
      <c r="C13938" s="83"/>
      <c r="D13938" s="98"/>
    </row>
    <row r="13939" spans="1:4" ht="12.75">
      <c r="A13939" s="83"/>
      <c r="B13939" s="83"/>
      <c r="C13939" s="83"/>
      <c r="D13939" s="98"/>
    </row>
    <row r="13940" spans="1:4" ht="12.75">
      <c r="A13940" s="83"/>
      <c r="B13940" s="83"/>
      <c r="C13940" s="83"/>
      <c r="D13940" s="98"/>
    </row>
    <row r="13941" spans="1:4" ht="12.75">
      <c r="A13941" s="83"/>
      <c r="B13941" s="83"/>
      <c r="C13941" s="83"/>
      <c r="D13941" s="98"/>
    </row>
    <row r="13942" spans="1:4" ht="12.75">
      <c r="A13942" s="83"/>
      <c r="B13942" s="83"/>
      <c r="C13942" s="83"/>
      <c r="D13942" s="98"/>
    </row>
    <row r="13943" spans="1:4" ht="12.75">
      <c r="A13943" s="83"/>
      <c r="B13943" s="83"/>
      <c r="C13943" s="83"/>
      <c r="D13943" s="98"/>
    </row>
    <row r="13944" spans="1:4" ht="12.75">
      <c r="A13944" s="83"/>
      <c r="B13944" s="83"/>
      <c r="C13944" s="83"/>
      <c r="D13944" s="98"/>
    </row>
    <row r="13945" spans="1:4" ht="12.75">
      <c r="A13945" s="83"/>
      <c r="B13945" s="83"/>
      <c r="C13945" s="83"/>
      <c r="D13945" s="98"/>
    </row>
    <row r="13946" spans="1:4" ht="12.75">
      <c r="A13946" s="83"/>
      <c r="B13946" s="83"/>
      <c r="C13946" s="83"/>
      <c r="D13946" s="98"/>
    </row>
    <row r="13947" spans="1:4" ht="12.75">
      <c r="A13947" s="83"/>
      <c r="B13947" s="83"/>
      <c r="C13947" s="83"/>
      <c r="D13947" s="98"/>
    </row>
    <row r="13948" spans="1:4" ht="12.75">
      <c r="A13948" s="83"/>
      <c r="B13948" s="83"/>
      <c r="C13948" s="83"/>
      <c r="D13948" s="98"/>
    </row>
    <row r="13949" spans="1:4" ht="12.75">
      <c r="A13949" s="83"/>
      <c r="B13949" s="83"/>
      <c r="C13949" s="83"/>
      <c r="D13949" s="98"/>
    </row>
    <row r="13950" spans="1:4" ht="12.75">
      <c r="A13950" s="83"/>
      <c r="B13950" s="83"/>
      <c r="C13950" s="83"/>
      <c r="D13950" s="98"/>
    </row>
    <row r="13951" spans="1:4" ht="12.75">
      <c r="A13951" s="83"/>
      <c r="B13951" s="83"/>
      <c r="C13951" s="83"/>
      <c r="D13951" s="98"/>
    </row>
    <row r="13952" spans="1:4" ht="12.75">
      <c r="A13952" s="83"/>
      <c r="B13952" s="83"/>
      <c r="C13952" s="83"/>
      <c r="D13952" s="98"/>
    </row>
    <row r="13953" spans="1:4" ht="12.75">
      <c r="A13953" s="83"/>
      <c r="B13953" s="83"/>
      <c r="C13953" s="83"/>
      <c r="D13953" s="98"/>
    </row>
    <row r="13954" spans="1:4" ht="12.75">
      <c r="A13954" s="83"/>
      <c r="B13954" s="83"/>
      <c r="C13954" s="83"/>
      <c r="D13954" s="98"/>
    </row>
    <row r="13955" spans="1:4" ht="12.75">
      <c r="A13955" s="83"/>
      <c r="B13955" s="83"/>
      <c r="C13955" s="83"/>
      <c r="D13955" s="98"/>
    </row>
    <row r="13956" spans="1:4" ht="12.75">
      <c r="A13956" s="83"/>
      <c r="B13956" s="83"/>
      <c r="C13956" s="83"/>
      <c r="D13956" s="98"/>
    </row>
    <row r="13957" spans="1:4" ht="12.75">
      <c r="A13957" s="83"/>
      <c r="B13957" s="83"/>
      <c r="C13957" s="83"/>
      <c r="D13957" s="98"/>
    </row>
    <row r="13958" spans="1:4" ht="12.75">
      <c r="A13958" s="83"/>
      <c r="B13958" s="83"/>
      <c r="C13958" s="83"/>
      <c r="D13958" s="98"/>
    </row>
    <row r="13959" spans="1:4" ht="12.75">
      <c r="A13959" s="83"/>
      <c r="B13959" s="83"/>
      <c r="C13959" s="83"/>
      <c r="D13959" s="98"/>
    </row>
    <row r="13960" spans="1:4" ht="12.75">
      <c r="A13960" s="83"/>
      <c r="B13960" s="83"/>
      <c r="C13960" s="83"/>
      <c r="D13960" s="98"/>
    </row>
    <row r="13961" spans="1:4" ht="12.75">
      <c r="A13961" s="83"/>
      <c r="B13961" s="83"/>
      <c r="C13961" s="83"/>
      <c r="D13961" s="98"/>
    </row>
    <row r="13962" spans="1:4" ht="12.75">
      <c r="A13962" s="83"/>
      <c r="B13962" s="83"/>
      <c r="C13962" s="83"/>
      <c r="D13962" s="98"/>
    </row>
    <row r="13963" spans="1:4" ht="12.75">
      <c r="A13963" s="83"/>
      <c r="B13963" s="83"/>
      <c r="C13963" s="83"/>
      <c r="D13963" s="98"/>
    </row>
    <row r="13964" spans="1:4" ht="12.75">
      <c r="A13964" s="83"/>
      <c r="B13964" s="83"/>
      <c r="C13964" s="83"/>
      <c r="D13964" s="98"/>
    </row>
    <row r="13965" spans="1:4" ht="12.75">
      <c r="A13965" s="83"/>
      <c r="B13965" s="83"/>
      <c r="C13965" s="83"/>
      <c r="D13965" s="98"/>
    </row>
    <row r="13966" spans="1:4" ht="12.75">
      <c r="A13966" s="83"/>
      <c r="B13966" s="83"/>
      <c r="C13966" s="83"/>
      <c r="D13966" s="98"/>
    </row>
    <row r="13967" spans="1:4" ht="12.75">
      <c r="A13967" s="83"/>
      <c r="B13967" s="83"/>
      <c r="C13967" s="83"/>
      <c r="D13967" s="98"/>
    </row>
    <row r="13968" spans="1:4" ht="12.75">
      <c r="A13968" s="83"/>
      <c r="B13968" s="83"/>
      <c r="C13968" s="83"/>
      <c r="D13968" s="98"/>
    </row>
    <row r="13969" spans="1:4" ht="12.75">
      <c r="A13969" s="83"/>
      <c r="B13969" s="83"/>
      <c r="C13969" s="83"/>
      <c r="D13969" s="98"/>
    </row>
    <row r="13970" spans="1:4" ht="12.75">
      <c r="A13970" s="83"/>
      <c r="B13970" s="83"/>
      <c r="C13970" s="83"/>
      <c r="D13970" s="98"/>
    </row>
    <row r="13971" spans="1:4" ht="12.75">
      <c r="A13971" s="83"/>
      <c r="B13971" s="83"/>
      <c r="C13971" s="83"/>
      <c r="D13971" s="98"/>
    </row>
    <row r="13972" spans="1:4" ht="12.75">
      <c r="A13972" s="83"/>
      <c r="B13972" s="83"/>
      <c r="C13972" s="83"/>
      <c r="D13972" s="98"/>
    </row>
    <row r="13973" spans="1:4" ht="12.75">
      <c r="A13973" s="83"/>
      <c r="B13973" s="83"/>
      <c r="C13973" s="83"/>
      <c r="D13973" s="98"/>
    </row>
    <row r="13974" spans="1:4" ht="12.75">
      <c r="A13974" s="83"/>
      <c r="B13974" s="83"/>
      <c r="C13974" s="83"/>
      <c r="D13974" s="98"/>
    </row>
    <row r="13975" spans="1:4" ht="12.75">
      <c r="A13975" s="83"/>
      <c r="B13975" s="83"/>
      <c r="C13975" s="83"/>
      <c r="D13975" s="98"/>
    </row>
    <row r="13976" spans="1:4" ht="12.75">
      <c r="A13976" s="83"/>
      <c r="B13976" s="83"/>
      <c r="C13976" s="83"/>
      <c r="D13976" s="98"/>
    </row>
    <row r="13977" spans="1:4" ht="12.75">
      <c r="A13977" s="83"/>
      <c r="B13977" s="83"/>
      <c r="C13977" s="83"/>
      <c r="D13977" s="98"/>
    </row>
    <row r="13978" spans="1:4" ht="12.75">
      <c r="A13978" s="83"/>
      <c r="B13978" s="83"/>
      <c r="C13978" s="83"/>
      <c r="D13978" s="98"/>
    </row>
    <row r="13979" spans="1:4" ht="12.75">
      <c r="A13979" s="83"/>
      <c r="B13979" s="83"/>
      <c r="C13979" s="83"/>
      <c r="D13979" s="98"/>
    </row>
    <row r="13980" spans="1:4" ht="12.75">
      <c r="A13980" s="83"/>
      <c r="B13980" s="83"/>
      <c r="C13980" s="83"/>
      <c r="D13980" s="98"/>
    </row>
    <row r="13981" spans="1:4" ht="12.75">
      <c r="A13981" s="83"/>
      <c r="B13981" s="83"/>
      <c r="C13981" s="83"/>
      <c r="D13981" s="98"/>
    </row>
    <row r="13982" spans="1:4" ht="12.75">
      <c r="A13982" s="83"/>
      <c r="B13982" s="83"/>
      <c r="C13982" s="83"/>
      <c r="D13982" s="98"/>
    </row>
    <row r="13983" spans="1:4" ht="12.75">
      <c r="A13983" s="83"/>
      <c r="B13983" s="83"/>
      <c r="C13983" s="83"/>
      <c r="D13983" s="98"/>
    </row>
    <row r="13984" spans="1:4" ht="12.75">
      <c r="A13984" s="83"/>
      <c r="B13984" s="83"/>
      <c r="C13984" s="83"/>
      <c r="D13984" s="98"/>
    </row>
    <row r="13985" spans="1:4" ht="12.75">
      <c r="A13985" s="83"/>
      <c r="B13985" s="83"/>
      <c r="C13985" s="83"/>
      <c r="D13985" s="98"/>
    </row>
    <row r="13986" spans="1:4" ht="12.75">
      <c r="A13986" s="83"/>
      <c r="B13986" s="83"/>
      <c r="C13986" s="83"/>
      <c r="D13986" s="98"/>
    </row>
    <row r="13987" spans="1:4" ht="12.75">
      <c r="A13987" s="83"/>
      <c r="B13987" s="83"/>
      <c r="C13987" s="83"/>
      <c r="D13987" s="98"/>
    </row>
    <row r="13988" spans="1:4" ht="12.75">
      <c r="A13988" s="83"/>
      <c r="B13988" s="83"/>
      <c r="C13988" s="83"/>
      <c r="D13988" s="98"/>
    </row>
    <row r="13989" spans="1:4" ht="12.75">
      <c r="A13989" s="83"/>
      <c r="B13989" s="83"/>
      <c r="C13989" s="83"/>
      <c r="D13989" s="98"/>
    </row>
    <row r="13990" spans="1:4" ht="12.75">
      <c r="A13990" s="83"/>
      <c r="B13990" s="83"/>
      <c r="C13990" s="83"/>
      <c r="D13990" s="98"/>
    </row>
    <row r="13991" spans="1:4" ht="12.75">
      <c r="A13991" s="83"/>
      <c r="B13991" s="83"/>
      <c r="C13991" s="83"/>
      <c r="D13991" s="98"/>
    </row>
    <row r="13992" spans="1:4" ht="12.75">
      <c r="A13992" s="83"/>
      <c r="B13992" s="83"/>
      <c r="C13992" s="83"/>
      <c r="D13992" s="98"/>
    </row>
    <row r="13993" spans="1:4" ht="12.75">
      <c r="A13993" s="83"/>
      <c r="B13993" s="83"/>
      <c r="C13993" s="83"/>
      <c r="D13993" s="98"/>
    </row>
    <row r="13994" spans="1:4" ht="12.75">
      <c r="A13994" s="83"/>
      <c r="B13994" s="83"/>
      <c r="C13994" s="83"/>
      <c r="D13994" s="98"/>
    </row>
    <row r="13995" spans="1:4" ht="12.75">
      <c r="A13995" s="83"/>
      <c r="B13995" s="83"/>
      <c r="C13995" s="83"/>
      <c r="D13995" s="98"/>
    </row>
    <row r="13996" spans="1:4" ht="12.75">
      <c r="A13996" s="83"/>
      <c r="B13996" s="83"/>
      <c r="C13996" s="83"/>
      <c r="D13996" s="98"/>
    </row>
    <row r="13997" spans="1:4" ht="12.75">
      <c r="A13997" s="83"/>
      <c r="B13997" s="83"/>
      <c r="C13997" s="83"/>
      <c r="D13997" s="98"/>
    </row>
    <row r="13998" spans="1:4" ht="12.75">
      <c r="A13998" s="83"/>
      <c r="B13998" s="83"/>
      <c r="C13998" s="83"/>
      <c r="D13998" s="98"/>
    </row>
    <row r="13999" spans="1:4" ht="12.75">
      <c r="A13999" s="83"/>
      <c r="B13999" s="83"/>
      <c r="C13999" s="83"/>
      <c r="D13999" s="98"/>
    </row>
    <row r="14000" spans="1:4" ht="12.75">
      <c r="A14000" s="83"/>
      <c r="B14000" s="83"/>
      <c r="C14000" s="83"/>
      <c r="D14000" s="98"/>
    </row>
    <row r="14001" spans="1:4" ht="12.75">
      <c r="A14001" s="83"/>
      <c r="B14001" s="83"/>
      <c r="C14001" s="83"/>
      <c r="D14001" s="98"/>
    </row>
    <row r="14002" spans="1:4" ht="12.75">
      <c r="A14002" s="83"/>
      <c r="B14002" s="83"/>
      <c r="C14002" s="83"/>
      <c r="D14002" s="98"/>
    </row>
    <row r="14003" spans="1:4" ht="12.75">
      <c r="A14003" s="83"/>
      <c r="B14003" s="83"/>
      <c r="C14003" s="83"/>
      <c r="D14003" s="98"/>
    </row>
    <row r="14004" spans="1:4" ht="12.75">
      <c r="A14004" s="83"/>
      <c r="B14004" s="83"/>
      <c r="C14004" s="83"/>
      <c r="D14004" s="98"/>
    </row>
    <row r="14005" spans="1:4" ht="12.75">
      <c r="A14005" s="83"/>
      <c r="B14005" s="83"/>
      <c r="C14005" s="83"/>
      <c r="D14005" s="98"/>
    </row>
    <row r="14006" spans="1:4" ht="12.75">
      <c r="A14006" s="83"/>
      <c r="B14006" s="83"/>
      <c r="C14006" s="83"/>
      <c r="D14006" s="98"/>
    </row>
    <row r="14007" spans="1:4" ht="12.75">
      <c r="A14007" s="83"/>
      <c r="B14007" s="83"/>
      <c r="C14007" s="83"/>
      <c r="D14007" s="98"/>
    </row>
    <row r="14008" spans="1:4" ht="12.75">
      <c r="A14008" s="83"/>
      <c r="B14008" s="83"/>
      <c r="C14008" s="83"/>
      <c r="D14008" s="98"/>
    </row>
    <row r="14009" spans="1:4" ht="12.75">
      <c r="A14009" s="83"/>
      <c r="B14009" s="83"/>
      <c r="C14009" s="83"/>
      <c r="D14009" s="98"/>
    </row>
    <row r="14010" spans="1:4" ht="12.75">
      <c r="A14010" s="83"/>
      <c r="B14010" s="83"/>
      <c r="C14010" s="83"/>
      <c r="D14010" s="98"/>
    </row>
    <row r="14011" spans="1:4" ht="12.75">
      <c r="A14011" s="83"/>
      <c r="B14011" s="83"/>
      <c r="C14011" s="83"/>
      <c r="D14011" s="98"/>
    </row>
    <row r="14012" spans="1:4" ht="12.75">
      <c r="A14012" s="83"/>
      <c r="B14012" s="83"/>
      <c r="C14012" s="83"/>
      <c r="D14012" s="98"/>
    </row>
    <row r="14013" spans="1:4" ht="12.75">
      <c r="A14013" s="83"/>
      <c r="B14013" s="83"/>
      <c r="C14013" s="83"/>
      <c r="D14013" s="98"/>
    </row>
    <row r="14014" spans="1:4" ht="12.75">
      <c r="A14014" s="83"/>
      <c r="B14014" s="83"/>
      <c r="C14014" s="83"/>
      <c r="D14014" s="98"/>
    </row>
    <row r="14015" spans="1:4" ht="12.75">
      <c r="A14015" s="83"/>
      <c r="B14015" s="83"/>
      <c r="C14015" s="83"/>
      <c r="D14015" s="98"/>
    </row>
    <row r="14016" spans="1:4" ht="12.75">
      <c r="A14016" s="83"/>
      <c r="B14016" s="83"/>
      <c r="C14016" s="83"/>
      <c r="D14016" s="98"/>
    </row>
    <row r="14017" spans="1:4" ht="12.75">
      <c r="A14017" s="83"/>
      <c r="B14017" s="83"/>
      <c r="C14017" s="83"/>
      <c r="D14017" s="98"/>
    </row>
    <row r="14018" spans="1:4" ht="12.75">
      <c r="A14018" s="83"/>
      <c r="B14018" s="83"/>
      <c r="C14018" s="83"/>
      <c r="D14018" s="98"/>
    </row>
    <row r="14019" spans="1:4" ht="12.75">
      <c r="A14019" s="83"/>
      <c r="B14019" s="83"/>
      <c r="C14019" s="83"/>
      <c r="D14019" s="98"/>
    </row>
    <row r="14020" spans="1:4" ht="12.75">
      <c r="A14020" s="83"/>
      <c r="B14020" s="83"/>
      <c r="C14020" s="83"/>
      <c r="D14020" s="98"/>
    </row>
    <row r="14021" spans="1:4" ht="12.75">
      <c r="A14021" s="83"/>
      <c r="B14021" s="83"/>
      <c r="C14021" s="83"/>
      <c r="D14021" s="98"/>
    </row>
    <row r="14022" spans="1:4" ht="12.75">
      <c r="A14022" s="83"/>
      <c r="B14022" s="83"/>
      <c r="C14022" s="83"/>
      <c r="D14022" s="98"/>
    </row>
    <row r="14023" spans="1:4" ht="12.75">
      <c r="A14023" s="83"/>
      <c r="B14023" s="83"/>
      <c r="C14023" s="83"/>
      <c r="D14023" s="98"/>
    </row>
    <row r="14024" spans="1:4" ht="12.75">
      <c r="A14024" s="83"/>
      <c r="B14024" s="83"/>
      <c r="C14024" s="83"/>
      <c r="D14024" s="98"/>
    </row>
    <row r="14025" spans="1:4" ht="12.75">
      <c r="A14025" s="83"/>
      <c r="B14025" s="83"/>
      <c r="C14025" s="83"/>
      <c r="D14025" s="98"/>
    </row>
    <row r="14026" spans="1:4" ht="12.75">
      <c r="A14026" s="83"/>
      <c r="B14026" s="83"/>
      <c r="C14026" s="83"/>
      <c r="D14026" s="98"/>
    </row>
    <row r="14027" spans="1:4" ht="12.75">
      <c r="A14027" s="83"/>
      <c r="B14027" s="83"/>
      <c r="C14027" s="83"/>
      <c r="D14027" s="98"/>
    </row>
    <row r="14028" spans="1:4" ht="12.75">
      <c r="A14028" s="83"/>
      <c r="B14028" s="83"/>
      <c r="C14028" s="83"/>
      <c r="D14028" s="98"/>
    </row>
    <row r="14029" spans="1:4" ht="12.75">
      <c r="A14029" s="83"/>
      <c r="B14029" s="83"/>
      <c r="C14029" s="83"/>
      <c r="D14029" s="98"/>
    </row>
    <row r="14030" spans="1:4" ht="12.75">
      <c r="A14030" s="83"/>
      <c r="B14030" s="83"/>
      <c r="C14030" s="83"/>
      <c r="D14030" s="98"/>
    </row>
    <row r="14031" spans="1:4" ht="12.75">
      <c r="A14031" s="83"/>
      <c r="B14031" s="83"/>
      <c r="C14031" s="83"/>
      <c r="D14031" s="98"/>
    </row>
    <row r="14032" spans="1:4" ht="12.75">
      <c r="A14032" s="83"/>
      <c r="B14032" s="83"/>
      <c r="C14032" s="83"/>
      <c r="D14032" s="98"/>
    </row>
    <row r="14033" spans="1:4" ht="12.75">
      <c r="A14033" s="83"/>
      <c r="B14033" s="83"/>
      <c r="C14033" s="83"/>
      <c r="D14033" s="98"/>
    </row>
    <row r="14034" spans="1:4" ht="12.75">
      <c r="A14034" s="83"/>
      <c r="B14034" s="83"/>
      <c r="C14034" s="83"/>
      <c r="D14034" s="98"/>
    </row>
    <row r="14035" spans="1:4" ht="12.75">
      <c r="A14035" s="83"/>
      <c r="B14035" s="83"/>
      <c r="C14035" s="83"/>
      <c r="D14035" s="98"/>
    </row>
    <row r="14036" spans="1:4" ht="12.75">
      <c r="A14036" s="83"/>
      <c r="B14036" s="83"/>
      <c r="C14036" s="83"/>
      <c r="D14036" s="98"/>
    </row>
    <row r="14037" spans="1:4" ht="12.75">
      <c r="A14037" s="83"/>
      <c r="B14037" s="83"/>
      <c r="C14037" s="83"/>
      <c r="D14037" s="98"/>
    </row>
    <row r="14038" spans="1:4" ht="12.75">
      <c r="A14038" s="83"/>
      <c r="B14038" s="83"/>
      <c r="C14038" s="83"/>
      <c r="D14038" s="98"/>
    </row>
    <row r="14039" spans="1:4" ht="12.75">
      <c r="A14039" s="83"/>
      <c r="B14039" s="83"/>
      <c r="C14039" s="83"/>
      <c r="D14039" s="98"/>
    </row>
    <row r="14040" spans="1:4" ht="12.75">
      <c r="A14040" s="83"/>
      <c r="B14040" s="83"/>
      <c r="C14040" s="83"/>
      <c r="D14040" s="98"/>
    </row>
    <row r="14041" spans="1:4" ht="12.75">
      <c r="A14041" s="83"/>
      <c r="B14041" s="83"/>
      <c r="C14041" s="83"/>
      <c r="D14041" s="98"/>
    </row>
    <row r="14042" spans="1:4" ht="12.75">
      <c r="A14042" s="83"/>
      <c r="B14042" s="83"/>
      <c r="C14042" s="83"/>
      <c r="D14042" s="98"/>
    </row>
    <row r="14043" spans="1:4" ht="12.75">
      <c r="A14043" s="83"/>
      <c r="B14043" s="83"/>
      <c r="C14043" s="83"/>
      <c r="D14043" s="98"/>
    </row>
    <row r="14044" spans="1:4" ht="12.75">
      <c r="A14044" s="83"/>
      <c r="B14044" s="83"/>
      <c r="C14044" s="83"/>
      <c r="D14044" s="98"/>
    </row>
    <row r="14045" spans="1:4" ht="12.75">
      <c r="A14045" s="83"/>
      <c r="B14045" s="83"/>
      <c r="C14045" s="83"/>
      <c r="D14045" s="98"/>
    </row>
    <row r="14046" spans="1:4" ht="12.75">
      <c r="A14046" s="83"/>
      <c r="B14046" s="83"/>
      <c r="C14046" s="83"/>
      <c r="D14046" s="98"/>
    </row>
    <row r="14047" spans="1:4" ht="12.75">
      <c r="A14047" s="83"/>
      <c r="B14047" s="83"/>
      <c r="C14047" s="83"/>
      <c r="D14047" s="98"/>
    </row>
    <row r="14048" spans="1:4" ht="12.75">
      <c r="A14048" s="83"/>
      <c r="B14048" s="83"/>
      <c r="C14048" s="83"/>
      <c r="D14048" s="98"/>
    </row>
    <row r="14049" spans="1:4" ht="12.75">
      <c r="A14049" s="83"/>
      <c r="B14049" s="83"/>
      <c r="C14049" s="83"/>
      <c r="D14049" s="98"/>
    </row>
    <row r="14050" spans="1:4" ht="12.75">
      <c r="A14050" s="83"/>
      <c r="B14050" s="83"/>
      <c r="C14050" s="83"/>
      <c r="D14050" s="98"/>
    </row>
    <row r="14051" spans="1:4" ht="12.75">
      <c r="A14051" s="83"/>
      <c r="B14051" s="83"/>
      <c r="C14051" s="83"/>
      <c r="D14051" s="98"/>
    </row>
    <row r="14052" spans="1:4" ht="12.75">
      <c r="A14052" s="83"/>
      <c r="B14052" s="83"/>
      <c r="C14052" s="83"/>
      <c r="D14052" s="98"/>
    </row>
    <row r="14053" spans="1:4" ht="12.75">
      <c r="A14053" s="83"/>
      <c r="B14053" s="83"/>
      <c r="C14053" s="83"/>
      <c r="D14053" s="98"/>
    </row>
    <row r="14054" spans="1:4" ht="12.75">
      <c r="A14054" s="83"/>
      <c r="B14054" s="83"/>
      <c r="C14054" s="83"/>
      <c r="D14054" s="98"/>
    </row>
    <row r="14055" spans="1:4" ht="12.75">
      <c r="A14055" s="83"/>
      <c r="B14055" s="83"/>
      <c r="C14055" s="83"/>
      <c r="D14055" s="98"/>
    </row>
    <row r="14056" spans="1:4" ht="12.75">
      <c r="A14056" s="83"/>
      <c r="B14056" s="83"/>
      <c r="C14056" s="83"/>
      <c r="D14056" s="98"/>
    </row>
    <row r="14057" spans="1:4" ht="12.75">
      <c r="A14057" s="83"/>
      <c r="B14057" s="83"/>
      <c r="C14057" s="83"/>
      <c r="D14057" s="98"/>
    </row>
    <row r="14058" spans="1:4" ht="12.75">
      <c r="A14058" s="83"/>
      <c r="B14058" s="83"/>
      <c r="C14058" s="83"/>
      <c r="D14058" s="98"/>
    </row>
    <row r="14059" spans="1:4" ht="12.75">
      <c r="A14059" s="83"/>
      <c r="B14059" s="83"/>
      <c r="C14059" s="83"/>
      <c r="D14059" s="98"/>
    </row>
    <row r="14060" spans="1:4" ht="12.75">
      <c r="A14060" s="83"/>
      <c r="B14060" s="83"/>
      <c r="C14060" s="83"/>
      <c r="D14060" s="98"/>
    </row>
    <row r="14061" spans="1:4" ht="12.75">
      <c r="A14061" s="83"/>
      <c r="B14061" s="83"/>
      <c r="C14061" s="83"/>
      <c r="D14061" s="98"/>
    </row>
    <row r="14062" spans="1:4" ht="12.75">
      <c r="A14062" s="83"/>
      <c r="B14062" s="83"/>
      <c r="C14062" s="83"/>
      <c r="D14062" s="98"/>
    </row>
    <row r="14063" spans="1:4" ht="12.75">
      <c r="A14063" s="83"/>
      <c r="B14063" s="83"/>
      <c r="C14063" s="83"/>
      <c r="D14063" s="98"/>
    </row>
    <row r="14064" spans="1:4" ht="12.75">
      <c r="A14064" s="83"/>
      <c r="B14064" s="83"/>
      <c r="C14064" s="83"/>
      <c r="D14064" s="98"/>
    </row>
    <row r="14065" spans="1:4" ht="12.75">
      <c r="A14065" s="83"/>
      <c r="B14065" s="83"/>
      <c r="C14065" s="83"/>
      <c r="D14065" s="98"/>
    </row>
    <row r="14066" spans="1:4" ht="12.75">
      <c r="A14066" s="83"/>
      <c r="B14066" s="83"/>
      <c r="C14066" s="83"/>
      <c r="D14066" s="98"/>
    </row>
    <row r="14067" spans="1:4" ht="12.75">
      <c r="A14067" s="83"/>
      <c r="B14067" s="83"/>
      <c r="C14067" s="83"/>
      <c r="D14067" s="98"/>
    </row>
    <row r="14068" spans="1:4" ht="12.75">
      <c r="A14068" s="83"/>
      <c r="B14068" s="83"/>
      <c r="C14068" s="83"/>
      <c r="D14068" s="98"/>
    </row>
    <row r="14069" spans="1:4" ht="12.75">
      <c r="A14069" s="83"/>
      <c r="B14069" s="83"/>
      <c r="C14069" s="83"/>
      <c r="D14069" s="98"/>
    </row>
    <row r="14070" spans="1:4" ht="12.75">
      <c r="A14070" s="83"/>
      <c r="B14070" s="83"/>
      <c r="C14070" s="83"/>
      <c r="D14070" s="98"/>
    </row>
    <row r="14071" spans="1:4" ht="12.75">
      <c r="A14071" s="83"/>
      <c r="B14071" s="83"/>
      <c r="C14071" s="83"/>
      <c r="D14071" s="98"/>
    </row>
    <row r="14072" spans="1:4" ht="12.75">
      <c r="A14072" s="83"/>
      <c r="B14072" s="83"/>
      <c r="C14072" s="83"/>
      <c r="D14072" s="98"/>
    </row>
    <row r="14073" spans="1:4" ht="12.75">
      <c r="A14073" s="83"/>
      <c r="B14073" s="83"/>
      <c r="C14073" s="83"/>
      <c r="D14073" s="98"/>
    </row>
    <row r="14074" spans="1:4" ht="12.75">
      <c r="A14074" s="83"/>
      <c r="B14074" s="83"/>
      <c r="C14074" s="83"/>
      <c r="D14074" s="98"/>
    </row>
    <row r="14075" spans="1:4" ht="12.75">
      <c r="A14075" s="83"/>
      <c r="B14075" s="83"/>
      <c r="C14075" s="83"/>
      <c r="D14075" s="98"/>
    </row>
    <row r="14076" spans="1:4" ht="12.75">
      <c r="A14076" s="83"/>
      <c r="B14076" s="83"/>
      <c r="C14076" s="83"/>
      <c r="D14076" s="98"/>
    </row>
    <row r="14077" spans="1:4" ht="12.75">
      <c r="A14077" s="83"/>
      <c r="B14077" s="83"/>
      <c r="C14077" s="83"/>
      <c r="D14077" s="98"/>
    </row>
    <row r="14078" spans="1:4" ht="12.75">
      <c r="A14078" s="83"/>
      <c r="B14078" s="83"/>
      <c r="C14078" s="83"/>
      <c r="D14078" s="98"/>
    </row>
    <row r="14079" spans="1:4" ht="12.75">
      <c r="A14079" s="83"/>
      <c r="B14079" s="83"/>
      <c r="C14079" s="83"/>
      <c r="D14079" s="98"/>
    </row>
    <row r="14080" spans="1:4" ht="12.75">
      <c r="A14080" s="83"/>
      <c r="B14080" s="83"/>
      <c r="C14080" s="83"/>
      <c r="D14080" s="98"/>
    </row>
    <row r="14081" spans="1:4" ht="12.75">
      <c r="A14081" s="83"/>
      <c r="B14081" s="83"/>
      <c r="C14081" s="83"/>
      <c r="D14081" s="98"/>
    </row>
    <row r="14082" spans="1:4" ht="12.75">
      <c r="A14082" s="83"/>
      <c r="B14082" s="83"/>
      <c r="C14082" s="83"/>
      <c r="D14082" s="98"/>
    </row>
    <row r="14083" spans="1:4" ht="12.75">
      <c r="A14083" s="83"/>
      <c r="B14083" s="83"/>
      <c r="C14083" s="83"/>
      <c r="D14083" s="98"/>
    </row>
    <row r="14084" spans="1:4" ht="12.75">
      <c r="A14084" s="83"/>
      <c r="B14084" s="83"/>
      <c r="C14084" s="83"/>
      <c r="D14084" s="98"/>
    </row>
    <row r="14085" spans="1:4" ht="12.75">
      <c r="A14085" s="83"/>
      <c r="B14085" s="83"/>
      <c r="C14085" s="83"/>
      <c r="D14085" s="98"/>
    </row>
    <row r="14086" spans="1:4" ht="12.75">
      <c r="A14086" s="83"/>
      <c r="B14086" s="83"/>
      <c r="C14086" s="83"/>
      <c r="D14086" s="98"/>
    </row>
    <row r="14087" spans="1:4" ht="12.75">
      <c r="A14087" s="83"/>
      <c r="B14087" s="83"/>
      <c r="C14087" s="83"/>
      <c r="D14087" s="98"/>
    </row>
    <row r="14088" spans="1:4" ht="12.75">
      <c r="A14088" s="83"/>
      <c r="B14088" s="83"/>
      <c r="C14088" s="83"/>
      <c r="D14088" s="98"/>
    </row>
    <row r="14089" spans="1:4" ht="12.75">
      <c r="A14089" s="83"/>
      <c r="B14089" s="83"/>
      <c r="C14089" s="83"/>
      <c r="D14089" s="98"/>
    </row>
    <row r="14090" spans="1:4" ht="12.75">
      <c r="A14090" s="83"/>
      <c r="B14090" s="83"/>
      <c r="C14090" s="83"/>
      <c r="D14090" s="98"/>
    </row>
    <row r="14091" spans="1:4" ht="12.75">
      <c r="A14091" s="83"/>
      <c r="B14091" s="83"/>
      <c r="C14091" s="83"/>
      <c r="D14091" s="98"/>
    </row>
    <row r="14092" spans="1:4" ht="12.75">
      <c r="A14092" s="83"/>
      <c r="B14092" s="83"/>
      <c r="C14092" s="83"/>
      <c r="D14092" s="98"/>
    </row>
    <row r="14093" spans="1:4" ht="12.75">
      <c r="A14093" s="83"/>
      <c r="B14093" s="83"/>
      <c r="C14093" s="83"/>
      <c r="D14093" s="98"/>
    </row>
    <row r="14094" spans="1:4" ht="12.75">
      <c r="A14094" s="83"/>
      <c r="B14094" s="83"/>
      <c r="C14094" s="83"/>
      <c r="D14094" s="98"/>
    </row>
    <row r="14095" spans="1:4" ht="12.75">
      <c r="A14095" s="83"/>
      <c r="B14095" s="83"/>
      <c r="C14095" s="83"/>
      <c r="D14095" s="98"/>
    </row>
    <row r="14096" spans="1:4" ht="12.75">
      <c r="A14096" s="83"/>
      <c r="B14096" s="83"/>
      <c r="C14096" s="83"/>
      <c r="D14096" s="98"/>
    </row>
    <row r="14097" spans="1:4" ht="12.75">
      <c r="A14097" s="83"/>
      <c r="B14097" s="83"/>
      <c r="C14097" s="83"/>
      <c r="D14097" s="98"/>
    </row>
    <row r="14098" spans="1:4" ht="12.75">
      <c r="A14098" s="83"/>
      <c r="B14098" s="83"/>
      <c r="C14098" s="83"/>
      <c r="D14098" s="98"/>
    </row>
    <row r="14099" spans="1:4" ht="12.75">
      <c r="A14099" s="83"/>
      <c r="B14099" s="83"/>
      <c r="C14099" s="83"/>
      <c r="D14099" s="98"/>
    </row>
    <row r="14100" spans="1:4" ht="12.75">
      <c r="A14100" s="83"/>
      <c r="B14100" s="83"/>
      <c r="C14100" s="83"/>
      <c r="D14100" s="98"/>
    </row>
    <row r="14101" spans="1:4" ht="12.75">
      <c r="A14101" s="83"/>
      <c r="B14101" s="83"/>
      <c r="C14101" s="83"/>
      <c r="D14101" s="98"/>
    </row>
    <row r="14102" spans="1:4" ht="12.75">
      <c r="A14102" s="83"/>
      <c r="B14102" s="83"/>
      <c r="C14102" s="83"/>
      <c r="D14102" s="98"/>
    </row>
    <row r="14103" spans="1:4" ht="12.75">
      <c r="A14103" s="83"/>
      <c r="B14103" s="83"/>
      <c r="C14103" s="83"/>
      <c r="D14103" s="98"/>
    </row>
    <row r="14104" spans="1:4" ht="12.75">
      <c r="A14104" s="83"/>
      <c r="B14104" s="83"/>
      <c r="C14104" s="83"/>
      <c r="D14104" s="98"/>
    </row>
    <row r="14105" spans="1:4" ht="12.75">
      <c r="A14105" s="83"/>
      <c r="B14105" s="83"/>
      <c r="C14105" s="83"/>
      <c r="D14105" s="98"/>
    </row>
    <row r="14106" spans="1:4" ht="12.75">
      <c r="A14106" s="83"/>
      <c r="B14106" s="83"/>
      <c r="C14106" s="83"/>
      <c r="D14106" s="98"/>
    </row>
    <row r="14107" spans="1:4" ht="12.75">
      <c r="A14107" s="83"/>
      <c r="B14107" s="83"/>
      <c r="C14107" s="83"/>
      <c r="D14107" s="98"/>
    </row>
    <row r="14108" spans="1:4" ht="12.75">
      <c r="A14108" s="83"/>
      <c r="B14108" s="83"/>
      <c r="C14108" s="83"/>
      <c r="D14108" s="98"/>
    </row>
    <row r="14109" spans="1:4" ht="12.75">
      <c r="A14109" s="83"/>
      <c r="B14109" s="83"/>
      <c r="C14109" s="83"/>
      <c r="D14109" s="98"/>
    </row>
    <row r="14110" spans="1:4" ht="12.75">
      <c r="A14110" s="83"/>
      <c r="B14110" s="83"/>
      <c r="C14110" s="83"/>
      <c r="D14110" s="98"/>
    </row>
    <row r="14111" spans="1:4" ht="12.75">
      <c r="A14111" s="83"/>
      <c r="B14111" s="83"/>
      <c r="C14111" s="83"/>
      <c r="D14111" s="98"/>
    </row>
    <row r="14112" spans="1:4" ht="12.75">
      <c r="A14112" s="83"/>
      <c r="B14112" s="83"/>
      <c r="C14112" s="83"/>
      <c r="D14112" s="98"/>
    </row>
    <row r="14113" spans="1:4" ht="12.75">
      <c r="A14113" s="83"/>
      <c r="B14113" s="83"/>
      <c r="C14113" s="83"/>
      <c r="D14113" s="98"/>
    </row>
    <row r="14114" spans="1:4" ht="12.75">
      <c r="A14114" s="83"/>
      <c r="B14114" s="83"/>
      <c r="C14114" s="83"/>
      <c r="D14114" s="98"/>
    </row>
    <row r="14115" spans="1:4" ht="12.75">
      <c r="A14115" s="83"/>
      <c r="B14115" s="83"/>
      <c r="C14115" s="83"/>
      <c r="D14115" s="98"/>
    </row>
    <row r="14116" spans="1:4" ht="12.75">
      <c r="A14116" s="83"/>
      <c r="B14116" s="83"/>
      <c r="C14116" s="83"/>
      <c r="D14116" s="98"/>
    </row>
    <row r="14117" spans="1:4" ht="12.75">
      <c r="A14117" s="83"/>
      <c r="B14117" s="83"/>
      <c r="C14117" s="83"/>
      <c r="D14117" s="98"/>
    </row>
    <row r="14118" spans="1:4" ht="12.75">
      <c r="A14118" s="83"/>
      <c r="B14118" s="83"/>
      <c r="C14118" s="83"/>
      <c r="D14118" s="98"/>
    </row>
    <row r="14119" spans="1:4" ht="12.75">
      <c r="A14119" s="83"/>
      <c r="B14119" s="83"/>
      <c r="C14119" s="83"/>
      <c r="D14119" s="98"/>
    </row>
    <row r="14120" spans="1:4" ht="12.75">
      <c r="A14120" s="83"/>
      <c r="B14120" s="83"/>
      <c r="C14120" s="83"/>
      <c r="D14120" s="98"/>
    </row>
    <row r="14121" spans="1:4" ht="12.75">
      <c r="A14121" s="83"/>
      <c r="B14121" s="83"/>
      <c r="C14121" s="83"/>
      <c r="D14121" s="98"/>
    </row>
    <row r="14122" spans="1:4" ht="12.75">
      <c r="A14122" s="83"/>
      <c r="B14122" s="83"/>
      <c r="C14122" s="83"/>
      <c r="D14122" s="98"/>
    </row>
    <row r="14123" spans="1:4" ht="12.75">
      <c r="A14123" s="83"/>
      <c r="B14123" s="83"/>
      <c r="C14123" s="83"/>
      <c r="D14123" s="98"/>
    </row>
    <row r="14124" spans="1:4" ht="12.75">
      <c r="A14124" s="83"/>
      <c r="B14124" s="83"/>
      <c r="C14124" s="83"/>
      <c r="D14124" s="98"/>
    </row>
    <row r="14125" spans="1:4" ht="12.75">
      <c r="A14125" s="83"/>
      <c r="B14125" s="83"/>
      <c r="C14125" s="83"/>
      <c r="D14125" s="98"/>
    </row>
    <row r="14126" spans="1:4" ht="12.75">
      <c r="A14126" s="83"/>
      <c r="B14126" s="83"/>
      <c r="C14126" s="83"/>
      <c r="D14126" s="98"/>
    </row>
    <row r="14127" spans="1:4" ht="12.75">
      <c r="A14127" s="83"/>
      <c r="B14127" s="83"/>
      <c r="C14127" s="83"/>
      <c r="D14127" s="98"/>
    </row>
    <row r="14128" spans="1:4" ht="12.75">
      <c r="A14128" s="83"/>
      <c r="B14128" s="83"/>
      <c r="C14128" s="83"/>
      <c r="D14128" s="98"/>
    </row>
    <row r="14129" spans="1:4" ht="12.75">
      <c r="A14129" s="83"/>
      <c r="B14129" s="83"/>
      <c r="C14129" s="83"/>
      <c r="D14129" s="98"/>
    </row>
    <row r="14130" spans="1:4" ht="12.75">
      <c r="A14130" s="83"/>
      <c r="B14130" s="83"/>
      <c r="C14130" s="83"/>
      <c r="D14130" s="98"/>
    </row>
    <row r="14131" spans="1:4" ht="12.75">
      <c r="A14131" s="83"/>
      <c r="B14131" s="83"/>
      <c r="C14131" s="83"/>
      <c r="D14131" s="98"/>
    </row>
    <row r="14132" spans="1:4" ht="12.75">
      <c r="A14132" s="83"/>
      <c r="B14132" s="83"/>
      <c r="C14132" s="83"/>
      <c r="D14132" s="98"/>
    </row>
    <row r="14133" spans="1:4" ht="12.75">
      <c r="A14133" s="83"/>
      <c r="B14133" s="83"/>
      <c r="C14133" s="83"/>
      <c r="D14133" s="98"/>
    </row>
    <row r="14134" spans="1:4" ht="12.75">
      <c r="A14134" s="83"/>
      <c r="B14134" s="83"/>
      <c r="C14134" s="83"/>
      <c r="D14134" s="98"/>
    </row>
    <row r="14135" spans="1:4" ht="12.75">
      <c r="A14135" s="83"/>
      <c r="B14135" s="83"/>
      <c r="C14135" s="83"/>
      <c r="D14135" s="98"/>
    </row>
    <row r="14136" spans="1:4" ht="12.75">
      <c r="A14136" s="83"/>
      <c r="B14136" s="83"/>
      <c r="C14136" s="83"/>
      <c r="D14136" s="98"/>
    </row>
    <row r="14137" spans="1:4" ht="12.75">
      <c r="A14137" s="83"/>
      <c r="B14137" s="83"/>
      <c r="C14137" s="83"/>
      <c r="D14137" s="98"/>
    </row>
    <row r="14138" spans="1:4" ht="12.75">
      <c r="A14138" s="83"/>
      <c r="B14138" s="83"/>
      <c r="C14138" s="83"/>
      <c r="D14138" s="98"/>
    </row>
    <row r="14139" spans="1:4" ht="12.75">
      <c r="A14139" s="83"/>
      <c r="B14139" s="83"/>
      <c r="C14139" s="83"/>
      <c r="D14139" s="98"/>
    </row>
    <row r="14140" spans="1:4" ht="12.75">
      <c r="A14140" s="83"/>
      <c r="B14140" s="83"/>
      <c r="C14140" s="83"/>
      <c r="D14140" s="98"/>
    </row>
    <row r="14141" spans="1:4" ht="12.75">
      <c r="A14141" s="83"/>
      <c r="B14141" s="83"/>
      <c r="C14141" s="83"/>
      <c r="D14141" s="98"/>
    </row>
    <row r="14142" spans="1:4" ht="12.75">
      <c r="A14142" s="83"/>
      <c r="B14142" s="83"/>
      <c r="C14142" s="83"/>
      <c r="D14142" s="98"/>
    </row>
    <row r="14143" spans="1:4" ht="12.75">
      <c r="A14143" s="83"/>
      <c r="B14143" s="83"/>
      <c r="C14143" s="83"/>
      <c r="D14143" s="98"/>
    </row>
    <row r="14144" spans="1:4" ht="12.75">
      <c r="A14144" s="83"/>
      <c r="B14144" s="83"/>
      <c r="C14144" s="83"/>
      <c r="D14144" s="98"/>
    </row>
    <row r="14145" spans="1:4" ht="12.75">
      <c r="A14145" s="83"/>
      <c r="B14145" s="83"/>
      <c r="C14145" s="83"/>
      <c r="D14145" s="98"/>
    </row>
    <row r="14146" spans="1:4" ht="12.75">
      <c r="A14146" s="83"/>
      <c r="B14146" s="83"/>
      <c r="C14146" s="83"/>
      <c r="D14146" s="98"/>
    </row>
    <row r="14147" spans="1:4" ht="12.75">
      <c r="A14147" s="83"/>
      <c r="B14147" s="83"/>
      <c r="C14147" s="83"/>
      <c r="D14147" s="98"/>
    </row>
    <row r="14148" spans="1:4" ht="12.75">
      <c r="A14148" s="83"/>
      <c r="B14148" s="83"/>
      <c r="C14148" s="83"/>
      <c r="D14148" s="98"/>
    </row>
    <row r="14149" spans="1:4" ht="12.75">
      <c r="A14149" s="83"/>
      <c r="B14149" s="83"/>
      <c r="C14149" s="83"/>
      <c r="D14149" s="98"/>
    </row>
    <row r="14150" spans="1:4" ht="12.75">
      <c r="A14150" s="83"/>
      <c r="B14150" s="83"/>
      <c r="C14150" s="83"/>
      <c r="D14150" s="98"/>
    </row>
    <row r="14151" spans="1:4" ht="12.75">
      <c r="A14151" s="83"/>
      <c r="B14151" s="83"/>
      <c r="C14151" s="83"/>
      <c r="D14151" s="98"/>
    </row>
    <row r="14152" spans="1:4" ht="12.75">
      <c r="A14152" s="83"/>
      <c r="B14152" s="83"/>
      <c r="C14152" s="83"/>
      <c r="D14152" s="98"/>
    </row>
    <row r="14153" spans="1:4" ht="12.75">
      <c r="A14153" s="83"/>
      <c r="B14153" s="83"/>
      <c r="C14153" s="83"/>
      <c r="D14153" s="98"/>
    </row>
    <row r="14154" spans="1:4" ht="12.75">
      <c r="A14154" s="83"/>
      <c r="B14154" s="83"/>
      <c r="C14154" s="83"/>
      <c r="D14154" s="98"/>
    </row>
    <row r="14155" spans="1:4" ht="12.75">
      <c r="A14155" s="83"/>
      <c r="B14155" s="83"/>
      <c r="C14155" s="83"/>
      <c r="D14155" s="98"/>
    </row>
    <row r="14156" spans="1:4" ht="12.75">
      <c r="A14156" s="83"/>
      <c r="B14156" s="83"/>
      <c r="C14156" s="83"/>
      <c r="D14156" s="98"/>
    </row>
    <row r="14157" spans="1:4" ht="12.75">
      <c r="A14157" s="83"/>
      <c r="B14157" s="83"/>
      <c r="C14157" s="83"/>
      <c r="D14157" s="98"/>
    </row>
    <row r="14158" spans="1:4" ht="12.75">
      <c r="A14158" s="83"/>
      <c r="B14158" s="83"/>
      <c r="C14158" s="83"/>
      <c r="D14158" s="98"/>
    </row>
    <row r="14159" spans="1:4" ht="12.75">
      <c r="A14159" s="83"/>
      <c r="B14159" s="83"/>
      <c r="C14159" s="83"/>
      <c r="D14159" s="98"/>
    </row>
    <row r="14160" spans="1:4" ht="12.75">
      <c r="A14160" s="83"/>
      <c r="B14160" s="83"/>
      <c r="C14160" s="83"/>
      <c r="D14160" s="98"/>
    </row>
    <row r="14161" spans="1:4" ht="12.75">
      <c r="A14161" s="83"/>
      <c r="B14161" s="83"/>
      <c r="C14161" s="83"/>
      <c r="D14161" s="98"/>
    </row>
    <row r="14162" spans="1:4" ht="12.75">
      <c r="A14162" s="83"/>
      <c r="B14162" s="83"/>
      <c r="C14162" s="83"/>
      <c r="D14162" s="98"/>
    </row>
    <row r="14163" spans="1:4" ht="12.75">
      <c r="A14163" s="83"/>
      <c r="B14163" s="83"/>
      <c r="C14163" s="83"/>
      <c r="D14163" s="98"/>
    </row>
    <row r="14164" spans="1:4" ht="12.75">
      <c r="A14164" s="83"/>
      <c r="B14164" s="83"/>
      <c r="C14164" s="83"/>
      <c r="D14164" s="98"/>
    </row>
    <row r="14165" spans="1:4" ht="12.75">
      <c r="A14165" s="83"/>
      <c r="B14165" s="83"/>
      <c r="C14165" s="83"/>
      <c r="D14165" s="98"/>
    </row>
    <row r="14166" spans="1:4" ht="12.75">
      <c r="A14166" s="83"/>
      <c r="B14166" s="83"/>
      <c r="C14166" s="83"/>
      <c r="D14166" s="98"/>
    </row>
    <row r="14167" spans="1:4" ht="12.75">
      <c r="A14167" s="83"/>
      <c r="B14167" s="83"/>
      <c r="C14167" s="83"/>
      <c r="D14167" s="98"/>
    </row>
    <row r="14168" spans="1:4" ht="12.75">
      <c r="A14168" s="83"/>
      <c r="B14168" s="83"/>
      <c r="C14168" s="83"/>
      <c r="D14168" s="98"/>
    </row>
    <row r="14169" spans="1:4" ht="12.75">
      <c r="A14169" s="83"/>
      <c r="B14169" s="83"/>
      <c r="C14169" s="83"/>
      <c r="D14169" s="98"/>
    </row>
    <row r="14170" spans="1:4" ht="12.75">
      <c r="A14170" s="83"/>
      <c r="B14170" s="83"/>
      <c r="C14170" s="83"/>
      <c r="D14170" s="98"/>
    </row>
    <row r="14171" spans="1:4" ht="12.75">
      <c r="A14171" s="83"/>
      <c r="B14171" s="83"/>
      <c r="C14171" s="83"/>
      <c r="D14171" s="98"/>
    </row>
    <row r="14172" spans="1:4" ht="12.75">
      <c r="A14172" s="83"/>
      <c r="B14172" s="83"/>
      <c r="C14172" s="83"/>
      <c r="D14172" s="98"/>
    </row>
    <row r="14173" spans="1:4" ht="12.75">
      <c r="A14173" s="83"/>
      <c r="B14173" s="83"/>
      <c r="C14173" s="83"/>
      <c r="D14173" s="98"/>
    </row>
    <row r="14174" spans="1:4" ht="12.75">
      <c r="A14174" s="83"/>
      <c r="B14174" s="83"/>
      <c r="C14174" s="83"/>
      <c r="D14174" s="98"/>
    </row>
    <row r="14175" spans="1:4" ht="12.75">
      <c r="A14175" s="83"/>
      <c r="B14175" s="83"/>
      <c r="C14175" s="83"/>
      <c r="D14175" s="98"/>
    </row>
    <row r="14176" spans="1:4" ht="12.75">
      <c r="A14176" s="83"/>
      <c r="B14176" s="83"/>
      <c r="C14176" s="83"/>
      <c r="D14176" s="98"/>
    </row>
    <row r="14177" spans="1:4" ht="12.75">
      <c r="A14177" s="83"/>
      <c r="B14177" s="83"/>
      <c r="C14177" s="83"/>
      <c r="D14177" s="98"/>
    </row>
    <row r="14178" spans="1:4" ht="12.75">
      <c r="A14178" s="83"/>
      <c r="B14178" s="83"/>
      <c r="C14178" s="83"/>
      <c r="D14178" s="98"/>
    </row>
    <row r="14179" spans="1:4" ht="12.75">
      <c r="A14179" s="83"/>
      <c r="B14179" s="83"/>
      <c r="C14179" s="83"/>
      <c r="D14179" s="98"/>
    </row>
    <row r="14180" spans="1:4" ht="12.75">
      <c r="A14180" s="83"/>
      <c r="B14180" s="83"/>
      <c r="C14180" s="83"/>
      <c r="D14180" s="98"/>
    </row>
    <row r="14181" spans="1:4" ht="12.75">
      <c r="A14181" s="83"/>
      <c r="B14181" s="83"/>
      <c r="C14181" s="83"/>
      <c r="D14181" s="98"/>
    </row>
    <row r="14182" spans="1:4" ht="12.75">
      <c r="A14182" s="83"/>
      <c r="B14182" s="83"/>
      <c r="C14182" s="83"/>
      <c r="D14182" s="98"/>
    </row>
    <row r="14183" spans="1:4" ht="12.75">
      <c r="A14183" s="83"/>
      <c r="B14183" s="83"/>
      <c r="C14183" s="83"/>
      <c r="D14183" s="98"/>
    </row>
    <row r="14184" spans="1:4" ht="12.75">
      <c r="A14184" s="83"/>
      <c r="B14184" s="83"/>
      <c r="C14184" s="83"/>
      <c r="D14184" s="98"/>
    </row>
    <row r="14185" spans="1:4" ht="12.75">
      <c r="A14185" s="83"/>
      <c r="B14185" s="83"/>
      <c r="C14185" s="83"/>
      <c r="D14185" s="98"/>
    </row>
    <row r="14186" spans="1:4" ht="12.75">
      <c r="A14186" s="83"/>
      <c r="B14186" s="83"/>
      <c r="C14186" s="83"/>
      <c r="D14186" s="98"/>
    </row>
    <row r="14187" spans="1:4" ht="12.75">
      <c r="A14187" s="83"/>
      <c r="B14187" s="83"/>
      <c r="C14187" s="83"/>
      <c r="D14187" s="98"/>
    </row>
    <row r="14188" spans="1:4" ht="12.75">
      <c r="A14188" s="83"/>
      <c r="B14188" s="83"/>
      <c r="C14188" s="83"/>
      <c r="D14188" s="98"/>
    </row>
    <row r="14189" spans="1:4" ht="12.75">
      <c r="A14189" s="83"/>
      <c r="B14189" s="83"/>
      <c r="C14189" s="83"/>
      <c r="D14189" s="98"/>
    </row>
    <row r="14190" spans="1:4" ht="12.75">
      <c r="A14190" s="83"/>
      <c r="B14190" s="83"/>
      <c r="C14190" s="83"/>
      <c r="D14190" s="98"/>
    </row>
    <row r="14191" spans="1:4" ht="12.75">
      <c r="A14191" s="83"/>
      <c r="B14191" s="83"/>
      <c r="C14191" s="83"/>
      <c r="D14191" s="98"/>
    </row>
    <row r="14192" spans="1:4" ht="12.75">
      <c r="A14192" s="83"/>
      <c r="B14192" s="83"/>
      <c r="C14192" s="83"/>
      <c r="D14192" s="98"/>
    </row>
    <row r="14193" spans="1:4" ht="12.75">
      <c r="A14193" s="83"/>
      <c r="B14193" s="83"/>
      <c r="C14193" s="83"/>
      <c r="D14193" s="98"/>
    </row>
    <row r="14194" spans="1:4" ht="12.75">
      <c r="A14194" s="83"/>
      <c r="B14194" s="83"/>
      <c r="C14194" s="83"/>
      <c r="D14194" s="98"/>
    </row>
    <row r="14195" spans="1:4" ht="12.75">
      <c r="A14195" s="83"/>
      <c r="B14195" s="83"/>
      <c r="C14195" s="83"/>
      <c r="D14195" s="98"/>
    </row>
    <row r="14196" spans="1:4" ht="12.75">
      <c r="A14196" s="83"/>
      <c r="B14196" s="83"/>
      <c r="C14196" s="83"/>
      <c r="D14196" s="98"/>
    </row>
    <row r="14197" spans="1:4" ht="12.75">
      <c r="A14197" s="83"/>
      <c r="B14197" s="83"/>
      <c r="C14197" s="83"/>
      <c r="D14197" s="98"/>
    </row>
    <row r="14198" spans="1:4" ht="12.75">
      <c r="A14198" s="83"/>
      <c r="B14198" s="83"/>
      <c r="C14198" s="83"/>
      <c r="D14198" s="98"/>
    </row>
    <row r="14199" spans="1:4" ht="12.75">
      <c r="A14199" s="83"/>
      <c r="B14199" s="83"/>
      <c r="C14199" s="83"/>
      <c r="D14199" s="98"/>
    </row>
    <row r="14200" spans="1:4" ht="12.75">
      <c r="A14200" s="83"/>
      <c r="B14200" s="83"/>
      <c r="C14200" s="83"/>
      <c r="D14200" s="98"/>
    </row>
    <row r="14201" spans="1:4" ht="12.75">
      <c r="A14201" s="83"/>
      <c r="B14201" s="83"/>
      <c r="C14201" s="83"/>
      <c r="D14201" s="98"/>
    </row>
    <row r="14202" spans="1:4" ht="12.75">
      <c r="A14202" s="83"/>
      <c r="B14202" s="83"/>
      <c r="C14202" s="83"/>
      <c r="D14202" s="98"/>
    </row>
    <row r="14203" spans="1:4" ht="12.75">
      <c r="A14203" s="83"/>
      <c r="B14203" s="83"/>
      <c r="C14203" s="83"/>
      <c r="D14203" s="98"/>
    </row>
    <row r="14204" spans="1:4" ht="12.75">
      <c r="A14204" s="83"/>
      <c r="B14204" s="83"/>
      <c r="C14204" s="83"/>
      <c r="D14204" s="98"/>
    </row>
    <row r="14205" spans="1:4" ht="12.75">
      <c r="A14205" s="83"/>
      <c r="B14205" s="83"/>
      <c r="C14205" s="83"/>
      <c r="D14205" s="98"/>
    </row>
    <row r="14206" spans="1:4" ht="12.75">
      <c r="A14206" s="83"/>
      <c r="B14206" s="83"/>
      <c r="C14206" s="83"/>
      <c r="D14206" s="98"/>
    </row>
    <row r="14207" spans="1:4" ht="12.75">
      <c r="A14207" s="83"/>
      <c r="B14207" s="83"/>
      <c r="C14207" s="83"/>
      <c r="D14207" s="98"/>
    </row>
    <row r="14208" spans="1:4" ht="12.75">
      <c r="A14208" s="83"/>
      <c r="B14208" s="83"/>
      <c r="C14208" s="83"/>
      <c r="D14208" s="98"/>
    </row>
    <row r="14209" spans="1:4" ht="12.75">
      <c r="A14209" s="83"/>
      <c r="B14209" s="83"/>
      <c r="C14209" s="83"/>
      <c r="D14209" s="98"/>
    </row>
    <row r="14210" spans="1:4" ht="12.75">
      <c r="A14210" s="83"/>
      <c r="B14210" s="83"/>
      <c r="C14210" s="83"/>
      <c r="D14210" s="98"/>
    </row>
    <row r="14211" spans="1:4" ht="12.75">
      <c r="A14211" s="83"/>
      <c r="B14211" s="83"/>
      <c r="C14211" s="83"/>
      <c r="D14211" s="98"/>
    </row>
    <row r="14212" spans="1:4" ht="12.75">
      <c r="A14212" s="83"/>
      <c r="B14212" s="83"/>
      <c r="C14212" s="83"/>
      <c r="D14212" s="98"/>
    </row>
    <row r="14213" spans="1:4" ht="12.75">
      <c r="A14213" s="83"/>
      <c r="B14213" s="83"/>
      <c r="C14213" s="83"/>
      <c r="D14213" s="98"/>
    </row>
    <row r="14214" spans="1:4" ht="12.75">
      <c r="A14214" s="83"/>
      <c r="B14214" s="83"/>
      <c r="C14214" s="83"/>
      <c r="D14214" s="98"/>
    </row>
    <row r="14215" spans="1:4" ht="12.75">
      <c r="A14215" s="83"/>
      <c r="B14215" s="83"/>
      <c r="C14215" s="83"/>
      <c r="D14215" s="98"/>
    </row>
    <row r="14216" spans="1:4" ht="12.75">
      <c r="A14216" s="83"/>
      <c r="B14216" s="83"/>
      <c r="C14216" s="83"/>
      <c r="D14216" s="98"/>
    </row>
    <row r="14217" spans="1:4" ht="12.75">
      <c r="A14217" s="83"/>
      <c r="B14217" s="83"/>
      <c r="C14217" s="83"/>
      <c r="D14217" s="98"/>
    </row>
    <row r="14218" spans="1:4" ht="12.75">
      <c r="A14218" s="83"/>
      <c r="B14218" s="83"/>
      <c r="C14218" s="83"/>
      <c r="D14218" s="98"/>
    </row>
    <row r="14219" spans="1:4" ht="12.75">
      <c r="A14219" s="83"/>
      <c r="B14219" s="83"/>
      <c r="C14219" s="83"/>
      <c r="D14219" s="98"/>
    </row>
    <row r="14220" spans="1:4" ht="12.75">
      <c r="A14220" s="83"/>
      <c r="B14220" s="83"/>
      <c r="C14220" s="83"/>
      <c r="D14220" s="98"/>
    </row>
    <row r="14221" spans="1:4" ht="12.75">
      <c r="A14221" s="83"/>
      <c r="B14221" s="83"/>
      <c r="C14221" s="83"/>
      <c r="D14221" s="98"/>
    </row>
    <row r="14222" spans="1:4" ht="12.75">
      <c r="A14222" s="83"/>
      <c r="B14222" s="83"/>
      <c r="C14222" s="83"/>
      <c r="D14222" s="98"/>
    </row>
    <row r="14223" spans="1:4" ht="12.75">
      <c r="A14223" s="83"/>
      <c r="B14223" s="83"/>
      <c r="C14223" s="83"/>
      <c r="D14223" s="98"/>
    </row>
    <row r="14224" spans="1:4" ht="12.75">
      <c r="A14224" s="83"/>
      <c r="B14224" s="83"/>
      <c r="C14224" s="83"/>
      <c r="D14224" s="98"/>
    </row>
    <row r="14225" spans="1:4" ht="12.75">
      <c r="A14225" s="83"/>
      <c r="B14225" s="83"/>
      <c r="C14225" s="83"/>
      <c r="D14225" s="98"/>
    </row>
    <row r="14226" spans="1:4" ht="12.75">
      <c r="A14226" s="83"/>
      <c r="B14226" s="83"/>
      <c r="C14226" s="83"/>
      <c r="D14226" s="98"/>
    </row>
    <row r="14227" spans="1:4" ht="12.75">
      <c r="A14227" s="83"/>
      <c r="B14227" s="83"/>
      <c r="C14227" s="83"/>
      <c r="D14227" s="98"/>
    </row>
    <row r="14228" spans="1:4" ht="12.75">
      <c r="A14228" s="83"/>
      <c r="B14228" s="83"/>
      <c r="C14228" s="83"/>
      <c r="D14228" s="98"/>
    </row>
    <row r="14229" spans="1:4" ht="12.75">
      <c r="A14229" s="83"/>
      <c r="B14229" s="83"/>
      <c r="C14229" s="83"/>
      <c r="D14229" s="98"/>
    </row>
    <row r="14230" spans="1:4" ht="12.75">
      <c r="A14230" s="83"/>
      <c r="B14230" s="83"/>
      <c r="C14230" s="83"/>
      <c r="D14230" s="98"/>
    </row>
    <row r="14231" spans="1:4" ht="12.75">
      <c r="A14231" s="83"/>
      <c r="B14231" s="83"/>
      <c r="C14231" s="83"/>
      <c r="D14231" s="98"/>
    </row>
    <row r="14232" spans="1:4" ht="12.75">
      <c r="A14232" s="83"/>
      <c r="B14232" s="83"/>
      <c r="C14232" s="83"/>
      <c r="D14232" s="98"/>
    </row>
    <row r="14233" spans="1:4" ht="12.75">
      <c r="A14233" s="83"/>
      <c r="B14233" s="83"/>
      <c r="C14233" s="83"/>
      <c r="D14233" s="98"/>
    </row>
    <row r="14234" spans="1:4" ht="12.75">
      <c r="A14234" s="83"/>
      <c r="B14234" s="83"/>
      <c r="C14234" s="83"/>
      <c r="D14234" s="98"/>
    </row>
    <row r="14235" spans="1:4" ht="12.75">
      <c r="A14235" s="83"/>
      <c r="B14235" s="83"/>
      <c r="C14235" s="83"/>
      <c r="D14235" s="98"/>
    </row>
    <row r="14236" spans="1:4" ht="12.75">
      <c r="A14236" s="83"/>
      <c r="B14236" s="83"/>
      <c r="C14236" s="83"/>
      <c r="D14236" s="98"/>
    </row>
    <row r="14237" spans="1:4" ht="12.75">
      <c r="A14237" s="83"/>
      <c r="B14237" s="83"/>
      <c r="C14237" s="83"/>
      <c r="D14237" s="98"/>
    </row>
    <row r="14238" spans="1:4" ht="12.75">
      <c r="A14238" s="83"/>
      <c r="B14238" s="83"/>
      <c r="C14238" s="83"/>
      <c r="D14238" s="98"/>
    </row>
    <row r="14239" spans="1:4" ht="12.75">
      <c r="A14239" s="83"/>
      <c r="B14239" s="83"/>
      <c r="C14239" s="83"/>
      <c r="D14239" s="98"/>
    </row>
    <row r="14240" spans="1:4" ht="12.75">
      <c r="A14240" s="83"/>
      <c r="B14240" s="83"/>
      <c r="C14240" s="83"/>
      <c r="D14240" s="98"/>
    </row>
    <row r="14241" spans="1:4" ht="12.75">
      <c r="A14241" s="83"/>
      <c r="B14241" s="83"/>
      <c r="C14241" s="83"/>
      <c r="D14241" s="98"/>
    </row>
    <row r="14242" spans="1:4" ht="12.75">
      <c r="A14242" s="83"/>
      <c r="B14242" s="83"/>
      <c r="C14242" s="83"/>
      <c r="D14242" s="98"/>
    </row>
    <row r="14243" spans="1:4" ht="12.75">
      <c r="A14243" s="83"/>
      <c r="B14243" s="83"/>
      <c r="C14243" s="83"/>
      <c r="D14243" s="98"/>
    </row>
    <row r="14244" spans="1:4" ht="12.75">
      <c r="A14244" s="83"/>
      <c r="B14244" s="83"/>
      <c r="C14244" s="83"/>
      <c r="D14244" s="98"/>
    </row>
    <row r="14245" spans="1:4" ht="12.75">
      <c r="A14245" s="83"/>
      <c r="B14245" s="83"/>
      <c r="C14245" s="83"/>
      <c r="D14245" s="98"/>
    </row>
    <row r="14246" spans="1:4" ht="12.75">
      <c r="A14246" s="83"/>
      <c r="B14246" s="83"/>
      <c r="C14246" s="83"/>
      <c r="D14246" s="98"/>
    </row>
    <row r="14247" spans="1:4" ht="12.75">
      <c r="A14247" s="83"/>
      <c r="B14247" s="83"/>
      <c r="C14247" s="83"/>
      <c r="D14247" s="98"/>
    </row>
    <row r="14248" spans="1:4" ht="12.75">
      <c r="A14248" s="83"/>
      <c r="B14248" s="83"/>
      <c r="C14248" s="83"/>
      <c r="D14248" s="98"/>
    </row>
    <row r="14249" spans="1:4" ht="12.75">
      <c r="A14249" s="83"/>
      <c r="B14249" s="83"/>
      <c r="C14249" s="83"/>
      <c r="D14249" s="98"/>
    </row>
    <row r="14250" spans="1:4" ht="12.75">
      <c r="A14250" s="83"/>
      <c r="B14250" s="83"/>
      <c r="C14250" s="83"/>
      <c r="D14250" s="98"/>
    </row>
    <row r="14251" spans="1:4" ht="12.75">
      <c r="A14251" s="83"/>
      <c r="B14251" s="83"/>
      <c r="C14251" s="83"/>
      <c r="D14251" s="98"/>
    </row>
    <row r="14252" spans="1:4" ht="12.75">
      <c r="A14252" s="83"/>
      <c r="B14252" s="83"/>
      <c r="C14252" s="83"/>
      <c r="D14252" s="98"/>
    </row>
    <row r="14253" spans="1:4" ht="12.75">
      <c r="A14253" s="83"/>
      <c r="B14253" s="83"/>
      <c r="C14253" s="83"/>
      <c r="D14253" s="98"/>
    </row>
    <row r="14254" spans="1:4" ht="12.75">
      <c r="A14254" s="83"/>
      <c r="B14254" s="83"/>
      <c r="C14254" s="83"/>
      <c r="D14254" s="98"/>
    </row>
    <row r="14255" spans="1:4" ht="12.75">
      <c r="A14255" s="83"/>
      <c r="B14255" s="83"/>
      <c r="C14255" s="83"/>
      <c r="D14255" s="98"/>
    </row>
    <row r="14256" spans="1:4" ht="12.75">
      <c r="A14256" s="83"/>
      <c r="B14256" s="83"/>
      <c r="C14256" s="83"/>
      <c r="D14256" s="98"/>
    </row>
    <row r="14257" spans="1:4" ht="12.75">
      <c r="A14257" s="83"/>
      <c r="B14257" s="83"/>
      <c r="C14257" s="83"/>
      <c r="D14257" s="98"/>
    </row>
    <row r="14258" spans="1:4" ht="12.75">
      <c r="A14258" s="83"/>
      <c r="B14258" s="83"/>
      <c r="C14258" s="83"/>
      <c r="D14258" s="98"/>
    </row>
    <row r="14259" spans="1:4" ht="12.75">
      <c r="A14259" s="83"/>
      <c r="B14259" s="83"/>
      <c r="C14259" s="83"/>
      <c r="D14259" s="98"/>
    </row>
    <row r="14260" spans="1:4" ht="12.75">
      <c r="A14260" s="83"/>
      <c r="B14260" s="83"/>
      <c r="C14260" s="83"/>
      <c r="D14260" s="98"/>
    </row>
    <row r="14261" spans="1:4" ht="12.75">
      <c r="A14261" s="83"/>
      <c r="B14261" s="83"/>
      <c r="C14261" s="83"/>
      <c r="D14261" s="98"/>
    </row>
    <row r="14262" spans="1:4" ht="12.75">
      <c r="A14262" s="83"/>
      <c r="B14262" s="83"/>
      <c r="C14262" s="83"/>
      <c r="D14262" s="98"/>
    </row>
    <row r="14263" spans="1:4" ht="12.75">
      <c r="A14263" s="83"/>
      <c r="B14263" s="83"/>
      <c r="C14263" s="83"/>
      <c r="D14263" s="98"/>
    </row>
    <row r="14264" spans="1:4" ht="12.75">
      <c r="A14264" s="83"/>
      <c r="B14264" s="83"/>
      <c r="C14264" s="83"/>
      <c r="D14264" s="98"/>
    </row>
    <row r="14265" spans="1:4" ht="12.75">
      <c r="A14265" s="83"/>
      <c r="B14265" s="83"/>
      <c r="C14265" s="83"/>
      <c r="D14265" s="98"/>
    </row>
    <row r="14266" spans="1:4" ht="12.75">
      <c r="A14266" s="83"/>
      <c r="B14266" s="83"/>
      <c r="C14266" s="83"/>
      <c r="D14266" s="98"/>
    </row>
    <row r="14267" spans="1:4" ht="12.75">
      <c r="A14267" s="83"/>
      <c r="B14267" s="83"/>
      <c r="C14267" s="83"/>
      <c r="D14267" s="98"/>
    </row>
    <row r="14268" spans="1:4" ht="12.75">
      <c r="A14268" s="83"/>
      <c r="B14268" s="83"/>
      <c r="C14268" s="83"/>
      <c r="D14268" s="98"/>
    </row>
    <row r="14269" spans="1:4" ht="12.75">
      <c r="A14269" s="83"/>
      <c r="B14269" s="83"/>
      <c r="C14269" s="83"/>
      <c r="D14269" s="98"/>
    </row>
    <row r="14270" spans="1:4" ht="12.75">
      <c r="A14270" s="83"/>
      <c r="B14270" s="83"/>
      <c r="C14270" s="83"/>
      <c r="D14270" s="98"/>
    </row>
    <row r="14271" spans="1:4" ht="12.75">
      <c r="A14271" s="83"/>
      <c r="B14271" s="83"/>
      <c r="C14271" s="83"/>
      <c r="D14271" s="98"/>
    </row>
    <row r="14272" spans="1:4" ht="12.75">
      <c r="A14272" s="83"/>
      <c r="B14272" s="83"/>
      <c r="C14272" s="83"/>
      <c r="D14272" s="98"/>
    </row>
    <row r="14273" spans="1:4" ht="12.75">
      <c r="A14273" s="83"/>
      <c r="B14273" s="83"/>
      <c r="C14273" s="83"/>
      <c r="D14273" s="98"/>
    </row>
    <row r="14274" spans="1:4" ht="12.75">
      <c r="A14274" s="83"/>
      <c r="B14274" s="83"/>
      <c r="C14274" s="83"/>
      <c r="D14274" s="98"/>
    </row>
    <row r="14275" spans="1:4" ht="12.75">
      <c r="A14275" s="83"/>
      <c r="B14275" s="83"/>
      <c r="C14275" s="83"/>
      <c r="D14275" s="98"/>
    </row>
    <row r="14276" spans="1:4" ht="12.75">
      <c r="A14276" s="83"/>
      <c r="B14276" s="83"/>
      <c r="C14276" s="83"/>
      <c r="D14276" s="98"/>
    </row>
    <row r="14277" spans="1:4" ht="12.75">
      <c r="A14277" s="83"/>
      <c r="B14277" s="83"/>
      <c r="C14277" s="83"/>
      <c r="D14277" s="98"/>
    </row>
    <row r="14278" spans="1:4" ht="12.75">
      <c r="A14278" s="83"/>
      <c r="B14278" s="83"/>
      <c r="C14278" s="83"/>
      <c r="D14278" s="98"/>
    </row>
    <row r="14279" spans="1:4" ht="12.75">
      <c r="A14279" s="83"/>
      <c r="B14279" s="83"/>
      <c r="C14279" s="83"/>
      <c r="D14279" s="98"/>
    </row>
    <row r="14280" spans="1:4" ht="12.75">
      <c r="A14280" s="83"/>
      <c r="B14280" s="83"/>
      <c r="C14280" s="83"/>
      <c r="D14280" s="98"/>
    </row>
    <row r="14281" spans="1:4" ht="12.75">
      <c r="A14281" s="83"/>
      <c r="B14281" s="83"/>
      <c r="C14281" s="83"/>
      <c r="D14281" s="98"/>
    </row>
    <row r="14282" spans="1:4" ht="12.75">
      <c r="A14282" s="83"/>
      <c r="B14282" s="83"/>
      <c r="C14282" s="83"/>
      <c r="D14282" s="98"/>
    </row>
    <row r="14283" spans="1:4" ht="12.75">
      <c r="A14283" s="83"/>
      <c r="B14283" s="83"/>
      <c r="C14283" s="83"/>
      <c r="D14283" s="98"/>
    </row>
    <row r="14284" spans="1:4" ht="12.75">
      <c r="A14284" s="83"/>
      <c r="B14284" s="83"/>
      <c r="C14284" s="83"/>
      <c r="D14284" s="98"/>
    </row>
    <row r="14285" spans="1:4" ht="12.75">
      <c r="A14285" s="83"/>
      <c r="B14285" s="83"/>
      <c r="C14285" s="83"/>
      <c r="D14285" s="98"/>
    </row>
    <row r="14286" spans="1:4" ht="12.75">
      <c r="A14286" s="83"/>
      <c r="B14286" s="83"/>
      <c r="C14286" s="83"/>
      <c r="D14286" s="98"/>
    </row>
    <row r="14287" spans="1:4" ht="12.75">
      <c r="A14287" s="83"/>
      <c r="B14287" s="83"/>
      <c r="C14287" s="83"/>
      <c r="D14287" s="98"/>
    </row>
    <row r="14288" spans="1:4" ht="12.75">
      <c r="A14288" s="83"/>
      <c r="B14288" s="83"/>
      <c r="C14288" s="83"/>
      <c r="D14288" s="98"/>
    </row>
    <row r="14289" spans="1:4" ht="12.75">
      <c r="A14289" s="83"/>
      <c r="B14289" s="83"/>
      <c r="C14289" s="83"/>
      <c r="D14289" s="98"/>
    </row>
    <row r="14290" spans="1:4" ht="12.75">
      <c r="A14290" s="83"/>
      <c r="B14290" s="83"/>
      <c r="C14290" s="83"/>
      <c r="D14290" s="98"/>
    </row>
    <row r="14291" spans="1:4" ht="12.75">
      <c r="A14291" s="83"/>
      <c r="B14291" s="83"/>
      <c r="C14291" s="83"/>
      <c r="D14291" s="98"/>
    </row>
    <row r="14292" spans="1:4" ht="12.75">
      <c r="A14292" s="83"/>
      <c r="B14292" s="83"/>
      <c r="C14292" s="83"/>
      <c r="D14292" s="98"/>
    </row>
    <row r="14293" spans="1:4" ht="12.75">
      <c r="A14293" s="83"/>
      <c r="B14293" s="83"/>
      <c r="C14293" s="83"/>
      <c r="D14293" s="98"/>
    </row>
    <row r="14294" spans="1:4" ht="12.75">
      <c r="A14294" s="83"/>
      <c r="B14294" s="83"/>
      <c r="C14294" s="83"/>
      <c r="D14294" s="98"/>
    </row>
    <row r="14295" spans="1:4" ht="12.75">
      <c r="A14295" s="83"/>
      <c r="B14295" s="83"/>
      <c r="C14295" s="83"/>
      <c r="D14295" s="98"/>
    </row>
    <row r="14296" spans="1:4" ht="12.75">
      <c r="A14296" s="83"/>
      <c r="B14296" s="83"/>
      <c r="C14296" s="83"/>
      <c r="D14296" s="98"/>
    </row>
    <row r="14297" spans="1:4" ht="12.75">
      <c r="A14297" s="83"/>
      <c r="B14297" s="83"/>
      <c r="C14297" s="83"/>
      <c r="D14297" s="98"/>
    </row>
    <row r="14298" spans="1:4" ht="12.75">
      <c r="A14298" s="83"/>
      <c r="B14298" s="83"/>
      <c r="C14298" s="83"/>
      <c r="D14298" s="98"/>
    </row>
    <row r="14299" spans="1:4" ht="12.75">
      <c r="A14299" s="83"/>
      <c r="B14299" s="83"/>
      <c r="C14299" s="83"/>
      <c r="D14299" s="98"/>
    </row>
    <row r="14300" spans="1:4" ht="12.75">
      <c r="A14300" s="83"/>
      <c r="B14300" s="83"/>
      <c r="C14300" s="83"/>
      <c r="D14300" s="98"/>
    </row>
    <row r="14301" spans="1:4" ht="12.75">
      <c r="A14301" s="83"/>
      <c r="B14301" s="83"/>
      <c r="C14301" s="83"/>
      <c r="D14301" s="98"/>
    </row>
    <row r="14302" spans="1:4" ht="12.75">
      <c r="A14302" s="83"/>
      <c r="B14302" s="83"/>
      <c r="C14302" s="83"/>
      <c r="D14302" s="98"/>
    </row>
    <row r="14303" spans="1:4" ht="12.75">
      <c r="A14303" s="83"/>
      <c r="B14303" s="83"/>
      <c r="C14303" s="83"/>
      <c r="D14303" s="98"/>
    </row>
    <row r="14304" spans="1:4" ht="12.75">
      <c r="A14304" s="83"/>
      <c r="B14304" s="83"/>
      <c r="C14304" s="83"/>
      <c r="D14304" s="98"/>
    </row>
    <row r="14305" spans="1:4" ht="12.75">
      <c r="A14305" s="83"/>
      <c r="B14305" s="83"/>
      <c r="C14305" s="83"/>
      <c r="D14305" s="98"/>
    </row>
    <row r="14306" spans="1:4" ht="12.75">
      <c r="A14306" s="83"/>
      <c r="B14306" s="83"/>
      <c r="C14306" s="83"/>
      <c r="D14306" s="98"/>
    </row>
    <row r="14307" spans="1:4" ht="12.75">
      <c r="A14307" s="83"/>
      <c r="B14307" s="83"/>
      <c r="C14307" s="83"/>
      <c r="D14307" s="98"/>
    </row>
    <row r="14308" spans="1:4" ht="12.75">
      <c r="A14308" s="83"/>
      <c r="B14308" s="83"/>
      <c r="C14308" s="83"/>
      <c r="D14308" s="98"/>
    </row>
    <row r="14309" spans="1:4" ht="12.75">
      <c r="A14309" s="83"/>
      <c r="B14309" s="83"/>
      <c r="C14309" s="83"/>
      <c r="D14309" s="98"/>
    </row>
    <row r="14310" spans="1:4" ht="12.75">
      <c r="A14310" s="83"/>
      <c r="B14310" s="83"/>
      <c r="C14310" s="83"/>
      <c r="D14310" s="98"/>
    </row>
    <row r="14311" spans="1:4" ht="12.75">
      <c r="A14311" s="83"/>
      <c r="B14311" s="83"/>
      <c r="C14311" s="83"/>
      <c r="D14311" s="98"/>
    </row>
    <row r="14312" spans="1:4" ht="12.75">
      <c r="A14312" s="83"/>
      <c r="B14312" s="83"/>
      <c r="C14312" s="83"/>
      <c r="D14312" s="98"/>
    </row>
    <row r="14313" spans="1:4" ht="12.75">
      <c r="A14313" s="83"/>
      <c r="B14313" s="83"/>
      <c r="C14313" s="83"/>
      <c r="D14313" s="98"/>
    </row>
    <row r="14314" spans="1:4" ht="12.75">
      <c r="A14314" s="83"/>
      <c r="B14314" s="83"/>
      <c r="C14314" s="83"/>
      <c r="D14314" s="98"/>
    </row>
    <row r="14315" spans="1:4" ht="12.75">
      <c r="A14315" s="83"/>
      <c r="B14315" s="83"/>
      <c r="C14315" s="83"/>
      <c r="D14315" s="98"/>
    </row>
    <row r="14316" spans="1:4" ht="12.75">
      <c r="A14316" s="83"/>
      <c r="B14316" s="83"/>
      <c r="C14316" s="83"/>
      <c r="D14316" s="98"/>
    </row>
    <row r="14317" spans="1:4" ht="12.75">
      <c r="A14317" s="83"/>
      <c r="B14317" s="83"/>
      <c r="C14317" s="83"/>
      <c r="D14317" s="98"/>
    </row>
    <row r="14318" spans="1:4" ht="12.75">
      <c r="A14318" s="83"/>
      <c r="B14318" s="83"/>
      <c r="C14318" s="83"/>
      <c r="D14318" s="98"/>
    </row>
    <row r="14319" spans="1:4" ht="12.75">
      <c r="A14319" s="83"/>
      <c r="B14319" s="83"/>
      <c r="C14319" s="83"/>
      <c r="D14319" s="98"/>
    </row>
    <row r="14320" spans="1:4" ht="12.75">
      <c r="A14320" s="83"/>
      <c r="B14320" s="83"/>
      <c r="C14320" s="83"/>
      <c r="D14320" s="98"/>
    </row>
    <row r="14321" spans="1:4" ht="12.75">
      <c r="A14321" s="83"/>
      <c r="B14321" s="83"/>
      <c r="C14321" s="83"/>
      <c r="D14321" s="98"/>
    </row>
    <row r="14322" spans="1:4" ht="12.75">
      <c r="A14322" s="83"/>
      <c r="B14322" s="83"/>
      <c r="C14322" s="83"/>
      <c r="D14322" s="98"/>
    </row>
    <row r="14323" spans="1:4" ht="12.75">
      <c r="A14323" s="83"/>
      <c r="B14323" s="83"/>
      <c r="C14323" s="83"/>
      <c r="D14323" s="98"/>
    </row>
    <row r="14324" spans="1:4" ht="12.75">
      <c r="A14324" s="83"/>
      <c r="B14324" s="83"/>
      <c r="C14324" s="83"/>
      <c r="D14324" s="98"/>
    </row>
    <row r="14325" spans="1:4" ht="12.75">
      <c r="A14325" s="83"/>
      <c r="B14325" s="83"/>
      <c r="C14325" s="83"/>
      <c r="D14325" s="98"/>
    </row>
    <row r="14326" spans="1:4" ht="12.75">
      <c r="A14326" s="83"/>
      <c r="B14326" s="83"/>
      <c r="C14326" s="83"/>
      <c r="D14326" s="98"/>
    </row>
    <row r="14327" spans="1:4" ht="12.75">
      <c r="A14327" s="83"/>
      <c r="B14327" s="83"/>
      <c r="C14327" s="83"/>
      <c r="D14327" s="98"/>
    </row>
    <row r="14328" spans="1:4" ht="12.75">
      <c r="A14328" s="83"/>
      <c r="B14328" s="83"/>
      <c r="C14328" s="83"/>
      <c r="D14328" s="98"/>
    </row>
    <row r="14329" spans="1:4" ht="12.75">
      <c r="A14329" s="83"/>
      <c r="B14329" s="83"/>
      <c r="C14329" s="83"/>
      <c r="D14329" s="98"/>
    </row>
    <row r="14330" spans="1:4" ht="12.75">
      <c r="A14330" s="83"/>
      <c r="B14330" s="83"/>
      <c r="C14330" s="83"/>
      <c r="D14330" s="98"/>
    </row>
    <row r="14331" spans="1:4" ht="12.75">
      <c r="A14331" s="83"/>
      <c r="B14331" s="83"/>
      <c r="C14331" s="83"/>
      <c r="D14331" s="98"/>
    </row>
    <row r="14332" spans="1:4" ht="12.75">
      <c r="A14332" s="83"/>
      <c r="B14332" s="83"/>
      <c r="C14332" s="83"/>
      <c r="D14332" s="98"/>
    </row>
    <row r="14333" spans="1:4" ht="12.75">
      <c r="A14333" s="83"/>
      <c r="B14333" s="83"/>
      <c r="C14333" s="83"/>
      <c r="D14333" s="98"/>
    </row>
    <row r="14334" spans="1:4" ht="12.75">
      <c r="A14334" s="83"/>
      <c r="B14334" s="83"/>
      <c r="C14334" s="83"/>
      <c r="D14334" s="98"/>
    </row>
    <row r="14335" spans="1:4" ht="12.75">
      <c r="A14335" s="83"/>
      <c r="B14335" s="83"/>
      <c r="C14335" s="83"/>
      <c r="D14335" s="98"/>
    </row>
    <row r="14336" spans="1:4" ht="12.75">
      <c r="A14336" s="83"/>
      <c r="B14336" s="83"/>
      <c r="C14336" s="83"/>
      <c r="D14336" s="98"/>
    </row>
    <row r="14337" spans="1:4" ht="12.75">
      <c r="A14337" s="83"/>
      <c r="B14337" s="83"/>
      <c r="C14337" s="83"/>
      <c r="D14337" s="98"/>
    </row>
    <row r="14338" spans="1:4" ht="12.75">
      <c r="A14338" s="83"/>
      <c r="B14338" s="83"/>
      <c r="C14338" s="83"/>
      <c r="D14338" s="98"/>
    </row>
    <row r="14339" spans="1:4" ht="12.75">
      <c r="A14339" s="83"/>
      <c r="B14339" s="83"/>
      <c r="C14339" s="83"/>
      <c r="D14339" s="98"/>
    </row>
    <row r="14340" spans="1:4" ht="12.75">
      <c r="A14340" s="83"/>
      <c r="B14340" s="83"/>
      <c r="C14340" s="83"/>
      <c r="D14340" s="98"/>
    </row>
    <row r="14341" spans="1:4" ht="12.75">
      <c r="A14341" s="83"/>
      <c r="B14341" s="83"/>
      <c r="C14341" s="83"/>
      <c r="D14341" s="98"/>
    </row>
    <row r="14342" spans="1:4" ht="12.75">
      <c r="A14342" s="83"/>
      <c r="B14342" s="83"/>
      <c r="C14342" s="83"/>
      <c r="D14342" s="98"/>
    </row>
    <row r="14343" spans="1:4" ht="12.75">
      <c r="A14343" s="83"/>
      <c r="B14343" s="83"/>
      <c r="C14343" s="83"/>
      <c r="D14343" s="98"/>
    </row>
    <row r="14344" spans="1:4" ht="12.75">
      <c r="A14344" s="83"/>
      <c r="B14344" s="83"/>
      <c r="C14344" s="83"/>
      <c r="D14344" s="98"/>
    </row>
    <row r="14345" spans="1:4" ht="12.75">
      <c r="A14345" s="83"/>
      <c r="B14345" s="83"/>
      <c r="C14345" s="83"/>
      <c r="D14345" s="98"/>
    </row>
    <row r="14346" spans="1:4" ht="12.75">
      <c r="A14346" s="83"/>
      <c r="B14346" s="83"/>
      <c r="C14346" s="83"/>
      <c r="D14346" s="98"/>
    </row>
    <row r="14347" spans="1:4" ht="12.75">
      <c r="A14347" s="83"/>
      <c r="B14347" s="83"/>
      <c r="C14347" s="83"/>
      <c r="D14347" s="98"/>
    </row>
    <row r="14348" spans="1:4" ht="12.75">
      <c r="A14348" s="83"/>
      <c r="B14348" s="83"/>
      <c r="C14348" s="83"/>
      <c r="D14348" s="98"/>
    </row>
    <row r="14349" spans="1:4" ht="12.75">
      <c r="A14349" s="83"/>
      <c r="B14349" s="83"/>
      <c r="C14349" s="83"/>
      <c r="D14349" s="98"/>
    </row>
    <row r="14350" spans="1:4" ht="12.75">
      <c r="A14350" s="83"/>
      <c r="B14350" s="83"/>
      <c r="C14350" s="83"/>
      <c r="D14350" s="98"/>
    </row>
    <row r="14351" spans="1:4" ht="12.75">
      <c r="A14351" s="83"/>
      <c r="B14351" s="83"/>
      <c r="C14351" s="83"/>
      <c r="D14351" s="98"/>
    </row>
    <row r="14352" spans="1:4" ht="12.75">
      <c r="A14352" s="83"/>
      <c r="B14352" s="83"/>
      <c r="C14352" s="83"/>
      <c r="D14352" s="98"/>
    </row>
    <row r="14353" spans="1:4" ht="12.75">
      <c r="A14353" s="83"/>
      <c r="B14353" s="83"/>
      <c r="C14353" s="83"/>
      <c r="D14353" s="98"/>
    </row>
    <row r="14354" spans="1:4" ht="12.75">
      <c r="A14354" s="83"/>
      <c r="B14354" s="83"/>
      <c r="C14354" s="83"/>
      <c r="D14354" s="98"/>
    </row>
    <row r="14355" spans="1:4" ht="12.75">
      <c r="A14355" s="83"/>
      <c r="B14355" s="83"/>
      <c r="C14355" s="83"/>
      <c r="D14355" s="98"/>
    </row>
    <row r="14356" spans="1:4" ht="12.75">
      <c r="A14356" s="83"/>
      <c r="B14356" s="83"/>
      <c r="C14356" s="83"/>
      <c r="D14356" s="98"/>
    </row>
    <row r="14357" spans="1:4" ht="12.75">
      <c r="A14357" s="83"/>
      <c r="B14357" s="83"/>
      <c r="C14357" s="83"/>
      <c r="D14357" s="98"/>
    </row>
    <row r="14358" spans="1:4" ht="12.75">
      <c r="A14358" s="83"/>
      <c r="B14358" s="83"/>
      <c r="C14358" s="83"/>
      <c r="D14358" s="98"/>
    </row>
    <row r="14359" spans="1:4" ht="12.75">
      <c r="A14359" s="83"/>
      <c r="B14359" s="83"/>
      <c r="C14359" s="83"/>
      <c r="D14359" s="98"/>
    </row>
    <row r="14360" spans="1:4" ht="12.75">
      <c r="A14360" s="83"/>
      <c r="B14360" s="83"/>
      <c r="C14360" s="83"/>
      <c r="D14360" s="98"/>
    </row>
    <row r="14361" spans="1:4" ht="12.75">
      <c r="A14361" s="83"/>
      <c r="B14361" s="83"/>
      <c r="C14361" s="83"/>
      <c r="D14361" s="98"/>
    </row>
    <row r="14362" spans="1:4" ht="12.75">
      <c r="A14362" s="83"/>
      <c r="B14362" s="83"/>
      <c r="C14362" s="83"/>
      <c r="D14362" s="98"/>
    </row>
    <row r="14363" spans="1:4" ht="12.75">
      <c r="A14363" s="83"/>
      <c r="B14363" s="83"/>
      <c r="C14363" s="83"/>
      <c r="D14363" s="98"/>
    </row>
    <row r="14364" spans="1:4" ht="12.75">
      <c r="A14364" s="83"/>
      <c r="B14364" s="83"/>
      <c r="C14364" s="83"/>
      <c r="D14364" s="98"/>
    </row>
    <row r="14365" spans="1:4" ht="12.75">
      <c r="A14365" s="83"/>
      <c r="B14365" s="83"/>
      <c r="C14365" s="83"/>
      <c r="D14365" s="98"/>
    </row>
    <row r="14366" spans="1:4" ht="12.75">
      <c r="A14366" s="83"/>
      <c r="B14366" s="83"/>
      <c r="C14366" s="83"/>
      <c r="D14366" s="98"/>
    </row>
    <row r="14367" spans="1:4" ht="12.75">
      <c r="A14367" s="83"/>
      <c r="B14367" s="83"/>
      <c r="C14367" s="83"/>
      <c r="D14367" s="98"/>
    </row>
    <row r="14368" spans="1:4" ht="12.75">
      <c r="A14368" s="83"/>
      <c r="B14368" s="83"/>
      <c r="C14368" s="83"/>
      <c r="D14368" s="98"/>
    </row>
    <row r="14369" spans="1:4" ht="12.75">
      <c r="A14369" s="83"/>
      <c r="B14369" s="83"/>
      <c r="C14369" s="83"/>
      <c r="D14369" s="98"/>
    </row>
    <row r="14370" spans="1:4" ht="12.75">
      <c r="A14370" s="83"/>
      <c r="B14370" s="83"/>
      <c r="C14370" s="83"/>
      <c r="D14370" s="98"/>
    </row>
    <row r="14371" spans="1:4" ht="12.75">
      <c r="A14371" s="83"/>
      <c r="B14371" s="83"/>
      <c r="C14371" s="83"/>
      <c r="D14371" s="98"/>
    </row>
    <row r="14372" spans="1:4" ht="12.75">
      <c r="A14372" s="83"/>
      <c r="B14372" s="83"/>
      <c r="C14372" s="83"/>
      <c r="D14372" s="98"/>
    </row>
    <row r="14373" spans="1:4" ht="12.75">
      <c r="A14373" s="83"/>
      <c r="B14373" s="83"/>
      <c r="C14373" s="83"/>
      <c r="D14373" s="98"/>
    </row>
    <row r="14374" spans="1:4" ht="12.75">
      <c r="A14374" s="83"/>
      <c r="B14374" s="83"/>
      <c r="C14374" s="83"/>
      <c r="D14374" s="98"/>
    </row>
    <row r="14375" spans="1:4" ht="12.75">
      <c r="A14375" s="83"/>
      <c r="B14375" s="83"/>
      <c r="C14375" s="83"/>
      <c r="D14375" s="98"/>
    </row>
    <row r="14376" spans="1:4" ht="12.75">
      <c r="A14376" s="83"/>
      <c r="B14376" s="83"/>
      <c r="C14376" s="83"/>
      <c r="D14376" s="98"/>
    </row>
    <row r="14377" spans="1:4" ht="12.75">
      <c r="A14377" s="83"/>
      <c r="B14377" s="83"/>
      <c r="C14377" s="83"/>
      <c r="D14377" s="98"/>
    </row>
    <row r="14378" spans="1:4" ht="12.75">
      <c r="A14378" s="83"/>
      <c r="B14378" s="83"/>
      <c r="C14378" s="83"/>
      <c r="D14378" s="98"/>
    </row>
    <row r="14379" spans="1:4" ht="12.75">
      <c r="A14379" s="83"/>
      <c r="B14379" s="83"/>
      <c r="C14379" s="83"/>
      <c r="D14379" s="98"/>
    </row>
    <row r="14380" spans="1:4" ht="12.75">
      <c r="A14380" s="83"/>
      <c r="B14380" s="83"/>
      <c r="C14380" s="83"/>
      <c r="D14380" s="98"/>
    </row>
    <row r="14381" spans="1:4" ht="12.75">
      <c r="A14381" s="83"/>
      <c r="B14381" s="83"/>
      <c r="C14381" s="83"/>
      <c r="D14381" s="98"/>
    </row>
    <row r="14382" spans="1:4" ht="12.75">
      <c r="A14382" s="83"/>
      <c r="B14382" s="83"/>
      <c r="C14382" s="83"/>
      <c r="D14382" s="98"/>
    </row>
    <row r="14383" spans="1:4" ht="12.75">
      <c r="A14383" s="83"/>
      <c r="B14383" s="83"/>
      <c r="C14383" s="83"/>
      <c r="D14383" s="98"/>
    </row>
    <row r="14384" spans="1:4" ht="12.75">
      <c r="A14384" s="83"/>
      <c r="B14384" s="83"/>
      <c r="C14384" s="83"/>
      <c r="D14384" s="98"/>
    </row>
    <row r="14385" spans="1:4" ht="12.75">
      <c r="A14385" s="83"/>
      <c r="B14385" s="83"/>
      <c r="C14385" s="83"/>
      <c r="D14385" s="98"/>
    </row>
    <row r="14386" spans="1:4" ht="12.75">
      <c r="A14386" s="83"/>
      <c r="B14386" s="83"/>
      <c r="C14386" s="83"/>
      <c r="D14386" s="98"/>
    </row>
    <row r="14387" spans="1:4" ht="12.75">
      <c r="A14387" s="83"/>
      <c r="B14387" s="83"/>
      <c r="C14387" s="83"/>
      <c r="D14387" s="98"/>
    </row>
    <row r="14388" spans="1:4" ht="12.75">
      <c r="A14388" s="83"/>
      <c r="B14388" s="83"/>
      <c r="C14388" s="83"/>
      <c r="D14388" s="98"/>
    </row>
    <row r="14389" spans="1:4" ht="12.75">
      <c r="A14389" s="83"/>
      <c r="B14389" s="83"/>
      <c r="C14389" s="83"/>
      <c r="D14389" s="98"/>
    </row>
    <row r="14390" spans="1:4" ht="12.75">
      <c r="A14390" s="83"/>
      <c r="B14390" s="83"/>
      <c r="C14390" s="83"/>
      <c r="D14390" s="98"/>
    </row>
    <row r="14391" spans="1:4" ht="12.75">
      <c r="A14391" s="83"/>
      <c r="B14391" s="83"/>
      <c r="C14391" s="83"/>
      <c r="D14391" s="98"/>
    </row>
    <row r="14392" spans="1:4" ht="12.75">
      <c r="A14392" s="83"/>
      <c r="B14392" s="83"/>
      <c r="C14392" s="83"/>
      <c r="D14392" s="98"/>
    </row>
    <row r="14393" spans="1:4" ht="12.75">
      <c r="A14393" s="83"/>
      <c r="B14393" s="83"/>
      <c r="C14393" s="83"/>
      <c r="D14393" s="98"/>
    </row>
    <row r="14394" spans="1:4" ht="12.75">
      <c r="A14394" s="83"/>
      <c r="B14394" s="83"/>
      <c r="C14394" s="83"/>
      <c r="D14394" s="98"/>
    </row>
    <row r="14395" spans="1:4" ht="12.75">
      <c r="A14395" s="83"/>
      <c r="B14395" s="83"/>
      <c r="C14395" s="83"/>
      <c r="D14395" s="98"/>
    </row>
    <row r="14396" spans="1:4" ht="12.75">
      <c r="A14396" s="83"/>
      <c r="B14396" s="83"/>
      <c r="C14396" s="83"/>
      <c r="D14396" s="98"/>
    </row>
    <row r="14397" spans="1:4" ht="12.75">
      <c r="A14397" s="83"/>
      <c r="B14397" s="83"/>
      <c r="C14397" s="83"/>
      <c r="D14397" s="98"/>
    </row>
    <row r="14398" spans="1:4" ht="12.75">
      <c r="A14398" s="83"/>
      <c r="B14398" s="83"/>
      <c r="C14398" s="83"/>
      <c r="D14398" s="98"/>
    </row>
    <row r="14399" spans="1:4" ht="12.75">
      <c r="A14399" s="83"/>
      <c r="B14399" s="83"/>
      <c r="C14399" s="83"/>
      <c r="D14399" s="98"/>
    </row>
    <row r="14400" spans="1:4" ht="12.75">
      <c r="A14400" s="83"/>
      <c r="B14400" s="83"/>
      <c r="C14400" s="83"/>
      <c r="D14400" s="98"/>
    </row>
    <row r="14401" spans="1:4" ht="12.75">
      <c r="A14401" s="83"/>
      <c r="B14401" s="83"/>
      <c r="C14401" s="83"/>
      <c r="D14401" s="98"/>
    </row>
    <row r="14402" spans="1:4" ht="12.75">
      <c r="A14402" s="83"/>
      <c r="B14402" s="83"/>
      <c r="C14402" s="83"/>
      <c r="D14402" s="98"/>
    </row>
    <row r="14403" spans="1:4" ht="12.75">
      <c r="A14403" s="83"/>
      <c r="B14403" s="83"/>
      <c r="C14403" s="83"/>
      <c r="D14403" s="98"/>
    </row>
    <row r="14404" spans="1:4" ht="12.75">
      <c r="A14404" s="83"/>
      <c r="B14404" s="83"/>
      <c r="C14404" s="83"/>
      <c r="D14404" s="98"/>
    </row>
    <row r="14405" spans="1:4" ht="12.75">
      <c r="A14405" s="83"/>
      <c r="B14405" s="83"/>
      <c r="C14405" s="83"/>
      <c r="D14405" s="98"/>
    </row>
    <row r="14406" spans="1:4" ht="12.75">
      <c r="A14406" s="83"/>
      <c r="B14406" s="83"/>
      <c r="C14406" s="83"/>
      <c r="D14406" s="98"/>
    </row>
    <row r="14407" spans="1:4" ht="12.75">
      <c r="A14407" s="83"/>
      <c r="B14407" s="83"/>
      <c r="C14407" s="83"/>
      <c r="D14407" s="98"/>
    </row>
    <row r="14408" spans="1:4" ht="12.75">
      <c r="A14408" s="83"/>
      <c r="B14408" s="83"/>
      <c r="C14408" s="83"/>
      <c r="D14408" s="98"/>
    </row>
    <row r="14409" spans="1:4" ht="12.75">
      <c r="A14409" s="83"/>
      <c r="B14409" s="83"/>
      <c r="C14409" s="83"/>
      <c r="D14409" s="98"/>
    </row>
    <row r="14410" spans="1:4" ht="12.75">
      <c r="A14410" s="83"/>
      <c r="B14410" s="83"/>
      <c r="C14410" s="83"/>
      <c r="D14410" s="98"/>
    </row>
    <row r="14411" spans="1:4" ht="12.75">
      <c r="A14411" s="83"/>
      <c r="B14411" s="83"/>
      <c r="C14411" s="83"/>
      <c r="D14411" s="98"/>
    </row>
    <row r="14412" spans="1:4" ht="12.75">
      <c r="A14412" s="83"/>
      <c r="B14412" s="83"/>
      <c r="C14412" s="83"/>
      <c r="D14412" s="98"/>
    </row>
    <row r="14413" spans="1:4" ht="12.75">
      <c r="A14413" s="83"/>
      <c r="B14413" s="83"/>
      <c r="C14413" s="83"/>
      <c r="D14413" s="98"/>
    </row>
    <row r="14414" spans="1:4" ht="12.75">
      <c r="A14414" s="83"/>
      <c r="B14414" s="83"/>
      <c r="C14414" s="83"/>
      <c r="D14414" s="98"/>
    </row>
    <row r="14415" spans="1:4" ht="12.75">
      <c r="A14415" s="83"/>
      <c r="B14415" s="83"/>
      <c r="C14415" s="83"/>
      <c r="D14415" s="98"/>
    </row>
    <row r="14416" spans="1:4" ht="12.75">
      <c r="A14416" s="83"/>
      <c r="B14416" s="83"/>
      <c r="C14416" s="83"/>
      <c r="D14416" s="98"/>
    </row>
    <row r="14417" spans="1:4" ht="12.75">
      <c r="A14417" s="83"/>
      <c r="B14417" s="83"/>
      <c r="C14417" s="83"/>
      <c r="D14417" s="98"/>
    </row>
    <row r="14418" spans="1:4" ht="12.75">
      <c r="A14418" s="83"/>
      <c r="B14418" s="83"/>
      <c r="C14418" s="83"/>
      <c r="D14418" s="98"/>
    </row>
    <row r="14419" spans="1:4" ht="12.75">
      <c r="A14419" s="83"/>
      <c r="B14419" s="83"/>
      <c r="C14419" s="83"/>
      <c r="D14419" s="98"/>
    </row>
    <row r="14420" spans="1:4" ht="12.75">
      <c r="A14420" s="83"/>
      <c r="B14420" s="83"/>
      <c r="C14420" s="83"/>
      <c r="D14420" s="98"/>
    </row>
    <row r="14421" spans="1:4" ht="12.75">
      <c r="A14421" s="83"/>
      <c r="B14421" s="83"/>
      <c r="C14421" s="83"/>
      <c r="D14421" s="98"/>
    </row>
    <row r="14422" spans="1:4" ht="12.75">
      <c r="A14422" s="83"/>
      <c r="B14422" s="83"/>
      <c r="C14422" s="83"/>
      <c r="D14422" s="98"/>
    </row>
    <row r="14423" spans="1:4" ht="12.75">
      <c r="A14423" s="83"/>
      <c r="B14423" s="83"/>
      <c r="C14423" s="83"/>
      <c r="D14423" s="98"/>
    </row>
    <row r="14424" spans="1:4" ht="12.75">
      <c r="A14424" s="83"/>
      <c r="B14424" s="83"/>
      <c r="C14424" s="83"/>
      <c r="D14424" s="98"/>
    </row>
    <row r="14425" spans="1:4" ht="12.75">
      <c r="A14425" s="83"/>
      <c r="B14425" s="83"/>
      <c r="C14425" s="83"/>
      <c r="D14425" s="98"/>
    </row>
    <row r="14426" spans="1:4" ht="12.75">
      <c r="A14426" s="83"/>
      <c r="B14426" s="83"/>
      <c r="C14426" s="83"/>
      <c r="D14426" s="98"/>
    </row>
    <row r="14427" spans="1:4" ht="12.75">
      <c r="A14427" s="83"/>
      <c r="B14427" s="83"/>
      <c r="C14427" s="83"/>
      <c r="D14427" s="98"/>
    </row>
    <row r="14428" spans="1:4" ht="12.75">
      <c r="A14428" s="83"/>
      <c r="B14428" s="83"/>
      <c r="C14428" s="83"/>
      <c r="D14428" s="98"/>
    </row>
    <row r="14429" spans="1:4" ht="12.75">
      <c r="A14429" s="83"/>
      <c r="B14429" s="83"/>
      <c r="C14429" s="83"/>
      <c r="D14429" s="98"/>
    </row>
    <row r="14430" spans="1:4" ht="12.75">
      <c r="A14430" s="83"/>
      <c r="B14430" s="83"/>
      <c r="C14430" s="83"/>
      <c r="D14430" s="98"/>
    </row>
    <row r="14431" spans="1:4" ht="12.75">
      <c r="A14431" s="83"/>
      <c r="B14431" s="83"/>
      <c r="C14431" s="83"/>
      <c r="D14431" s="98"/>
    </row>
    <row r="14432" spans="1:4" ht="12.75">
      <c r="A14432" s="83"/>
      <c r="B14432" s="83"/>
      <c r="C14432" s="83"/>
      <c r="D14432" s="98"/>
    </row>
    <row r="14433" spans="1:4" ht="12.75">
      <c r="A14433" s="83"/>
      <c r="B14433" s="83"/>
      <c r="C14433" s="83"/>
      <c r="D14433" s="98"/>
    </row>
    <row r="14434" spans="1:4" ht="12.75">
      <c r="A14434" s="83"/>
      <c r="B14434" s="83"/>
      <c r="C14434" s="83"/>
      <c r="D14434" s="98"/>
    </row>
    <row r="14435" spans="1:4" ht="12.75">
      <c r="A14435" s="83"/>
      <c r="B14435" s="83"/>
      <c r="C14435" s="83"/>
      <c r="D14435" s="98"/>
    </row>
    <row r="14436" spans="1:4" ht="12.75">
      <c r="A14436" s="83"/>
      <c r="B14436" s="83"/>
      <c r="C14436" s="83"/>
      <c r="D14436" s="98"/>
    </row>
    <row r="14437" spans="1:4" ht="12.75">
      <c r="A14437" s="83"/>
      <c r="B14437" s="83"/>
      <c r="C14437" s="83"/>
      <c r="D14437" s="98"/>
    </row>
    <row r="14438" spans="1:4" ht="12.75">
      <c r="A14438" s="83"/>
      <c r="B14438" s="83"/>
      <c r="C14438" s="83"/>
      <c r="D14438" s="98"/>
    </row>
    <row r="14439" spans="1:4" ht="12.75">
      <c r="A14439" s="83"/>
      <c r="B14439" s="83"/>
      <c r="C14439" s="83"/>
      <c r="D14439" s="98"/>
    </row>
    <row r="14440" spans="1:4" ht="12.75">
      <c r="A14440" s="83"/>
      <c r="B14440" s="83"/>
      <c r="C14440" s="83"/>
      <c r="D14440" s="98"/>
    </row>
    <row r="14441" spans="1:4" ht="12.75">
      <c r="A14441" s="83"/>
      <c r="B14441" s="83"/>
      <c r="C14441" s="83"/>
      <c r="D14441" s="98"/>
    </row>
    <row r="14442" spans="1:4" ht="12.75">
      <c r="A14442" s="83"/>
      <c r="B14442" s="83"/>
      <c r="C14442" s="83"/>
      <c r="D14442" s="98"/>
    </row>
    <row r="14443" spans="1:4" ht="12.75">
      <c r="A14443" s="83"/>
      <c r="B14443" s="83"/>
      <c r="C14443" s="83"/>
      <c r="D14443" s="98"/>
    </row>
    <row r="14444" spans="1:4" ht="12.75">
      <c r="A14444" s="83"/>
      <c r="B14444" s="83"/>
      <c r="C14444" s="83"/>
      <c r="D14444" s="98"/>
    </row>
    <row r="14445" spans="1:4" ht="12.75">
      <c r="A14445" s="83"/>
      <c r="B14445" s="83"/>
      <c r="C14445" s="83"/>
      <c r="D14445" s="98"/>
    </row>
    <row r="14446" spans="1:4" ht="12.75">
      <c r="A14446" s="83"/>
      <c r="B14446" s="83"/>
      <c r="C14446" s="83"/>
      <c r="D14446" s="98"/>
    </row>
    <row r="14447" spans="1:4" ht="12.75">
      <c r="A14447" s="83"/>
      <c r="B14447" s="83"/>
      <c r="C14447" s="83"/>
      <c r="D14447" s="98"/>
    </row>
    <row r="14448" spans="1:4" ht="12.75">
      <c r="A14448" s="83"/>
      <c r="B14448" s="83"/>
      <c r="C14448" s="83"/>
      <c r="D14448" s="98"/>
    </row>
    <row r="14449" spans="1:4" ht="12.75">
      <c r="A14449" s="83"/>
      <c r="B14449" s="83"/>
      <c r="C14449" s="83"/>
      <c r="D14449" s="98"/>
    </row>
    <row r="14450" spans="1:4" ht="12.75">
      <c r="A14450" s="83"/>
      <c r="B14450" s="83"/>
      <c r="C14450" s="83"/>
      <c r="D14450" s="98"/>
    </row>
    <row r="14451" spans="1:4" ht="12.75">
      <c r="A14451" s="83"/>
      <c r="B14451" s="83"/>
      <c r="C14451" s="83"/>
      <c r="D14451" s="98"/>
    </row>
    <row r="14452" spans="1:4" ht="12.75">
      <c r="A14452" s="83"/>
      <c r="B14452" s="83"/>
      <c r="C14452" s="83"/>
      <c r="D14452" s="98"/>
    </row>
    <row r="14453" spans="1:4" ht="12.75">
      <c r="A14453" s="83"/>
      <c r="B14453" s="83"/>
      <c r="C14453" s="83"/>
      <c r="D14453" s="98"/>
    </row>
    <row r="14454" spans="1:4" ht="12.75">
      <c r="A14454" s="83"/>
      <c r="B14454" s="83"/>
      <c r="C14454" s="83"/>
      <c r="D14454" s="98"/>
    </row>
    <row r="14455" spans="1:4" ht="12.75">
      <c r="A14455" s="83"/>
      <c r="B14455" s="83"/>
      <c r="C14455" s="83"/>
      <c r="D14455" s="98"/>
    </row>
    <row r="14456" spans="1:4" ht="12.75">
      <c r="A14456" s="83"/>
      <c r="B14456" s="83"/>
      <c r="C14456" s="83"/>
      <c r="D14456" s="98"/>
    </row>
    <row r="14457" spans="1:4" ht="12.75">
      <c r="A14457" s="83"/>
      <c r="B14457" s="83"/>
      <c r="C14457" s="83"/>
      <c r="D14457" s="98"/>
    </row>
    <row r="14458" spans="1:4" ht="12.75">
      <c r="A14458" s="83"/>
      <c r="B14458" s="83"/>
      <c r="C14458" s="83"/>
      <c r="D14458" s="98"/>
    </row>
    <row r="14459" spans="1:4" ht="12.75">
      <c r="A14459" s="83"/>
      <c r="B14459" s="83"/>
      <c r="C14459" s="83"/>
      <c r="D14459" s="98"/>
    </row>
    <row r="14460" spans="1:4" ht="12.75">
      <c r="A14460" s="83"/>
      <c r="B14460" s="83"/>
      <c r="C14460" s="83"/>
      <c r="D14460" s="98"/>
    </row>
    <row r="14461" spans="1:4" ht="12.75">
      <c r="A14461" s="83"/>
      <c r="B14461" s="83"/>
      <c r="C14461" s="83"/>
      <c r="D14461" s="98"/>
    </row>
    <row r="14462" spans="1:4" ht="12.75">
      <c r="A14462" s="83"/>
      <c r="B14462" s="83"/>
      <c r="C14462" s="83"/>
      <c r="D14462" s="98"/>
    </row>
    <row r="14463" spans="1:4" ht="12.75">
      <c r="A14463" s="83"/>
      <c r="B14463" s="83"/>
      <c r="C14463" s="83"/>
      <c r="D14463" s="98"/>
    </row>
    <row r="14464" spans="1:4" ht="12.75">
      <c r="A14464" s="83"/>
      <c r="B14464" s="83"/>
      <c r="C14464" s="83"/>
      <c r="D14464" s="98"/>
    </row>
    <row r="14465" spans="1:4" ht="12.75">
      <c r="A14465" s="83"/>
      <c r="B14465" s="83"/>
      <c r="C14465" s="83"/>
      <c r="D14465" s="98"/>
    </row>
    <row r="14466" spans="1:4" ht="12.75">
      <c r="A14466" s="83"/>
      <c r="B14466" s="83"/>
      <c r="C14466" s="83"/>
      <c r="D14466" s="98"/>
    </row>
    <row r="14467" spans="1:4" ht="12.75">
      <c r="A14467" s="83"/>
      <c r="B14467" s="83"/>
      <c r="C14467" s="83"/>
      <c r="D14467" s="98"/>
    </row>
    <row r="14468" spans="1:4" ht="12.75">
      <c r="A14468" s="83"/>
      <c r="B14468" s="83"/>
      <c r="C14468" s="83"/>
      <c r="D14468" s="98"/>
    </row>
    <row r="14469" spans="1:4" ht="12.75">
      <c r="A14469" s="83"/>
      <c r="B14469" s="83"/>
      <c r="C14469" s="83"/>
      <c r="D14469" s="98"/>
    </row>
    <row r="14470" spans="1:4" ht="12.75">
      <c r="A14470" s="83"/>
      <c r="B14470" s="83"/>
      <c r="C14470" s="83"/>
      <c r="D14470" s="98"/>
    </row>
    <row r="14471" spans="1:4" ht="12.75">
      <c r="A14471" s="83"/>
      <c r="B14471" s="83"/>
      <c r="C14471" s="83"/>
      <c r="D14471" s="98"/>
    </row>
    <row r="14472" spans="1:4" ht="12.75">
      <c r="A14472" s="83"/>
      <c r="B14472" s="83"/>
      <c r="C14472" s="83"/>
      <c r="D14472" s="98"/>
    </row>
    <row r="14473" spans="1:4" ht="12.75">
      <c r="A14473" s="83"/>
      <c r="B14473" s="83"/>
      <c r="C14473" s="83"/>
      <c r="D14473" s="98"/>
    </row>
    <row r="14474" spans="1:4" ht="12.75">
      <c r="A14474" s="83"/>
      <c r="B14474" s="83"/>
      <c r="C14474" s="83"/>
      <c r="D14474" s="98"/>
    </row>
    <row r="14475" spans="1:4" ht="12.75">
      <c r="A14475" s="83"/>
      <c r="B14475" s="83"/>
      <c r="C14475" s="83"/>
      <c r="D14475" s="98"/>
    </row>
    <row r="14476" spans="1:4" ht="12.75">
      <c r="A14476" s="83"/>
      <c r="B14476" s="83"/>
      <c r="C14476" s="83"/>
      <c r="D14476" s="98"/>
    </row>
    <row r="14477" spans="1:4" ht="12.75">
      <c r="A14477" s="83"/>
      <c r="B14477" s="83"/>
      <c r="C14477" s="83"/>
      <c r="D14477" s="98"/>
    </row>
    <row r="14478" spans="1:4" ht="12.75">
      <c r="A14478" s="83"/>
      <c r="B14478" s="83"/>
      <c r="C14478" s="83"/>
      <c r="D14478" s="98"/>
    </row>
    <row r="14479" spans="1:4" ht="12.75">
      <c r="A14479" s="83"/>
      <c r="B14479" s="83"/>
      <c r="C14479" s="83"/>
      <c r="D14479" s="98"/>
    </row>
    <row r="14480" spans="1:4" ht="12.75">
      <c r="A14480" s="83"/>
      <c r="B14480" s="83"/>
      <c r="C14480" s="83"/>
      <c r="D14480" s="98"/>
    </row>
    <row r="14481" spans="1:4" ht="12.75">
      <c r="A14481" s="83"/>
      <c r="B14481" s="83"/>
      <c r="C14481" s="83"/>
      <c r="D14481" s="98"/>
    </row>
    <row r="14482" spans="1:4" ht="12.75">
      <c r="A14482" s="83"/>
      <c r="B14482" s="83"/>
      <c r="C14482" s="83"/>
      <c r="D14482" s="98"/>
    </row>
    <row r="14483" spans="1:4" ht="12.75">
      <c r="A14483" s="83"/>
      <c r="B14483" s="83"/>
      <c r="C14483" s="83"/>
      <c r="D14483" s="98"/>
    </row>
    <row r="14484" spans="1:4" ht="12.75">
      <c r="A14484" s="83"/>
      <c r="B14484" s="83"/>
      <c r="C14484" s="83"/>
      <c r="D14484" s="98"/>
    </row>
    <row r="14485" spans="1:4" ht="12.75">
      <c r="A14485" s="83"/>
      <c r="B14485" s="83"/>
      <c r="C14485" s="83"/>
      <c r="D14485" s="98"/>
    </row>
    <row r="14486" spans="1:4" ht="12.75">
      <c r="A14486" s="83"/>
      <c r="B14486" s="83"/>
      <c r="C14486" s="83"/>
      <c r="D14486" s="98"/>
    </row>
    <row r="14487" spans="1:4" ht="12.75">
      <c r="A14487" s="83"/>
      <c r="B14487" s="83"/>
      <c r="C14487" s="83"/>
      <c r="D14487" s="98"/>
    </row>
    <row r="14488" spans="1:4" ht="12.75">
      <c r="A14488" s="83"/>
      <c r="B14488" s="83"/>
      <c r="C14488" s="83"/>
      <c r="D14488" s="98"/>
    </row>
    <row r="14489" spans="1:4" ht="12.75">
      <c r="A14489" s="83"/>
      <c r="B14489" s="83"/>
      <c r="C14489" s="83"/>
      <c r="D14489" s="98"/>
    </row>
    <row r="14490" spans="1:4" ht="12.75">
      <c r="A14490" s="83"/>
      <c r="B14490" s="83"/>
      <c r="C14490" s="83"/>
      <c r="D14490" s="98"/>
    </row>
    <row r="14491" spans="1:4" ht="12.75">
      <c r="A14491" s="83"/>
      <c r="B14491" s="83"/>
      <c r="C14491" s="83"/>
      <c r="D14491" s="98"/>
    </row>
    <row r="14492" spans="1:4" ht="12.75">
      <c r="A14492" s="83"/>
      <c r="B14492" s="83"/>
      <c r="C14492" s="83"/>
      <c r="D14492" s="98"/>
    </row>
    <row r="14493" spans="1:4" ht="12.75">
      <c r="A14493" s="83"/>
      <c r="B14493" s="83"/>
      <c r="C14493" s="83"/>
      <c r="D14493" s="98"/>
    </row>
    <row r="14494" spans="1:4" ht="12.75">
      <c r="A14494" s="83"/>
      <c r="B14494" s="83"/>
      <c r="C14494" s="83"/>
      <c r="D14494" s="98"/>
    </row>
    <row r="14495" spans="1:4" ht="12.75">
      <c r="A14495" s="83"/>
      <c r="B14495" s="83"/>
      <c r="C14495" s="83"/>
      <c r="D14495" s="98"/>
    </row>
    <row r="14496" spans="1:4" ht="12.75">
      <c r="A14496" s="83"/>
      <c r="B14496" s="83"/>
      <c r="C14496" s="83"/>
      <c r="D14496" s="98"/>
    </row>
    <row r="14497" spans="1:4" ht="12.75">
      <c r="A14497" s="83"/>
      <c r="B14497" s="83"/>
      <c r="C14497" s="83"/>
      <c r="D14497" s="98"/>
    </row>
    <row r="14498" spans="1:4" ht="12.75">
      <c r="A14498" s="83"/>
      <c r="B14498" s="83"/>
      <c r="C14498" s="83"/>
      <c r="D14498" s="98"/>
    </row>
    <row r="14499" spans="1:4" ht="12.75">
      <c r="A14499" s="83"/>
      <c r="B14499" s="83"/>
      <c r="C14499" s="83"/>
      <c r="D14499" s="98"/>
    </row>
    <row r="14500" spans="1:4" ht="12.75">
      <c r="A14500" s="83"/>
      <c r="B14500" s="83"/>
      <c r="C14500" s="83"/>
      <c r="D14500" s="98"/>
    </row>
    <row r="14501" spans="1:4" ht="12.75">
      <c r="A14501" s="83"/>
      <c r="B14501" s="83"/>
      <c r="C14501" s="83"/>
      <c r="D14501" s="98"/>
    </row>
    <row r="14502" spans="1:4" ht="12.75">
      <c r="A14502" s="83"/>
      <c r="B14502" s="83"/>
      <c r="C14502" s="83"/>
      <c r="D14502" s="98"/>
    </row>
    <row r="14503" spans="1:4" ht="12.75">
      <c r="A14503" s="83"/>
      <c r="B14503" s="83"/>
      <c r="C14503" s="83"/>
      <c r="D14503" s="98"/>
    </row>
    <row r="14504" spans="1:4" ht="12.75">
      <c r="A14504" s="83"/>
      <c r="B14504" s="83"/>
      <c r="C14504" s="83"/>
      <c r="D14504" s="98"/>
    </row>
    <row r="14505" spans="1:4" ht="12.75">
      <c r="A14505" s="83"/>
      <c r="B14505" s="83"/>
      <c r="C14505" s="83"/>
      <c r="D14505" s="98"/>
    </row>
    <row r="14506" spans="1:4" ht="12.75">
      <c r="A14506" s="83"/>
      <c r="B14506" s="83"/>
      <c r="C14506" s="83"/>
      <c r="D14506" s="98"/>
    </row>
    <row r="14507" spans="1:4" ht="12.75">
      <c r="A14507" s="83"/>
      <c r="B14507" s="83"/>
      <c r="C14507" s="83"/>
      <c r="D14507" s="98"/>
    </row>
    <row r="14508" spans="1:4" ht="12.75">
      <c r="A14508" s="83"/>
      <c r="B14508" s="83"/>
      <c r="C14508" s="83"/>
      <c r="D14508" s="98"/>
    </row>
    <row r="14509" spans="1:4" ht="12.75">
      <c r="A14509" s="83"/>
      <c r="B14509" s="83"/>
      <c r="C14509" s="83"/>
      <c r="D14509" s="98"/>
    </row>
    <row r="14510" spans="1:4" ht="12.75">
      <c r="A14510" s="83"/>
      <c r="B14510" s="83"/>
      <c r="C14510" s="83"/>
      <c r="D14510" s="98"/>
    </row>
    <row r="14511" spans="1:4" ht="12.75">
      <c r="A14511" s="83"/>
      <c r="B14511" s="83"/>
      <c r="C14511" s="83"/>
      <c r="D14511" s="98"/>
    </row>
    <row r="14512" spans="1:4" ht="12.75">
      <c r="A14512" s="83"/>
      <c r="B14512" s="83"/>
      <c r="C14512" s="83"/>
      <c r="D14512" s="98"/>
    </row>
    <row r="14513" spans="1:4" ht="12.75">
      <c r="A14513" s="83"/>
      <c r="B14513" s="83"/>
      <c r="C14513" s="83"/>
      <c r="D14513" s="98"/>
    </row>
    <row r="14514" spans="1:4" ht="12.75">
      <c r="A14514" s="83"/>
      <c r="B14514" s="83"/>
      <c r="C14514" s="83"/>
      <c r="D14514" s="98"/>
    </row>
    <row r="14515" spans="1:4" ht="12.75">
      <c r="A14515" s="83"/>
      <c r="B14515" s="83"/>
      <c r="C14515" s="83"/>
      <c r="D14515" s="98"/>
    </row>
    <row r="14516" spans="1:4" ht="12.75">
      <c r="A14516" s="83"/>
      <c r="B14516" s="83"/>
      <c r="C14516" s="83"/>
      <c r="D14516" s="98"/>
    </row>
    <row r="14517" spans="1:4" ht="12.75">
      <c r="A14517" s="83"/>
      <c r="B14517" s="83"/>
      <c r="C14517" s="83"/>
      <c r="D14517" s="98"/>
    </row>
    <row r="14518" spans="1:4" ht="12.75">
      <c r="A14518" s="83"/>
      <c r="B14518" s="83"/>
      <c r="C14518" s="83"/>
      <c r="D14518" s="98"/>
    </row>
    <row r="14519" spans="1:4" ht="12.75">
      <c r="A14519" s="83"/>
      <c r="B14519" s="83"/>
      <c r="C14519" s="83"/>
      <c r="D14519" s="98"/>
    </row>
    <row r="14520" spans="1:4" ht="12.75">
      <c r="A14520" s="83"/>
      <c r="B14520" s="83"/>
      <c r="C14520" s="83"/>
      <c r="D14520" s="98"/>
    </row>
    <row r="14521" spans="1:4" ht="12.75">
      <c r="A14521" s="83"/>
      <c r="B14521" s="83"/>
      <c r="C14521" s="83"/>
      <c r="D14521" s="98"/>
    </row>
    <row r="14522" spans="1:4" ht="12.75">
      <c r="A14522" s="83"/>
      <c r="B14522" s="83"/>
      <c r="C14522" s="83"/>
      <c r="D14522" s="98"/>
    </row>
    <row r="14523" spans="1:4" ht="12.75">
      <c r="A14523" s="83"/>
      <c r="B14523" s="83"/>
      <c r="C14523" s="83"/>
      <c r="D14523" s="98"/>
    </row>
    <row r="14524" spans="1:4" ht="12.75">
      <c r="A14524" s="83"/>
      <c r="B14524" s="83"/>
      <c r="C14524" s="83"/>
      <c r="D14524" s="98"/>
    </row>
    <row r="14525" spans="1:4" ht="12.75">
      <c r="A14525" s="83"/>
      <c r="B14525" s="83"/>
      <c r="C14525" s="83"/>
      <c r="D14525" s="98"/>
    </row>
    <row r="14526" spans="1:4" ht="12.75">
      <c r="A14526" s="83"/>
      <c r="B14526" s="83"/>
      <c r="C14526" s="83"/>
      <c r="D14526" s="98"/>
    </row>
    <row r="14527" spans="1:4" ht="12.75">
      <c r="A14527" s="83"/>
      <c r="B14527" s="83"/>
      <c r="C14527" s="83"/>
      <c r="D14527" s="98"/>
    </row>
    <row r="14528" spans="1:4" ht="12.75">
      <c r="A14528" s="83"/>
      <c r="B14528" s="83"/>
      <c r="C14528" s="83"/>
      <c r="D14528" s="98"/>
    </row>
    <row r="14529" spans="1:4" ht="12.75">
      <c r="A14529" s="83"/>
      <c r="B14529" s="83"/>
      <c r="C14529" s="83"/>
      <c r="D14529" s="98"/>
    </row>
    <row r="14530" spans="1:4" ht="12.75">
      <c r="A14530" s="83"/>
      <c r="B14530" s="83"/>
      <c r="C14530" s="83"/>
      <c r="D14530" s="98"/>
    </row>
    <row r="14531" spans="1:4" ht="12.75">
      <c r="A14531" s="83"/>
      <c r="B14531" s="83"/>
      <c r="C14531" s="83"/>
      <c r="D14531" s="98"/>
    </row>
    <row r="14532" spans="1:4" ht="12.75">
      <c r="A14532" s="83"/>
      <c r="B14532" s="83"/>
      <c r="C14532" s="83"/>
      <c r="D14532" s="98"/>
    </row>
    <row r="14533" spans="1:4" ht="12.75">
      <c r="A14533" s="83"/>
      <c r="B14533" s="83"/>
      <c r="C14533" s="83"/>
      <c r="D14533" s="98"/>
    </row>
    <row r="14534" spans="1:4" ht="12.75">
      <c r="A14534" s="83"/>
      <c r="B14534" s="83"/>
      <c r="C14534" s="83"/>
      <c r="D14534" s="98"/>
    </row>
    <row r="14535" spans="1:4" ht="12.75">
      <c r="A14535" s="83"/>
      <c r="B14535" s="83"/>
      <c r="C14535" s="83"/>
      <c r="D14535" s="98"/>
    </row>
    <row r="14536" spans="1:4" ht="12.75">
      <c r="A14536" s="83"/>
      <c r="B14536" s="83"/>
      <c r="C14536" s="83"/>
      <c r="D14536" s="98"/>
    </row>
    <row r="14537" spans="1:4" ht="12.75">
      <c r="A14537" s="83"/>
      <c r="B14537" s="83"/>
      <c r="C14537" s="83"/>
      <c r="D14537" s="98"/>
    </row>
    <row r="14538" spans="1:4" ht="12.75">
      <c r="A14538" s="83"/>
      <c r="B14538" s="83"/>
      <c r="C14538" s="83"/>
      <c r="D14538" s="98"/>
    </row>
    <row r="14539" spans="1:4" ht="12.75">
      <c r="A14539" s="83"/>
      <c r="B14539" s="83"/>
      <c r="C14539" s="83"/>
      <c r="D14539" s="98"/>
    </row>
    <row r="14540" spans="1:4" ht="12.75">
      <c r="A14540" s="83"/>
      <c r="B14540" s="83"/>
      <c r="C14540" s="83"/>
      <c r="D14540" s="98"/>
    </row>
    <row r="14541" spans="1:4" ht="12.75">
      <c r="A14541" s="83"/>
      <c r="B14541" s="83"/>
      <c r="C14541" s="83"/>
      <c r="D14541" s="98"/>
    </row>
    <row r="14542" spans="1:4" ht="12.75">
      <c r="A14542" s="83"/>
      <c r="B14542" s="83"/>
      <c r="C14542" s="83"/>
      <c r="D14542" s="98"/>
    </row>
    <row r="14543" spans="1:4" ht="12.75">
      <c r="A14543" s="83"/>
      <c r="B14543" s="83"/>
      <c r="C14543" s="83"/>
      <c r="D14543" s="98"/>
    </row>
    <row r="14544" spans="1:4" ht="12.75">
      <c r="A14544" s="83"/>
      <c r="B14544" s="83"/>
      <c r="C14544" s="83"/>
      <c r="D14544" s="98"/>
    </row>
    <row r="14545" spans="1:4" ht="12.75">
      <c r="A14545" s="83"/>
      <c r="B14545" s="83"/>
      <c r="C14545" s="83"/>
      <c r="D14545" s="98"/>
    </row>
    <row r="14546" spans="1:4" ht="12.75">
      <c r="A14546" s="83"/>
      <c r="B14546" s="83"/>
      <c r="C14546" s="83"/>
      <c r="D14546" s="98"/>
    </row>
    <row r="14547" spans="1:4" ht="12.75">
      <c r="A14547" s="83"/>
      <c r="B14547" s="83"/>
      <c r="C14547" s="83"/>
      <c r="D14547" s="98"/>
    </row>
    <row r="14548" spans="1:4" ht="12.75">
      <c r="A14548" s="83"/>
      <c r="B14548" s="83"/>
      <c r="C14548" s="83"/>
      <c r="D14548" s="98"/>
    </row>
    <row r="14549" spans="1:4" ht="12.75">
      <c r="A14549" s="83"/>
      <c r="B14549" s="83"/>
      <c r="C14549" s="83"/>
      <c r="D14549" s="98"/>
    </row>
    <row r="14550" spans="1:4" ht="12.75">
      <c r="A14550" s="83"/>
      <c r="B14550" s="83"/>
      <c r="C14550" s="83"/>
      <c r="D14550" s="98"/>
    </row>
    <row r="14551" spans="1:4" ht="12.75">
      <c r="A14551" s="83"/>
      <c r="B14551" s="83"/>
      <c r="C14551" s="83"/>
      <c r="D14551" s="98"/>
    </row>
    <row r="14552" spans="1:4" ht="12.75">
      <c r="A14552" s="83"/>
      <c r="B14552" s="83"/>
      <c r="C14552" s="83"/>
      <c r="D14552" s="98"/>
    </row>
    <row r="14553" spans="1:4" ht="12.75">
      <c r="A14553" s="83"/>
      <c r="B14553" s="83"/>
      <c r="C14553" s="83"/>
      <c r="D14553" s="98"/>
    </row>
    <row r="14554" spans="1:4" ht="12.75">
      <c r="A14554" s="83"/>
      <c r="B14554" s="83"/>
      <c r="C14554" s="83"/>
      <c r="D14554" s="98"/>
    </row>
    <row r="14555" spans="1:4" ht="12.75">
      <c r="A14555" s="83"/>
      <c r="B14555" s="83"/>
      <c r="C14555" s="83"/>
      <c r="D14555" s="98"/>
    </row>
    <row r="14556" spans="1:4" ht="12.75">
      <c r="A14556" s="83"/>
      <c r="B14556" s="83"/>
      <c r="C14556" s="83"/>
      <c r="D14556" s="98"/>
    </row>
    <row r="14557" spans="1:4" ht="12.75">
      <c r="A14557" s="83"/>
      <c r="B14557" s="83"/>
      <c r="C14557" s="83"/>
      <c r="D14557" s="98"/>
    </row>
    <row r="14558" spans="1:4" ht="12.75">
      <c r="A14558" s="83"/>
      <c r="B14558" s="83"/>
      <c r="C14558" s="83"/>
      <c r="D14558" s="98"/>
    </row>
    <row r="14559" spans="1:4" ht="12.75">
      <c r="A14559" s="83"/>
      <c r="B14559" s="83"/>
      <c r="C14559" s="83"/>
      <c r="D14559" s="98"/>
    </row>
    <row r="14560" spans="1:4" ht="12.75">
      <c r="A14560" s="83"/>
      <c r="B14560" s="83"/>
      <c r="C14560" s="83"/>
      <c r="D14560" s="98"/>
    </row>
    <row r="14561" spans="1:4" ht="12.75">
      <c r="A14561" s="83"/>
      <c r="B14561" s="83"/>
      <c r="C14561" s="83"/>
      <c r="D14561" s="98"/>
    </row>
    <row r="14562" spans="1:4" ht="12.75">
      <c r="A14562" s="83"/>
      <c r="B14562" s="83"/>
      <c r="C14562" s="83"/>
      <c r="D14562" s="98"/>
    </row>
    <row r="14563" spans="1:4" ht="12.75">
      <c r="A14563" s="83"/>
      <c r="B14563" s="83"/>
      <c r="C14563" s="83"/>
      <c r="D14563" s="98"/>
    </row>
    <row r="14564" spans="1:4" ht="12.75">
      <c r="A14564" s="83"/>
      <c r="B14564" s="83"/>
      <c r="C14564" s="83"/>
      <c r="D14564" s="98"/>
    </row>
    <row r="14565" spans="1:4" ht="12.75">
      <c r="A14565" s="83"/>
      <c r="B14565" s="83"/>
      <c r="C14565" s="83"/>
      <c r="D14565" s="98"/>
    </row>
    <row r="14566" spans="1:4" ht="12.75">
      <c r="A14566" s="83"/>
      <c r="B14566" s="83"/>
      <c r="C14566" s="83"/>
      <c r="D14566" s="98"/>
    </row>
    <row r="14567" spans="1:4" ht="12.75">
      <c r="A14567" s="83"/>
      <c r="B14567" s="83"/>
      <c r="C14567" s="83"/>
      <c r="D14567" s="98"/>
    </row>
    <row r="14568" spans="1:4" ht="12.75">
      <c r="A14568" s="83"/>
      <c r="B14568" s="83"/>
      <c r="C14568" s="83"/>
      <c r="D14568" s="98"/>
    </row>
    <row r="14569" spans="1:4" ht="12.75">
      <c r="A14569" s="83"/>
      <c r="B14569" s="83"/>
      <c r="C14569" s="83"/>
      <c r="D14569" s="98"/>
    </row>
    <row r="14570" spans="1:4" ht="12.75">
      <c r="A14570" s="83"/>
      <c r="B14570" s="83"/>
      <c r="C14570" s="83"/>
      <c r="D14570" s="98"/>
    </row>
    <row r="14571" spans="1:4" ht="12.75">
      <c r="A14571" s="83"/>
      <c r="B14571" s="83"/>
      <c r="C14571" s="83"/>
      <c r="D14571" s="98"/>
    </row>
    <row r="14572" spans="1:4" ht="12.75">
      <c r="A14572" s="83"/>
      <c r="B14572" s="83"/>
      <c r="C14572" s="83"/>
      <c r="D14572" s="98"/>
    </row>
    <row r="14573" spans="1:4" ht="12.75">
      <c r="A14573" s="83"/>
      <c r="B14573" s="83"/>
      <c r="C14573" s="83"/>
      <c r="D14573" s="98"/>
    </row>
    <row r="14574" spans="1:4" ht="12.75">
      <c r="A14574" s="83"/>
      <c r="B14574" s="83"/>
      <c r="C14574" s="83"/>
      <c r="D14574" s="98"/>
    </row>
    <row r="14575" spans="1:4" ht="12.75">
      <c r="A14575" s="83"/>
      <c r="B14575" s="83"/>
      <c r="C14575" s="83"/>
      <c r="D14575" s="98"/>
    </row>
    <row r="14576" spans="1:4" ht="12.75">
      <c r="A14576" s="83"/>
      <c r="B14576" s="83"/>
      <c r="C14576" s="83"/>
      <c r="D14576" s="98"/>
    </row>
    <row r="14577" spans="1:4" ht="12.75">
      <c r="A14577" s="83"/>
      <c r="B14577" s="83"/>
      <c r="C14577" s="83"/>
      <c r="D14577" s="98"/>
    </row>
    <row r="14578" spans="1:4" ht="12.75">
      <c r="A14578" s="83"/>
      <c r="B14578" s="83"/>
      <c r="C14578" s="83"/>
      <c r="D14578" s="98"/>
    </row>
    <row r="14579" spans="1:4" ht="12.75">
      <c r="A14579" s="83"/>
      <c r="B14579" s="83"/>
      <c r="C14579" s="83"/>
      <c r="D14579" s="98"/>
    </row>
    <row r="14580" spans="1:4" ht="12.75">
      <c r="A14580" s="83"/>
      <c r="B14580" s="83"/>
      <c r="C14580" s="83"/>
      <c r="D14580" s="98"/>
    </row>
    <row r="14581" spans="1:4" ht="12.75">
      <c r="A14581" s="83"/>
      <c r="B14581" s="83"/>
      <c r="C14581" s="83"/>
      <c r="D14581" s="98"/>
    </row>
    <row r="14582" spans="1:4" ht="12.75">
      <c r="A14582" s="83"/>
      <c r="B14582" s="83"/>
      <c r="C14582" s="83"/>
      <c r="D14582" s="98"/>
    </row>
    <row r="14583" spans="1:4" ht="12.75">
      <c r="A14583" s="83"/>
      <c r="B14583" s="83"/>
      <c r="C14583" s="83"/>
      <c r="D14583" s="98"/>
    </row>
    <row r="14584" spans="1:4" ht="12.75">
      <c r="A14584" s="83"/>
      <c r="B14584" s="83"/>
      <c r="C14584" s="83"/>
      <c r="D14584" s="98"/>
    </row>
    <row r="14585" spans="1:4" ht="12.75">
      <c r="A14585" s="83"/>
      <c r="B14585" s="83"/>
      <c r="C14585" s="83"/>
      <c r="D14585" s="98"/>
    </row>
    <row r="14586" spans="1:4" ht="12.75">
      <c r="A14586" s="83"/>
      <c r="B14586" s="83"/>
      <c r="C14586" s="83"/>
      <c r="D14586" s="98"/>
    </row>
    <row r="14587" spans="1:4" ht="12.75">
      <c r="A14587" s="83"/>
      <c r="B14587" s="83"/>
      <c r="C14587" s="83"/>
      <c r="D14587" s="98"/>
    </row>
    <row r="14588" spans="1:4" ht="12.75">
      <c r="A14588" s="83"/>
      <c r="B14588" s="83"/>
      <c r="C14588" s="83"/>
      <c r="D14588" s="98"/>
    </row>
    <row r="14589" spans="1:4" ht="12.75">
      <c r="A14589" s="83"/>
      <c r="B14589" s="83"/>
      <c r="C14589" s="83"/>
      <c r="D14589" s="98"/>
    </row>
    <row r="14590" spans="1:4" ht="12.75">
      <c r="A14590" s="83"/>
      <c r="B14590" s="83"/>
      <c r="C14590" s="83"/>
      <c r="D14590" s="98"/>
    </row>
    <row r="14591" spans="1:4" ht="12.75">
      <c r="A14591" s="83"/>
      <c r="B14591" s="83"/>
      <c r="C14591" s="83"/>
      <c r="D14591" s="98"/>
    </row>
    <row r="14592" spans="1:4" ht="12.75">
      <c r="A14592" s="83"/>
      <c r="B14592" s="83"/>
      <c r="C14592" s="83"/>
      <c r="D14592" s="98"/>
    </row>
    <row r="14593" spans="1:4" ht="12.75">
      <c r="A14593" s="83"/>
      <c r="B14593" s="83"/>
      <c r="C14593" s="83"/>
      <c r="D14593" s="98"/>
    </row>
    <row r="14594" spans="1:4" ht="12.75">
      <c r="A14594" s="83"/>
      <c r="B14594" s="83"/>
      <c r="C14594" s="83"/>
      <c r="D14594" s="98"/>
    </row>
    <row r="14595" spans="1:4" ht="12.75">
      <c r="A14595" s="83"/>
      <c r="B14595" s="83"/>
      <c r="C14595" s="83"/>
      <c r="D14595" s="98"/>
    </row>
    <row r="14596" spans="1:4" ht="12.75">
      <c r="A14596" s="83"/>
      <c r="B14596" s="83"/>
      <c r="C14596" s="83"/>
      <c r="D14596" s="98"/>
    </row>
    <row r="14597" spans="1:4" ht="12.75">
      <c r="A14597" s="83"/>
      <c r="B14597" s="83"/>
      <c r="C14597" s="83"/>
      <c r="D14597" s="98"/>
    </row>
    <row r="14598" spans="1:4" ht="12.75">
      <c r="A14598" s="83"/>
      <c r="B14598" s="83"/>
      <c r="C14598" s="83"/>
      <c r="D14598" s="98"/>
    </row>
    <row r="14599" spans="1:4" ht="12.75">
      <c r="A14599" s="83"/>
      <c r="B14599" s="83"/>
      <c r="C14599" s="83"/>
      <c r="D14599" s="98"/>
    </row>
    <row r="14600" spans="1:4" ht="12.75">
      <c r="A14600" s="83"/>
      <c r="B14600" s="83"/>
      <c r="C14600" s="83"/>
      <c r="D14600" s="98"/>
    </row>
    <row r="14601" spans="1:4" ht="12.75">
      <c r="A14601" s="83"/>
      <c r="B14601" s="83"/>
      <c r="C14601" s="83"/>
      <c r="D14601" s="98"/>
    </row>
    <row r="14602" spans="1:4" ht="12.75">
      <c r="A14602" s="83"/>
      <c r="B14602" s="83"/>
      <c r="C14602" s="83"/>
      <c r="D14602" s="98"/>
    </row>
    <row r="14603" spans="1:4" ht="12.75">
      <c r="A14603" s="83"/>
      <c r="B14603" s="83"/>
      <c r="C14603" s="83"/>
      <c r="D14603" s="98"/>
    </row>
    <row r="14604" spans="1:4" ht="12.75">
      <c r="A14604" s="83"/>
      <c r="B14604" s="83"/>
      <c r="C14604" s="83"/>
      <c r="D14604" s="98"/>
    </row>
    <row r="14605" spans="1:4" ht="12.75">
      <c r="A14605" s="83"/>
      <c r="B14605" s="83"/>
      <c r="C14605" s="83"/>
      <c r="D14605" s="98"/>
    </row>
    <row r="14606" spans="1:4" ht="12.75">
      <c r="A14606" s="83"/>
      <c r="B14606" s="83"/>
      <c r="C14606" s="83"/>
      <c r="D14606" s="98"/>
    </row>
    <row r="14607" spans="1:4" ht="12.75">
      <c r="A14607" s="83"/>
      <c r="B14607" s="83"/>
      <c r="C14607" s="83"/>
      <c r="D14607" s="98"/>
    </row>
    <row r="14608" spans="1:4" ht="12.75">
      <c r="A14608" s="83"/>
      <c r="B14608" s="83"/>
      <c r="C14608" s="83"/>
      <c r="D14608" s="98"/>
    </row>
    <row r="14609" spans="1:4" ht="12.75">
      <c r="A14609" s="83"/>
      <c r="B14609" s="83"/>
      <c r="C14609" s="83"/>
      <c r="D14609" s="98"/>
    </row>
    <row r="14610" spans="1:4" ht="12.75">
      <c r="A14610" s="83"/>
      <c r="B14610" s="83"/>
      <c r="C14610" s="83"/>
      <c r="D14610" s="98"/>
    </row>
    <row r="14611" spans="1:4" ht="12.75">
      <c r="A14611" s="83"/>
      <c r="B14611" s="83"/>
      <c r="C14611" s="83"/>
      <c r="D14611" s="98"/>
    </row>
    <row r="14612" spans="1:4" ht="12.75">
      <c r="A14612" s="83"/>
      <c r="B14612" s="83"/>
      <c r="C14612" s="83"/>
      <c r="D14612" s="98"/>
    </row>
    <row r="14613" spans="1:4" ht="12.75">
      <c r="A14613" s="83"/>
      <c r="B14613" s="83"/>
      <c r="C14613" s="83"/>
      <c r="D14613" s="98"/>
    </row>
    <row r="14614" spans="1:4" ht="12.75">
      <c r="A14614" s="83"/>
      <c r="B14614" s="83"/>
      <c r="C14614" s="83"/>
      <c r="D14614" s="98"/>
    </row>
    <row r="14615" spans="1:4" ht="12.75">
      <c r="A14615" s="83"/>
      <c r="B14615" s="83"/>
      <c r="C14615" s="83"/>
      <c r="D14615" s="98"/>
    </row>
    <row r="14616" spans="1:4" ht="12.75">
      <c r="A14616" s="83"/>
      <c r="B14616" s="83"/>
      <c r="C14616" s="83"/>
      <c r="D14616" s="98"/>
    </row>
    <row r="14617" spans="1:4" ht="12.75">
      <c r="A14617" s="83"/>
      <c r="B14617" s="83"/>
      <c r="C14617" s="83"/>
      <c r="D14617" s="98"/>
    </row>
    <row r="14618" spans="1:4" ht="12.75">
      <c r="A14618" s="83"/>
      <c r="B14618" s="83"/>
      <c r="C14618" s="83"/>
      <c r="D14618" s="98"/>
    </row>
    <row r="14619" spans="1:4" ht="12.75">
      <c r="A14619" s="83"/>
      <c r="B14619" s="83"/>
      <c r="C14619" s="83"/>
      <c r="D14619" s="98"/>
    </row>
    <row r="14620" spans="1:4" ht="12.75">
      <c r="A14620" s="83"/>
      <c r="B14620" s="83"/>
      <c r="C14620" s="83"/>
      <c r="D14620" s="98"/>
    </row>
    <row r="14621" spans="1:4" ht="12.75">
      <c r="A14621" s="83"/>
      <c r="B14621" s="83"/>
      <c r="C14621" s="83"/>
      <c r="D14621" s="98"/>
    </row>
    <row r="14622" spans="1:4" ht="12.75">
      <c r="A14622" s="83"/>
      <c r="B14622" s="83"/>
      <c r="C14622" s="83"/>
      <c r="D14622" s="98"/>
    </row>
    <row r="14623" spans="1:4" ht="12.75">
      <c r="A14623" s="83"/>
      <c r="B14623" s="83"/>
      <c r="C14623" s="83"/>
      <c r="D14623" s="98"/>
    </row>
    <row r="14624" spans="1:4" ht="12.75">
      <c r="A14624" s="83"/>
      <c r="B14624" s="83"/>
      <c r="C14624" s="83"/>
      <c r="D14624" s="98"/>
    </row>
    <row r="14625" spans="1:4" ht="12.75">
      <c r="A14625" s="83"/>
      <c r="B14625" s="83"/>
      <c r="C14625" s="83"/>
      <c r="D14625" s="98"/>
    </row>
    <row r="14626" spans="1:4" ht="12.75">
      <c r="A14626" s="83"/>
      <c r="B14626" s="83"/>
      <c r="C14626" s="83"/>
      <c r="D14626" s="98"/>
    </row>
    <row r="14627" spans="1:4" ht="12.75">
      <c r="A14627" s="83"/>
      <c r="B14627" s="83"/>
      <c r="C14627" s="83"/>
      <c r="D14627" s="98"/>
    </row>
    <row r="14628" spans="1:4" ht="12.75">
      <c r="A14628" s="83"/>
      <c r="B14628" s="83"/>
      <c r="C14628" s="83"/>
      <c r="D14628" s="98"/>
    </row>
    <row r="14629" spans="1:4" ht="12.75">
      <c r="A14629" s="83"/>
      <c r="B14629" s="83"/>
      <c r="C14629" s="83"/>
      <c r="D14629" s="98"/>
    </row>
    <row r="14630" spans="1:4" ht="12.75">
      <c r="A14630" s="83"/>
      <c r="B14630" s="83"/>
      <c r="C14630" s="83"/>
      <c r="D14630" s="98"/>
    </row>
    <row r="14631" spans="1:4" ht="12.75">
      <c r="A14631" s="83"/>
      <c r="B14631" s="83"/>
      <c r="C14631" s="83"/>
      <c r="D14631" s="98"/>
    </row>
    <row r="14632" spans="1:4" ht="12.75">
      <c r="A14632" s="83"/>
      <c r="B14632" s="83"/>
      <c r="C14632" s="83"/>
      <c r="D14632" s="98"/>
    </row>
    <row r="14633" spans="1:4" ht="12.75">
      <c r="A14633" s="83"/>
      <c r="B14633" s="83"/>
      <c r="C14633" s="83"/>
      <c r="D14633" s="98"/>
    </row>
    <row r="14634" spans="1:4" ht="12.75">
      <c r="A14634" s="83"/>
      <c r="B14634" s="83"/>
      <c r="C14634" s="83"/>
      <c r="D14634" s="98"/>
    </row>
    <row r="14635" spans="1:4" ht="12.75">
      <c r="A14635" s="83"/>
      <c r="B14635" s="83"/>
      <c r="C14635" s="83"/>
      <c r="D14635" s="98"/>
    </row>
    <row r="14636" spans="1:4" ht="12.75">
      <c r="A14636" s="83"/>
      <c r="B14636" s="83"/>
      <c r="C14636" s="83"/>
      <c r="D14636" s="98"/>
    </row>
    <row r="14637" spans="1:4" ht="12.75">
      <c r="A14637" s="83"/>
      <c r="B14637" s="83"/>
      <c r="C14637" s="83"/>
      <c r="D14637" s="98"/>
    </row>
    <row r="14638" spans="1:4" ht="12.75">
      <c r="A14638" s="83"/>
      <c r="B14638" s="83"/>
      <c r="C14638" s="83"/>
      <c r="D14638" s="98"/>
    </row>
    <row r="14639" spans="1:4" ht="12.75">
      <c r="A14639" s="83"/>
      <c r="B14639" s="83"/>
      <c r="C14639" s="83"/>
      <c r="D14639" s="98"/>
    </row>
    <row r="14640" spans="1:4" ht="12.75">
      <c r="A14640" s="83"/>
      <c r="B14640" s="83"/>
      <c r="C14640" s="83"/>
      <c r="D14640" s="98"/>
    </row>
    <row r="14641" spans="1:4" ht="12.75">
      <c r="A14641" s="83"/>
      <c r="B14641" s="83"/>
      <c r="C14641" s="83"/>
      <c r="D14641" s="98"/>
    </row>
    <row r="14642" spans="1:4" ht="12.75">
      <c r="A14642" s="83"/>
      <c r="B14642" s="83"/>
      <c r="C14642" s="83"/>
      <c r="D14642" s="98"/>
    </row>
    <row r="14643" spans="1:4" ht="12.75">
      <c r="A14643" s="83"/>
      <c r="B14643" s="83"/>
      <c r="C14643" s="83"/>
      <c r="D14643" s="98"/>
    </row>
    <row r="14644" spans="1:4" ht="12.75">
      <c r="A14644" s="83"/>
      <c r="B14644" s="83"/>
      <c r="C14644" s="83"/>
      <c r="D14644" s="98"/>
    </row>
    <row r="14645" spans="1:4" ht="12.75">
      <c r="A14645" s="83"/>
      <c r="B14645" s="83"/>
      <c r="C14645" s="83"/>
      <c r="D14645" s="98"/>
    </row>
    <row r="14646" spans="1:4" ht="12.75">
      <c r="A14646" s="83"/>
      <c r="B14646" s="83"/>
      <c r="C14646" s="83"/>
      <c r="D14646" s="98"/>
    </row>
    <row r="14647" spans="1:4" ht="12.75">
      <c r="A14647" s="83"/>
      <c r="B14647" s="83"/>
      <c r="C14647" s="83"/>
      <c r="D14647" s="98"/>
    </row>
    <row r="14648" spans="1:4" ht="12.75">
      <c r="A14648" s="83"/>
      <c r="B14648" s="83"/>
      <c r="C14648" s="83"/>
      <c r="D14648" s="98"/>
    </row>
    <row r="14649" spans="1:4" ht="12.75">
      <c r="A14649" s="83"/>
      <c r="B14649" s="83"/>
      <c r="C14649" s="83"/>
      <c r="D14649" s="98"/>
    </row>
    <row r="14650" spans="1:4" ht="12.75">
      <c r="A14650" s="83"/>
      <c r="B14650" s="83"/>
      <c r="C14650" s="83"/>
      <c r="D14650" s="98"/>
    </row>
    <row r="14651" spans="1:4" ht="12.75">
      <c r="A14651" s="83"/>
      <c r="B14651" s="83"/>
      <c r="C14651" s="83"/>
      <c r="D14651" s="98"/>
    </row>
    <row r="14652" spans="1:4" ht="12.75">
      <c r="A14652" s="83"/>
      <c r="B14652" s="83"/>
      <c r="C14652" s="83"/>
      <c r="D14652" s="98"/>
    </row>
    <row r="14653" spans="1:4" ht="12.75">
      <c r="A14653" s="83"/>
      <c r="B14653" s="83"/>
      <c r="C14653" s="83"/>
      <c r="D14653" s="98"/>
    </row>
    <row r="14654" spans="1:4" ht="12.75">
      <c r="A14654" s="83"/>
      <c r="B14654" s="83"/>
      <c r="C14654" s="83"/>
      <c r="D14654" s="98"/>
    </row>
    <row r="14655" spans="1:4" ht="12.75">
      <c r="A14655" s="83"/>
      <c r="B14655" s="83"/>
      <c r="C14655" s="83"/>
      <c r="D14655" s="98"/>
    </row>
    <row r="14656" spans="1:4" ht="12.75">
      <c r="A14656" s="83"/>
      <c r="B14656" s="83"/>
      <c r="C14656" s="83"/>
      <c r="D14656" s="98"/>
    </row>
    <row r="14657" spans="1:4" ht="12.75">
      <c r="A14657" s="83"/>
      <c r="B14657" s="83"/>
      <c r="C14657" s="83"/>
      <c r="D14657" s="98"/>
    </row>
    <row r="14658" spans="1:4" ht="12.75">
      <c r="A14658" s="83"/>
      <c r="B14658" s="83"/>
      <c r="C14658" s="83"/>
      <c r="D14658" s="98"/>
    </row>
    <row r="14659" spans="1:4" ht="12.75">
      <c r="A14659" s="83"/>
      <c r="B14659" s="83"/>
      <c r="C14659" s="83"/>
      <c r="D14659" s="98"/>
    </row>
    <row r="14660" spans="1:4" ht="12.75">
      <c r="A14660" s="83"/>
      <c r="B14660" s="83"/>
      <c r="C14660" s="83"/>
      <c r="D14660" s="98"/>
    </row>
    <row r="14661" spans="1:4" ht="12.75">
      <c r="A14661" s="83"/>
      <c r="B14661" s="83"/>
      <c r="C14661" s="83"/>
      <c r="D14661" s="98"/>
    </row>
    <row r="14662" spans="1:4" ht="12.75">
      <c r="A14662" s="83"/>
      <c r="B14662" s="83"/>
      <c r="C14662" s="83"/>
      <c r="D14662" s="98"/>
    </row>
    <row r="14663" spans="1:4" ht="12.75">
      <c r="A14663" s="83"/>
      <c r="B14663" s="83"/>
      <c r="C14663" s="83"/>
      <c r="D14663" s="98"/>
    </row>
    <row r="14664" spans="1:4" ht="12.75">
      <c r="A14664" s="83"/>
      <c r="B14664" s="83"/>
      <c r="C14664" s="83"/>
      <c r="D14664" s="98"/>
    </row>
    <row r="14665" spans="1:4" ht="12.75">
      <c r="A14665" s="83"/>
      <c r="B14665" s="83"/>
      <c r="C14665" s="83"/>
      <c r="D14665" s="98"/>
    </row>
    <row r="14666" spans="1:4" ht="12.75">
      <c r="A14666" s="83"/>
      <c r="B14666" s="83"/>
      <c r="C14666" s="83"/>
      <c r="D14666" s="98"/>
    </row>
    <row r="14667" spans="1:4" ht="12.75">
      <c r="A14667" s="83"/>
      <c r="B14667" s="83"/>
      <c r="C14667" s="83"/>
      <c r="D14667" s="98"/>
    </row>
    <row r="14668" spans="1:4" ht="12.75">
      <c r="A14668" s="83"/>
      <c r="B14668" s="83"/>
      <c r="C14668" s="83"/>
      <c r="D14668" s="98"/>
    </row>
    <row r="14669" spans="1:4" ht="12.75">
      <c r="A14669" s="83"/>
      <c r="B14669" s="83"/>
      <c r="C14669" s="83"/>
      <c r="D14669" s="98"/>
    </row>
    <row r="14670" spans="1:4" ht="12.75">
      <c r="A14670" s="83"/>
      <c r="B14670" s="83"/>
      <c r="C14670" s="83"/>
      <c r="D14670" s="98"/>
    </row>
    <row r="14671" spans="1:4" ht="12.75">
      <c r="A14671" s="83"/>
      <c r="B14671" s="83"/>
      <c r="C14671" s="83"/>
      <c r="D14671" s="98"/>
    </row>
    <row r="14672" spans="1:4" ht="12.75">
      <c r="A14672" s="83"/>
      <c r="B14672" s="83"/>
      <c r="C14672" s="83"/>
      <c r="D14672" s="98"/>
    </row>
    <row r="14673" spans="1:4" ht="12.75">
      <c r="A14673" s="83"/>
      <c r="B14673" s="83"/>
      <c r="C14673" s="83"/>
      <c r="D14673" s="98"/>
    </row>
    <row r="14674" spans="1:4" ht="12.75">
      <c r="A14674" s="83"/>
      <c r="B14674" s="83"/>
      <c r="C14674" s="83"/>
      <c r="D14674" s="98"/>
    </row>
    <row r="14675" spans="1:4" ht="12.75">
      <c r="A14675" s="83"/>
      <c r="B14675" s="83"/>
      <c r="C14675" s="83"/>
      <c r="D14675" s="98"/>
    </row>
    <row r="14676" spans="1:4" ht="12.75">
      <c r="A14676" s="83"/>
      <c r="B14676" s="83"/>
      <c r="C14676" s="83"/>
      <c r="D14676" s="98"/>
    </row>
    <row r="14677" spans="1:4" ht="12.75">
      <c r="A14677" s="83"/>
      <c r="B14677" s="83"/>
      <c r="C14677" s="83"/>
      <c r="D14677" s="98"/>
    </row>
    <row r="14678" spans="1:4" ht="12.75">
      <c r="A14678" s="83"/>
      <c r="B14678" s="83"/>
      <c r="C14678" s="83"/>
      <c r="D14678" s="98"/>
    </row>
    <row r="14679" spans="1:4" ht="12.75">
      <c r="A14679" s="83"/>
      <c r="B14679" s="83"/>
      <c r="C14679" s="83"/>
      <c r="D14679" s="98"/>
    </row>
    <row r="14680" spans="1:4" ht="12.75">
      <c r="A14680" s="83"/>
      <c r="B14680" s="83"/>
      <c r="C14680" s="83"/>
      <c r="D14680" s="98"/>
    </row>
    <row r="14681" spans="1:4" ht="12.75">
      <c r="A14681" s="83"/>
      <c r="B14681" s="83"/>
      <c r="C14681" s="83"/>
      <c r="D14681" s="98"/>
    </row>
    <row r="14682" spans="1:4" ht="12.75">
      <c r="A14682" s="83"/>
      <c r="B14682" s="83"/>
      <c r="C14682" s="83"/>
      <c r="D14682" s="98"/>
    </row>
    <row r="14683" spans="1:4" ht="12.75">
      <c r="A14683" s="83"/>
      <c r="B14683" s="83"/>
      <c r="C14683" s="83"/>
      <c r="D14683" s="98"/>
    </row>
    <row r="14684" spans="1:4" ht="12.75">
      <c r="A14684" s="83"/>
      <c r="B14684" s="83"/>
      <c r="C14684" s="83"/>
      <c r="D14684" s="98"/>
    </row>
    <row r="14685" spans="1:4" ht="12.75">
      <c r="A14685" s="83"/>
      <c r="B14685" s="83"/>
      <c r="C14685" s="83"/>
      <c r="D14685" s="98"/>
    </row>
    <row r="14686" spans="1:4" ht="12.75">
      <c r="A14686" s="83"/>
      <c r="B14686" s="83"/>
      <c r="C14686" s="83"/>
      <c r="D14686" s="98"/>
    </row>
    <row r="14687" spans="1:4" ht="12.75">
      <c r="A14687" s="83"/>
      <c r="B14687" s="83"/>
      <c r="C14687" s="83"/>
      <c r="D14687" s="98"/>
    </row>
    <row r="14688" spans="1:4" ht="12.75">
      <c r="A14688" s="83"/>
      <c r="B14688" s="83"/>
      <c r="C14688" s="83"/>
      <c r="D14688" s="98"/>
    </row>
    <row r="14689" spans="1:4" ht="12.75">
      <c r="A14689" s="83"/>
      <c r="B14689" s="83"/>
      <c r="C14689" s="83"/>
      <c r="D14689" s="98"/>
    </row>
    <row r="14690" spans="1:4" ht="12.75">
      <c r="A14690" s="83"/>
      <c r="B14690" s="83"/>
      <c r="C14690" s="83"/>
      <c r="D14690" s="98"/>
    </row>
    <row r="14691" spans="1:4" ht="12.75">
      <c r="A14691" s="83"/>
      <c r="B14691" s="83"/>
      <c r="C14691" s="83"/>
      <c r="D14691" s="98"/>
    </row>
    <row r="14692" spans="1:4" ht="12.75">
      <c r="A14692" s="83"/>
      <c r="B14692" s="83"/>
      <c r="C14692" s="83"/>
      <c r="D14692" s="98"/>
    </row>
    <row r="14693" spans="1:4" ht="12.75">
      <c r="A14693" s="83"/>
      <c r="B14693" s="83"/>
      <c r="C14693" s="83"/>
      <c r="D14693" s="98"/>
    </row>
    <row r="14694" spans="1:4" ht="12.75">
      <c r="A14694" s="83"/>
      <c r="B14694" s="83"/>
      <c r="C14694" s="83"/>
      <c r="D14694" s="98"/>
    </row>
    <row r="14695" spans="1:4" ht="12.75">
      <c r="A14695" s="83"/>
      <c r="B14695" s="83"/>
      <c r="C14695" s="83"/>
      <c r="D14695" s="98"/>
    </row>
    <row r="14696" spans="1:4" ht="12.75">
      <c r="A14696" s="83"/>
      <c r="B14696" s="83"/>
      <c r="C14696" s="83"/>
      <c r="D14696" s="98"/>
    </row>
    <row r="14697" spans="1:4" ht="12.75">
      <c r="A14697" s="83"/>
      <c r="B14697" s="83"/>
      <c r="C14697" s="83"/>
      <c r="D14697" s="98"/>
    </row>
    <row r="14698" spans="1:4" ht="12.75">
      <c r="A14698" s="83"/>
      <c r="B14698" s="83"/>
      <c r="C14698" s="83"/>
      <c r="D14698" s="98"/>
    </row>
    <row r="14699" spans="1:4" ht="12.75">
      <c r="A14699" s="83"/>
      <c r="B14699" s="83"/>
      <c r="C14699" s="83"/>
      <c r="D14699" s="98"/>
    </row>
    <row r="14700" spans="1:4" ht="12.75">
      <c r="A14700" s="83"/>
      <c r="B14700" s="83"/>
      <c r="C14700" s="83"/>
      <c r="D14700" s="98"/>
    </row>
    <row r="14701" spans="1:4" ht="12.75">
      <c r="A14701" s="83"/>
      <c r="B14701" s="83"/>
      <c r="C14701" s="83"/>
      <c r="D14701" s="98"/>
    </row>
    <row r="14702" spans="1:4" ht="12.75">
      <c r="A14702" s="83"/>
      <c r="B14702" s="83"/>
      <c r="C14702" s="83"/>
      <c r="D14702" s="98"/>
    </row>
    <row r="14703" spans="1:4" ht="12.75">
      <c r="A14703" s="83"/>
      <c r="B14703" s="83"/>
      <c r="C14703" s="83"/>
      <c r="D14703" s="98"/>
    </row>
    <row r="14704" spans="1:4" ht="12.75">
      <c r="A14704" s="83"/>
      <c r="B14704" s="83"/>
      <c r="C14704" s="83"/>
      <c r="D14704" s="98"/>
    </row>
    <row r="14705" spans="1:4" ht="12.75">
      <c r="A14705" s="83"/>
      <c r="B14705" s="83"/>
      <c r="C14705" s="83"/>
      <c r="D14705" s="98"/>
    </row>
    <row r="14706" spans="1:4" ht="12.75">
      <c r="A14706" s="83"/>
      <c r="B14706" s="83"/>
      <c r="C14706" s="83"/>
      <c r="D14706" s="98"/>
    </row>
    <row r="14707" spans="1:4" ht="12.75">
      <c r="A14707" s="83"/>
      <c r="B14707" s="83"/>
      <c r="C14707" s="83"/>
      <c r="D14707" s="98"/>
    </row>
    <row r="14708" spans="1:4" ht="12.75">
      <c r="A14708" s="83"/>
      <c r="B14708" s="83"/>
      <c r="C14708" s="83"/>
      <c r="D14708" s="98"/>
    </row>
    <row r="14709" spans="1:4" ht="12.75">
      <c r="A14709" s="83"/>
      <c r="B14709" s="83"/>
      <c r="C14709" s="83"/>
      <c r="D14709" s="98"/>
    </row>
    <row r="14710" spans="1:4" ht="12.75">
      <c r="A14710" s="83"/>
      <c r="B14710" s="83"/>
      <c r="C14710" s="83"/>
      <c r="D14710" s="98"/>
    </row>
    <row r="14711" spans="1:4" ht="12.75">
      <c r="A14711" s="83"/>
      <c r="B14711" s="83"/>
      <c r="C14711" s="83"/>
      <c r="D14711" s="98"/>
    </row>
    <row r="14712" spans="1:4" ht="12.75">
      <c r="A14712" s="83"/>
      <c r="B14712" s="83"/>
      <c r="C14712" s="83"/>
      <c r="D14712" s="98"/>
    </row>
    <row r="14713" spans="1:4" ht="12.75">
      <c r="A14713" s="83"/>
      <c r="B14713" s="83"/>
      <c r="C14713" s="83"/>
      <c r="D14713" s="98"/>
    </row>
    <row r="14714" spans="1:4" ht="12.75">
      <c r="A14714" s="83"/>
      <c r="B14714" s="83"/>
      <c r="C14714" s="83"/>
      <c r="D14714" s="98"/>
    </row>
    <row r="14715" spans="1:4" ht="12.75">
      <c r="A14715" s="83"/>
      <c r="B14715" s="83"/>
      <c r="C14715" s="83"/>
      <c r="D14715" s="98"/>
    </row>
    <row r="14716" spans="1:4" ht="12.75">
      <c r="A14716" s="83"/>
      <c r="B14716" s="83"/>
      <c r="C14716" s="83"/>
      <c r="D14716" s="98"/>
    </row>
    <row r="14717" spans="1:4" ht="12.75">
      <c r="A14717" s="83"/>
      <c r="B14717" s="83"/>
      <c r="C14717" s="83"/>
      <c r="D14717" s="98"/>
    </row>
    <row r="14718" spans="1:4" ht="12.75">
      <c r="A14718" s="83"/>
      <c r="B14718" s="83"/>
      <c r="C14718" s="83"/>
      <c r="D14718" s="98"/>
    </row>
    <row r="14719" spans="1:4" ht="12.75">
      <c r="A14719" s="83"/>
      <c r="B14719" s="83"/>
      <c r="C14719" s="83"/>
      <c r="D14719" s="98"/>
    </row>
    <row r="14720" spans="1:4" ht="12.75">
      <c r="A14720" s="83"/>
      <c r="B14720" s="83"/>
      <c r="C14720" s="83"/>
      <c r="D14720" s="98"/>
    </row>
    <row r="14721" spans="1:4" ht="12.75">
      <c r="A14721" s="83"/>
      <c r="B14721" s="83"/>
      <c r="C14721" s="83"/>
      <c r="D14721" s="98"/>
    </row>
    <row r="14722" spans="1:4" ht="12.75">
      <c r="A14722" s="83"/>
      <c r="B14722" s="83"/>
      <c r="C14722" s="83"/>
      <c r="D14722" s="98"/>
    </row>
    <row r="14723" spans="1:4" ht="12.75">
      <c r="A14723" s="83"/>
      <c r="B14723" s="83"/>
      <c r="C14723" s="83"/>
      <c r="D14723" s="98"/>
    </row>
    <row r="14724" spans="1:4" ht="12.75">
      <c r="A14724" s="83"/>
      <c r="B14724" s="83"/>
      <c r="C14724" s="83"/>
      <c r="D14724" s="98"/>
    </row>
    <row r="14725" spans="1:4" ht="12.75">
      <c r="A14725" s="83"/>
      <c r="B14725" s="83"/>
      <c r="C14725" s="83"/>
      <c r="D14725" s="98"/>
    </row>
    <row r="14726" spans="1:4" ht="12.75">
      <c r="A14726" s="83"/>
      <c r="B14726" s="83"/>
      <c r="C14726" s="83"/>
      <c r="D14726" s="98"/>
    </row>
    <row r="14727" spans="1:4" ht="12.75">
      <c r="A14727" s="83"/>
      <c r="B14727" s="83"/>
      <c r="C14727" s="83"/>
      <c r="D14727" s="98"/>
    </row>
    <row r="14728" spans="1:4" ht="12.75">
      <c r="A14728" s="83"/>
      <c r="B14728" s="83"/>
      <c r="C14728" s="83"/>
      <c r="D14728" s="98"/>
    </row>
    <row r="14729" spans="1:4" ht="12.75">
      <c r="A14729" s="83"/>
      <c r="B14729" s="83"/>
      <c r="C14729" s="83"/>
      <c r="D14729" s="98"/>
    </row>
    <row r="14730" spans="1:4" ht="12.75">
      <c r="A14730" s="83"/>
      <c r="B14730" s="83"/>
      <c r="C14730" s="83"/>
      <c r="D14730" s="98"/>
    </row>
    <row r="14731" spans="1:4" ht="12.75">
      <c r="A14731" s="83"/>
      <c r="B14731" s="83"/>
      <c r="C14731" s="83"/>
      <c r="D14731" s="98"/>
    </row>
    <row r="14732" spans="1:4" ht="12.75">
      <c r="A14732" s="83"/>
      <c r="B14732" s="83"/>
      <c r="C14732" s="83"/>
      <c r="D14732" s="98"/>
    </row>
    <row r="14733" spans="1:4" ht="12.75">
      <c r="A14733" s="83"/>
      <c r="B14733" s="83"/>
      <c r="C14733" s="83"/>
      <c r="D14733" s="98"/>
    </row>
    <row r="14734" spans="1:4" ht="12.75">
      <c r="A14734" s="83"/>
      <c r="B14734" s="83"/>
      <c r="C14734" s="83"/>
      <c r="D14734" s="98"/>
    </row>
    <row r="14735" spans="1:4" ht="12.75">
      <c r="A14735" s="83"/>
      <c r="B14735" s="83"/>
      <c r="C14735" s="83"/>
      <c r="D14735" s="98"/>
    </row>
    <row r="14736" spans="1:4" ht="12.75">
      <c r="A14736" s="83"/>
      <c r="B14736" s="83"/>
      <c r="C14736" s="83"/>
      <c r="D14736" s="98"/>
    </row>
    <row r="14737" spans="1:4" ht="12.75">
      <c r="A14737" s="83"/>
      <c r="B14737" s="83"/>
      <c r="C14737" s="83"/>
      <c r="D14737" s="98"/>
    </row>
    <row r="14738" spans="1:4" ht="12.75">
      <c r="A14738" s="83"/>
      <c r="B14738" s="83"/>
      <c r="C14738" s="83"/>
      <c r="D14738" s="98"/>
    </row>
    <row r="14739" spans="1:4" ht="12.75">
      <c r="A14739" s="83"/>
      <c r="B14739" s="83"/>
      <c r="C14739" s="83"/>
      <c r="D14739" s="98"/>
    </row>
    <row r="14740" spans="1:4" ht="12.75">
      <c r="A14740" s="83"/>
      <c r="B14740" s="83"/>
      <c r="C14740" s="83"/>
      <c r="D14740" s="98"/>
    </row>
    <row r="14741" spans="1:4" ht="12.75">
      <c r="A14741" s="83"/>
      <c r="B14741" s="83"/>
      <c r="C14741" s="83"/>
      <c r="D14741" s="98"/>
    </row>
    <row r="14742" spans="1:4" ht="12.75">
      <c r="A14742" s="83"/>
      <c r="B14742" s="83"/>
      <c r="C14742" s="83"/>
      <c r="D14742" s="98"/>
    </row>
    <row r="14743" spans="1:4" ht="12.75">
      <c r="A14743" s="83"/>
      <c r="B14743" s="83"/>
      <c r="C14743" s="83"/>
      <c r="D14743" s="98"/>
    </row>
    <row r="14744" spans="1:4" ht="12.75">
      <c r="A14744" s="83"/>
      <c r="B14744" s="83"/>
      <c r="C14744" s="83"/>
      <c r="D14744" s="98"/>
    </row>
    <row r="14745" spans="1:4" ht="12.75">
      <c r="A14745" s="83"/>
      <c r="B14745" s="83"/>
      <c r="C14745" s="83"/>
      <c r="D14745" s="98"/>
    </row>
    <row r="14746" spans="1:4" ht="12.75">
      <c r="A14746" s="83"/>
      <c r="B14746" s="83"/>
      <c r="C14746" s="83"/>
      <c r="D14746" s="98"/>
    </row>
    <row r="14747" spans="1:4" ht="12.75">
      <c r="A14747" s="83"/>
      <c r="B14747" s="83"/>
      <c r="C14747" s="83"/>
      <c r="D14747" s="98"/>
    </row>
    <row r="14748" spans="1:4" ht="12.75">
      <c r="A14748" s="83"/>
      <c r="B14748" s="83"/>
      <c r="C14748" s="83"/>
      <c r="D14748" s="98"/>
    </row>
    <row r="14749" spans="1:4" ht="12.75">
      <c r="A14749" s="83"/>
      <c r="B14749" s="83"/>
      <c r="C14749" s="83"/>
      <c r="D14749" s="98"/>
    </row>
    <row r="14750" spans="1:4" ht="12.75">
      <c r="A14750" s="83"/>
      <c r="B14750" s="83"/>
      <c r="C14750" s="83"/>
      <c r="D14750" s="98"/>
    </row>
    <row r="14751" spans="1:4" ht="12.75">
      <c r="A14751" s="83"/>
      <c r="B14751" s="83"/>
      <c r="C14751" s="83"/>
      <c r="D14751" s="98"/>
    </row>
    <row r="14752" spans="1:4" ht="12.75">
      <c r="A14752" s="83"/>
      <c r="B14752" s="83"/>
      <c r="C14752" s="83"/>
      <c r="D14752" s="98"/>
    </row>
    <row r="14753" spans="1:4" ht="12.75">
      <c r="A14753" s="83"/>
      <c r="B14753" s="83"/>
      <c r="C14753" s="83"/>
      <c r="D14753" s="98"/>
    </row>
    <row r="14754" spans="1:4" ht="12.75">
      <c r="A14754" s="83"/>
      <c r="B14754" s="83"/>
      <c r="C14754" s="83"/>
      <c r="D14754" s="98"/>
    </row>
    <row r="14755" spans="1:4" ht="12.75">
      <c r="A14755" s="83"/>
      <c r="B14755" s="83"/>
      <c r="C14755" s="83"/>
      <c r="D14755" s="98"/>
    </row>
    <row r="14756" spans="1:4" ht="12.75">
      <c r="A14756" s="83"/>
      <c r="B14756" s="83"/>
      <c r="C14756" s="83"/>
      <c r="D14756" s="98"/>
    </row>
    <row r="14757" spans="1:4" ht="12.75">
      <c r="A14757" s="83"/>
      <c r="B14757" s="83"/>
      <c r="C14757" s="83"/>
      <c r="D14757" s="98"/>
    </row>
    <row r="14758" spans="1:4" ht="12.75">
      <c r="A14758" s="83"/>
      <c r="B14758" s="83"/>
      <c r="C14758" s="83"/>
      <c r="D14758" s="98"/>
    </row>
    <row r="14759" spans="1:4" ht="12.75">
      <c r="A14759" s="83"/>
      <c r="B14759" s="83"/>
      <c r="C14759" s="83"/>
      <c r="D14759" s="98"/>
    </row>
    <row r="14760" spans="1:4" ht="12.75">
      <c r="A14760" s="83"/>
      <c r="B14760" s="83"/>
      <c r="C14760" s="83"/>
      <c r="D14760" s="98"/>
    </row>
    <row r="14761" spans="1:4" ht="12.75">
      <c r="A14761" s="83"/>
      <c r="B14761" s="83"/>
      <c r="C14761" s="83"/>
      <c r="D14761" s="98"/>
    </row>
    <row r="14762" spans="1:4" ht="12.75">
      <c r="A14762" s="83"/>
      <c r="B14762" s="83"/>
      <c r="C14762" s="83"/>
      <c r="D14762" s="98"/>
    </row>
    <row r="14763" spans="1:4" ht="12.75">
      <c r="A14763" s="83"/>
      <c r="B14763" s="83"/>
      <c r="C14763" s="83"/>
      <c r="D14763" s="98"/>
    </row>
    <row r="14764" spans="1:4" ht="12.75">
      <c r="A14764" s="83"/>
      <c r="B14764" s="83"/>
      <c r="C14764" s="83"/>
      <c r="D14764" s="98"/>
    </row>
    <row r="14765" spans="1:4" ht="12.75">
      <c r="A14765" s="83"/>
      <c r="B14765" s="83"/>
      <c r="C14765" s="83"/>
      <c r="D14765" s="98"/>
    </row>
    <row r="14766" spans="1:4" ht="12.75">
      <c r="A14766" s="83"/>
      <c r="B14766" s="83"/>
      <c r="C14766" s="83"/>
      <c r="D14766" s="98"/>
    </row>
    <row r="14767" spans="1:4" ht="12.75">
      <c r="A14767" s="83"/>
      <c r="B14767" s="83"/>
      <c r="C14767" s="83"/>
      <c r="D14767" s="98"/>
    </row>
    <row r="14768" spans="1:4" ht="12.75">
      <c r="A14768" s="83"/>
      <c r="B14768" s="83"/>
      <c r="C14768" s="83"/>
      <c r="D14768" s="98"/>
    </row>
    <row r="14769" spans="1:4" ht="12.75">
      <c r="A14769" s="83"/>
      <c r="B14769" s="83"/>
      <c r="C14769" s="83"/>
      <c r="D14769" s="98"/>
    </row>
    <row r="14770" spans="1:4" ht="12.75">
      <c r="A14770" s="83"/>
      <c r="B14770" s="83"/>
      <c r="C14770" s="83"/>
      <c r="D14770" s="98"/>
    </row>
    <row r="14771" spans="1:4" ht="12.75">
      <c r="A14771" s="83"/>
      <c r="B14771" s="83"/>
      <c r="C14771" s="83"/>
      <c r="D14771" s="98"/>
    </row>
    <row r="14772" spans="1:4" ht="12.75">
      <c r="A14772" s="83"/>
      <c r="B14772" s="83"/>
      <c r="C14772" s="83"/>
      <c r="D14772" s="98"/>
    </row>
    <row r="14773" spans="1:4" ht="12.75">
      <c r="A14773" s="83"/>
      <c r="B14773" s="83"/>
      <c r="C14773" s="83"/>
      <c r="D14773" s="98"/>
    </row>
    <row r="14774" spans="1:4" ht="12.75">
      <c r="A14774" s="83"/>
      <c r="B14774" s="83"/>
      <c r="C14774" s="83"/>
      <c r="D14774" s="98"/>
    </row>
    <row r="14775" spans="1:4" ht="12.75">
      <c r="A14775" s="83"/>
      <c r="B14775" s="83"/>
      <c r="C14775" s="83"/>
      <c r="D14775" s="98"/>
    </row>
    <row r="14776" spans="1:4" ht="12.75">
      <c r="A14776" s="83"/>
      <c r="B14776" s="83"/>
      <c r="C14776" s="83"/>
      <c r="D14776" s="98"/>
    </row>
    <row r="14777" spans="1:4" ht="12.75">
      <c r="A14777" s="83"/>
      <c r="B14777" s="83"/>
      <c r="C14777" s="83"/>
      <c r="D14777" s="98"/>
    </row>
    <row r="14778" spans="1:4" ht="12.75">
      <c r="A14778" s="83"/>
      <c r="B14778" s="83"/>
      <c r="C14778" s="83"/>
      <c r="D14778" s="98"/>
    </row>
    <row r="14779" spans="1:4" ht="12.75">
      <c r="A14779" s="83"/>
      <c r="B14779" s="83"/>
      <c r="C14779" s="83"/>
      <c r="D14779" s="98"/>
    </row>
    <row r="14780" spans="1:4" ht="12.75">
      <c r="A14780" s="83"/>
      <c r="B14780" s="83"/>
      <c r="C14780" s="83"/>
      <c r="D14780" s="98"/>
    </row>
    <row r="14781" spans="1:4" ht="12.75">
      <c r="A14781" s="83"/>
      <c r="B14781" s="83"/>
      <c r="C14781" s="83"/>
      <c r="D14781" s="98"/>
    </row>
    <row r="14782" spans="1:4" ht="12.75">
      <c r="A14782" s="83"/>
      <c r="B14782" s="83"/>
      <c r="C14782" s="83"/>
      <c r="D14782" s="98"/>
    </row>
    <row r="14783" spans="1:4" ht="12.75">
      <c r="A14783" s="83"/>
      <c r="B14783" s="83"/>
      <c r="C14783" s="83"/>
      <c r="D14783" s="98"/>
    </row>
    <row r="14784" spans="1:4" ht="12.75">
      <c r="A14784" s="83"/>
      <c r="B14784" s="83"/>
      <c r="C14784" s="83"/>
      <c r="D14784" s="98"/>
    </row>
    <row r="14785" spans="1:4" ht="12.75">
      <c r="A14785" s="83"/>
      <c r="B14785" s="83"/>
      <c r="C14785" s="83"/>
      <c r="D14785" s="98"/>
    </row>
    <row r="14786" spans="1:4" ht="12.75">
      <c r="A14786" s="83"/>
      <c r="B14786" s="83"/>
      <c r="C14786" s="83"/>
      <c r="D14786" s="98"/>
    </row>
    <row r="14787" spans="1:4" ht="12.75">
      <c r="A14787" s="83"/>
      <c r="B14787" s="83"/>
      <c r="C14787" s="83"/>
      <c r="D14787" s="98"/>
    </row>
    <row r="14788" spans="1:4" ht="12.75">
      <c r="A14788" s="83"/>
      <c r="B14788" s="83"/>
      <c r="C14788" s="83"/>
      <c r="D14788" s="98"/>
    </row>
    <row r="14789" spans="1:4" ht="12.75">
      <c r="A14789" s="83"/>
      <c r="B14789" s="83"/>
      <c r="C14789" s="83"/>
      <c r="D14789" s="98"/>
    </row>
    <row r="14790" spans="1:4" ht="12.75">
      <c r="A14790" s="83"/>
      <c r="B14790" s="83"/>
      <c r="C14790" s="83"/>
      <c r="D14790" s="98"/>
    </row>
    <row r="14791" spans="1:4" ht="12.75">
      <c r="A14791" s="83"/>
      <c r="B14791" s="83"/>
      <c r="C14791" s="83"/>
      <c r="D14791" s="98"/>
    </row>
    <row r="14792" spans="1:4" ht="12.75">
      <c r="A14792" s="83"/>
      <c r="B14792" s="83"/>
      <c r="C14792" s="83"/>
      <c r="D14792" s="98"/>
    </row>
    <row r="14793" spans="1:4" ht="12.75">
      <c r="A14793" s="83"/>
      <c r="B14793" s="83"/>
      <c r="C14793" s="83"/>
      <c r="D14793" s="98"/>
    </row>
    <row r="14794" spans="1:4" ht="12.75">
      <c r="A14794" s="83"/>
      <c r="B14794" s="83"/>
      <c r="C14794" s="83"/>
      <c r="D14794" s="98"/>
    </row>
    <row r="14795" spans="1:4" ht="12.75">
      <c r="A14795" s="83"/>
      <c r="B14795" s="83"/>
      <c r="C14795" s="83"/>
      <c r="D14795" s="98"/>
    </row>
    <row r="14796" spans="1:4" ht="12.75">
      <c r="A14796" s="83"/>
      <c r="B14796" s="83"/>
      <c r="C14796" s="83"/>
      <c r="D14796" s="98"/>
    </row>
    <row r="14797" spans="1:4" ht="12.75">
      <c r="A14797" s="83"/>
      <c r="B14797" s="83"/>
      <c r="C14797" s="83"/>
      <c r="D14797" s="98"/>
    </row>
    <row r="14798" spans="1:4" ht="12.75">
      <c r="A14798" s="83"/>
      <c r="B14798" s="83"/>
      <c r="C14798" s="83"/>
      <c r="D14798" s="98"/>
    </row>
    <row r="14799" spans="1:4" ht="12.75">
      <c r="A14799" s="83"/>
      <c r="B14799" s="83"/>
      <c r="C14799" s="83"/>
      <c r="D14799" s="98"/>
    </row>
    <row r="14800" spans="1:4" ht="12.75">
      <c r="A14800" s="83"/>
      <c r="B14800" s="83"/>
      <c r="C14800" s="83"/>
      <c r="D14800" s="98"/>
    </row>
    <row r="14801" spans="1:4" ht="12.75">
      <c r="A14801" s="83"/>
      <c r="B14801" s="83"/>
      <c r="C14801" s="83"/>
      <c r="D14801" s="98"/>
    </row>
    <row r="14802" spans="1:4" ht="12.75">
      <c r="A14802" s="83"/>
      <c r="B14802" s="83"/>
      <c r="C14802" s="83"/>
      <c r="D14802" s="98"/>
    </row>
    <row r="14803" spans="1:4" ht="12.75">
      <c r="A14803" s="83"/>
      <c r="B14803" s="83"/>
      <c r="C14803" s="83"/>
      <c r="D14803" s="98"/>
    </row>
    <row r="14804" spans="1:4" ht="12.75">
      <c r="A14804" s="83"/>
      <c r="B14804" s="83"/>
      <c r="C14804" s="83"/>
      <c r="D14804" s="98"/>
    </row>
    <row r="14805" spans="1:4" ht="12.75">
      <c r="A14805" s="83"/>
      <c r="B14805" s="83"/>
      <c r="C14805" s="83"/>
      <c r="D14805" s="98"/>
    </row>
    <row r="14806" spans="1:4" ht="12.75">
      <c r="A14806" s="83"/>
      <c r="B14806" s="83"/>
      <c r="C14806" s="83"/>
      <c r="D14806" s="98"/>
    </row>
    <row r="14807" spans="1:4" ht="12.75">
      <c r="A14807" s="83"/>
      <c r="B14807" s="83"/>
      <c r="C14807" s="83"/>
      <c r="D14807" s="98"/>
    </row>
    <row r="14808" spans="1:4" ht="12.75">
      <c r="A14808" s="83"/>
      <c r="B14808" s="83"/>
      <c r="C14808" s="83"/>
      <c r="D14808" s="98"/>
    </row>
    <row r="14809" spans="1:4" ht="12.75">
      <c r="A14809" s="83"/>
      <c r="B14809" s="83"/>
      <c r="C14809" s="83"/>
      <c r="D14809" s="98"/>
    </row>
    <row r="14810" spans="1:4" ht="12.75">
      <c r="A14810" s="83"/>
      <c r="B14810" s="83"/>
      <c r="C14810" s="83"/>
      <c r="D14810" s="98"/>
    </row>
    <row r="14811" spans="1:4" ht="12.75">
      <c r="A14811" s="83"/>
      <c r="B14811" s="83"/>
      <c r="C14811" s="83"/>
      <c r="D14811" s="98"/>
    </row>
    <row r="14812" spans="1:4" ht="12.75">
      <c r="A14812" s="83"/>
      <c r="B14812" s="83"/>
      <c r="C14812" s="83"/>
      <c r="D14812" s="98"/>
    </row>
    <row r="14813" spans="1:4" ht="12.75">
      <c r="A14813" s="83"/>
      <c r="B14813" s="83"/>
      <c r="C14813" s="83"/>
      <c r="D14813" s="98"/>
    </row>
    <row r="14814" spans="1:4" ht="12.75">
      <c r="A14814" s="83"/>
      <c r="B14814" s="83"/>
      <c r="C14814" s="83"/>
      <c r="D14814" s="98"/>
    </row>
    <row r="14815" spans="1:4" ht="12.75">
      <c r="A14815" s="83"/>
      <c r="B14815" s="83"/>
      <c r="C14815" s="83"/>
      <c r="D14815" s="98"/>
    </row>
    <row r="14816" spans="1:4" ht="12.75">
      <c r="A14816" s="83"/>
      <c r="B14816" s="83"/>
      <c r="C14816" s="83"/>
      <c r="D14816" s="98"/>
    </row>
    <row r="14817" spans="1:4" ht="12.75">
      <c r="A14817" s="83"/>
      <c r="B14817" s="83"/>
      <c r="C14817" s="83"/>
      <c r="D14817" s="98"/>
    </row>
    <row r="14818" spans="1:4" ht="12.75">
      <c r="A14818" s="83"/>
      <c r="B14818" s="83"/>
      <c r="C14818" s="83"/>
      <c r="D14818" s="98"/>
    </row>
    <row r="14819" spans="1:4" ht="12.75">
      <c r="A14819" s="83"/>
      <c r="B14819" s="83"/>
      <c r="C14819" s="83"/>
      <c r="D14819" s="98"/>
    </row>
    <row r="14820" spans="1:4" ht="12.75">
      <c r="A14820" s="83"/>
      <c r="B14820" s="83"/>
      <c r="C14820" s="83"/>
      <c r="D14820" s="98"/>
    </row>
    <row r="14821" spans="1:4" ht="12.75">
      <c r="A14821" s="83"/>
      <c r="B14821" s="83"/>
      <c r="C14821" s="83"/>
      <c r="D14821" s="98"/>
    </row>
    <row r="14822" spans="1:4" ht="12.75">
      <c r="A14822" s="83"/>
      <c r="B14822" s="83"/>
      <c r="C14822" s="83"/>
      <c r="D14822" s="98"/>
    </row>
    <row r="14823" spans="1:4" ht="12.75">
      <c r="A14823" s="83"/>
      <c r="B14823" s="83"/>
      <c r="C14823" s="83"/>
      <c r="D14823" s="98"/>
    </row>
    <row r="14824" spans="1:4" ht="12.75">
      <c r="A14824" s="83"/>
      <c r="B14824" s="83"/>
      <c r="C14824" s="83"/>
      <c r="D14824" s="98"/>
    </row>
    <row r="14825" spans="1:4" ht="12.75">
      <c r="A14825" s="83"/>
      <c r="B14825" s="83"/>
      <c r="C14825" s="83"/>
      <c r="D14825" s="98"/>
    </row>
    <row r="14826" spans="1:4" ht="12.75">
      <c r="A14826" s="83"/>
      <c r="B14826" s="83"/>
      <c r="C14826" s="83"/>
      <c r="D14826" s="98"/>
    </row>
    <row r="14827" spans="1:4" ht="12.75">
      <c r="A14827" s="83"/>
      <c r="B14827" s="83"/>
      <c r="C14827" s="83"/>
      <c r="D14827" s="98"/>
    </row>
    <row r="14828" spans="1:4" ht="12.75">
      <c r="A14828" s="83"/>
      <c r="B14828" s="83"/>
      <c r="C14828" s="83"/>
      <c r="D14828" s="98"/>
    </row>
    <row r="14829" spans="1:4" ht="12.75">
      <c r="A14829" s="83"/>
      <c r="B14829" s="83"/>
      <c r="C14829" s="83"/>
      <c r="D14829" s="98"/>
    </row>
    <row r="14830" spans="1:4" ht="12.75">
      <c r="A14830" s="83"/>
      <c r="B14830" s="83"/>
      <c r="C14830" s="83"/>
      <c r="D14830" s="98"/>
    </row>
    <row r="14831" spans="1:4" ht="12.75">
      <c r="A14831" s="83"/>
      <c r="B14831" s="83"/>
      <c r="C14831" s="83"/>
      <c r="D14831" s="98"/>
    </row>
    <row r="14832" spans="1:4" ht="12.75">
      <c r="A14832" s="83"/>
      <c r="B14832" s="83"/>
      <c r="C14832" s="83"/>
      <c r="D14832" s="98"/>
    </row>
    <row r="14833" spans="1:4" ht="12.75">
      <c r="A14833" s="83"/>
      <c r="B14833" s="83"/>
      <c r="C14833" s="83"/>
      <c r="D14833" s="98"/>
    </row>
    <row r="14834" spans="1:4" ht="12.75">
      <c r="A14834" s="83"/>
      <c r="B14834" s="83"/>
      <c r="C14834" s="83"/>
      <c r="D14834" s="98"/>
    </row>
    <row r="14835" spans="1:4" ht="12.75">
      <c r="A14835" s="83"/>
      <c r="B14835" s="83"/>
      <c r="C14835" s="83"/>
      <c r="D14835" s="98"/>
    </row>
    <row r="14836" spans="1:4" ht="12.75">
      <c r="A14836" s="83"/>
      <c r="B14836" s="83"/>
      <c r="C14836" s="83"/>
      <c r="D14836" s="98"/>
    </row>
    <row r="14837" spans="1:4" ht="12.75">
      <c r="A14837" s="83"/>
      <c r="B14837" s="83"/>
      <c r="C14837" s="83"/>
      <c r="D14837" s="98"/>
    </row>
    <row r="14838" spans="1:4" ht="12.75">
      <c r="A14838" s="83"/>
      <c r="B14838" s="83"/>
      <c r="C14838" s="83"/>
      <c r="D14838" s="98"/>
    </row>
    <row r="14839" spans="1:4" ht="12.75">
      <c r="A14839" s="83"/>
      <c r="B14839" s="83"/>
      <c r="C14839" s="83"/>
      <c r="D14839" s="98"/>
    </row>
    <row r="14840" spans="1:4" ht="12.75">
      <c r="A14840" s="83"/>
      <c r="B14840" s="83"/>
      <c r="C14840" s="83"/>
      <c r="D14840" s="98"/>
    </row>
    <row r="14841" spans="1:4" ht="12.75">
      <c r="A14841" s="83"/>
      <c r="B14841" s="83"/>
      <c r="C14841" s="83"/>
      <c r="D14841" s="98"/>
    </row>
    <row r="14842" spans="1:4" ht="12.75">
      <c r="A14842" s="83"/>
      <c r="B14842" s="83"/>
      <c r="C14842" s="83"/>
      <c r="D14842" s="98"/>
    </row>
    <row r="14843" spans="1:4" ht="12.75">
      <c r="A14843" s="83"/>
      <c r="B14843" s="83"/>
      <c r="C14843" s="83"/>
      <c r="D14843" s="98"/>
    </row>
    <row r="14844" spans="1:4" ht="12.75">
      <c r="A14844" s="83"/>
      <c r="B14844" s="83"/>
      <c r="C14844" s="83"/>
      <c r="D14844" s="98"/>
    </row>
    <row r="14845" spans="1:4" ht="12.75">
      <c r="A14845" s="83"/>
      <c r="B14845" s="83"/>
      <c r="C14845" s="83"/>
      <c r="D14845" s="98"/>
    </row>
    <row r="14846" spans="1:4" ht="12.75">
      <c r="A14846" s="83"/>
      <c r="B14846" s="83"/>
      <c r="C14846" s="83"/>
      <c r="D14846" s="98"/>
    </row>
    <row r="14847" spans="1:4" ht="12.75">
      <c r="A14847" s="83"/>
      <c r="B14847" s="83"/>
      <c r="C14847" s="83"/>
      <c r="D14847" s="98"/>
    </row>
    <row r="14848" spans="1:4" ht="12.75">
      <c r="A14848" s="83"/>
      <c r="B14848" s="83"/>
      <c r="C14848" s="83"/>
      <c r="D14848" s="98"/>
    </row>
    <row r="14849" spans="1:4" ht="12.75">
      <c r="A14849" s="83"/>
      <c r="B14849" s="83"/>
      <c r="C14849" s="83"/>
      <c r="D14849" s="98"/>
    </row>
    <row r="14850" spans="1:4" ht="12.75">
      <c r="A14850" s="83"/>
      <c r="B14850" s="83"/>
      <c r="C14850" s="83"/>
      <c r="D14850" s="98"/>
    </row>
    <row r="14851" spans="1:4" ht="12.75">
      <c r="A14851" s="83"/>
      <c r="B14851" s="83"/>
      <c r="C14851" s="83"/>
      <c r="D14851" s="98"/>
    </row>
    <row r="14852" spans="1:4" ht="12.75">
      <c r="A14852" s="83"/>
      <c r="B14852" s="83"/>
      <c r="C14852" s="83"/>
      <c r="D14852" s="98"/>
    </row>
    <row r="14853" spans="1:4" ht="12.75">
      <c r="A14853" s="83"/>
      <c r="B14853" s="83"/>
      <c r="C14853" s="83"/>
      <c r="D14853" s="98"/>
    </row>
    <row r="14854" spans="1:4" ht="12.75">
      <c r="A14854" s="83"/>
      <c r="B14854" s="83"/>
      <c r="C14854" s="83"/>
      <c r="D14854" s="98"/>
    </row>
    <row r="14855" spans="1:4" ht="12.75">
      <c r="A14855" s="83"/>
      <c r="B14855" s="83"/>
      <c r="C14855" s="83"/>
      <c r="D14855" s="98"/>
    </row>
    <row r="14856" spans="1:4" ht="12.75">
      <c r="A14856" s="83"/>
      <c r="B14856" s="83"/>
      <c r="C14856" s="83"/>
      <c r="D14856" s="98"/>
    </row>
    <row r="14857" spans="1:4" ht="12.75">
      <c r="A14857" s="83"/>
      <c r="B14857" s="83"/>
      <c r="C14857" s="83"/>
      <c r="D14857" s="98"/>
    </row>
    <row r="14858" spans="1:4" ht="12.75">
      <c r="A14858" s="83"/>
      <c r="B14858" s="83"/>
      <c r="C14858" s="83"/>
      <c r="D14858" s="98"/>
    </row>
    <row r="14859" spans="1:4" ht="12.75">
      <c r="A14859" s="83"/>
      <c r="B14859" s="83"/>
      <c r="C14859" s="83"/>
      <c r="D14859" s="98"/>
    </row>
    <row r="14860" spans="1:4" ht="12.75">
      <c r="A14860" s="83"/>
      <c r="B14860" s="83"/>
      <c r="C14860" s="83"/>
      <c r="D14860" s="98"/>
    </row>
    <row r="14861" spans="1:4" ht="12.75">
      <c r="A14861" s="83"/>
      <c r="B14861" s="83"/>
      <c r="C14861" s="83"/>
      <c r="D14861" s="98"/>
    </row>
    <row r="14862" spans="1:4" ht="12.75">
      <c r="A14862" s="83"/>
      <c r="B14862" s="83"/>
      <c r="C14862" s="83"/>
      <c r="D14862" s="98"/>
    </row>
    <row r="14863" spans="1:4" ht="12.75">
      <c r="A14863" s="83"/>
      <c r="B14863" s="83"/>
      <c r="C14863" s="83"/>
      <c r="D14863" s="98"/>
    </row>
    <row r="14864" spans="1:4" ht="12.75">
      <c r="A14864" s="83"/>
      <c r="B14864" s="83"/>
      <c r="C14864" s="83"/>
      <c r="D14864" s="98"/>
    </row>
    <row r="14865" spans="1:4" ht="12.75">
      <c r="A14865" s="83"/>
      <c r="B14865" s="83"/>
      <c r="C14865" s="83"/>
      <c r="D14865" s="98"/>
    </row>
    <row r="14866" spans="1:4" ht="12.75">
      <c r="A14866" s="83"/>
      <c r="B14866" s="83"/>
      <c r="C14866" s="83"/>
      <c r="D14866" s="98"/>
    </row>
    <row r="14867" spans="1:4" ht="12.75">
      <c r="A14867" s="83"/>
      <c r="B14867" s="83"/>
      <c r="C14867" s="83"/>
      <c r="D14867" s="98"/>
    </row>
    <row r="14868" spans="1:4" ht="12.75">
      <c r="A14868" s="83"/>
      <c r="B14868" s="83"/>
      <c r="C14868" s="83"/>
      <c r="D14868" s="98"/>
    </row>
    <row r="14869" spans="1:4" ht="12.75">
      <c r="A14869" s="83"/>
      <c r="B14869" s="83"/>
      <c r="C14869" s="83"/>
      <c r="D14869" s="98"/>
    </row>
    <row r="14870" spans="1:4" ht="12.75">
      <c r="A14870" s="83"/>
      <c r="B14870" s="83"/>
      <c r="C14870" s="83"/>
      <c r="D14870" s="98"/>
    </row>
    <row r="14871" spans="1:4" ht="12.75">
      <c r="A14871" s="83"/>
      <c r="B14871" s="83"/>
      <c r="C14871" s="83"/>
      <c r="D14871" s="98"/>
    </row>
    <row r="14872" spans="1:4" ht="12.75">
      <c r="A14872" s="83"/>
      <c r="B14872" s="83"/>
      <c r="C14872" s="83"/>
      <c r="D14872" s="98"/>
    </row>
    <row r="14873" spans="1:4" ht="12.75">
      <c r="A14873" s="83"/>
      <c r="B14873" s="83"/>
      <c r="C14873" s="83"/>
      <c r="D14873" s="98"/>
    </row>
    <row r="14874" spans="1:4" ht="12.75">
      <c r="A14874" s="83"/>
      <c r="B14874" s="83"/>
      <c r="C14874" s="83"/>
      <c r="D14874" s="98"/>
    </row>
    <row r="14875" spans="1:4" ht="12.75">
      <c r="A14875" s="83"/>
      <c r="B14875" s="83"/>
      <c r="C14875" s="83"/>
      <c r="D14875" s="98"/>
    </row>
    <row r="14876" spans="1:4" ht="12.75">
      <c r="A14876" s="83"/>
      <c r="B14876" s="83"/>
      <c r="C14876" s="83"/>
      <c r="D14876" s="98"/>
    </row>
    <row r="14877" spans="1:4" ht="12.75">
      <c r="A14877" s="83"/>
      <c r="B14877" s="83"/>
      <c r="C14877" s="83"/>
      <c r="D14877" s="98"/>
    </row>
    <row r="14878" spans="1:4" ht="12.75">
      <c r="A14878" s="83"/>
      <c r="B14878" s="83"/>
      <c r="C14878" s="83"/>
      <c r="D14878" s="98"/>
    </row>
    <row r="14879" spans="1:4" ht="12.75">
      <c r="A14879" s="83"/>
      <c r="B14879" s="83"/>
      <c r="C14879" s="83"/>
      <c r="D14879" s="98"/>
    </row>
    <row r="14880" spans="1:4" ht="12.75">
      <c r="A14880" s="83"/>
      <c r="B14880" s="83"/>
      <c r="C14880" s="83"/>
      <c r="D14880" s="98"/>
    </row>
    <row r="14881" spans="1:4" ht="12.75">
      <c r="A14881" s="83"/>
      <c r="B14881" s="83"/>
      <c r="C14881" s="83"/>
      <c r="D14881" s="98"/>
    </row>
    <row r="14882" spans="1:4" ht="12.75">
      <c r="A14882" s="83"/>
      <c r="B14882" s="83"/>
      <c r="C14882" s="83"/>
      <c r="D14882" s="98"/>
    </row>
    <row r="14883" spans="1:4" ht="12.75">
      <c r="A14883" s="83"/>
      <c r="B14883" s="83"/>
      <c r="C14883" s="83"/>
      <c r="D14883" s="98"/>
    </row>
    <row r="14884" spans="1:4" ht="12.75">
      <c r="A14884" s="83"/>
      <c r="B14884" s="83"/>
      <c r="C14884" s="83"/>
      <c r="D14884" s="98"/>
    </row>
    <row r="14885" spans="1:4" ht="12.75">
      <c r="A14885" s="83"/>
      <c r="B14885" s="83"/>
      <c r="C14885" s="83"/>
      <c r="D14885" s="98"/>
    </row>
    <row r="14886" spans="1:4" ht="12.75">
      <c r="A14886" s="83"/>
      <c r="B14886" s="83"/>
      <c r="C14886" s="83"/>
      <c r="D14886" s="98"/>
    </row>
    <row r="14887" spans="1:4" ht="12.75">
      <c r="A14887" s="83"/>
      <c r="B14887" s="83"/>
      <c r="C14887" s="83"/>
      <c r="D14887" s="98"/>
    </row>
    <row r="14888" spans="1:4" ht="12.75">
      <c r="A14888" s="83"/>
      <c r="B14888" s="83"/>
      <c r="C14888" s="83"/>
      <c r="D14888" s="98"/>
    </row>
    <row r="14889" spans="1:4" ht="12.75">
      <c r="A14889" s="83"/>
      <c r="B14889" s="83"/>
      <c r="C14889" s="83"/>
      <c r="D14889" s="98"/>
    </row>
    <row r="14890" spans="1:4" ht="12.75">
      <c r="A14890" s="83"/>
      <c r="B14890" s="83"/>
      <c r="C14890" s="83"/>
      <c r="D14890" s="98"/>
    </row>
    <row r="14891" spans="1:4" ht="12.75">
      <c r="A14891" s="83"/>
      <c r="B14891" s="83"/>
      <c r="C14891" s="83"/>
      <c r="D14891" s="98"/>
    </row>
    <row r="14892" spans="1:4" ht="12.75">
      <c r="A14892" s="83"/>
      <c r="B14892" s="83"/>
      <c r="C14892" s="83"/>
      <c r="D14892" s="98"/>
    </row>
    <row r="14893" spans="1:4" ht="12.75">
      <c r="A14893" s="83"/>
      <c r="B14893" s="83"/>
      <c r="C14893" s="83"/>
      <c r="D14893" s="98"/>
    </row>
    <row r="14894" spans="1:4" ht="12.75">
      <c r="A14894" s="83"/>
      <c r="B14894" s="83"/>
      <c r="C14894" s="83"/>
      <c r="D14894" s="98"/>
    </row>
    <row r="14895" spans="1:4" ht="12.75">
      <c r="A14895" s="83"/>
      <c r="B14895" s="83"/>
      <c r="C14895" s="83"/>
      <c r="D14895" s="98"/>
    </row>
    <row r="14896" spans="1:4" ht="12.75">
      <c r="A14896" s="83"/>
      <c r="B14896" s="83"/>
      <c r="C14896" s="83"/>
      <c r="D14896" s="98"/>
    </row>
    <row r="14897" spans="1:4" ht="12.75">
      <c r="A14897" s="83"/>
      <c r="B14897" s="83"/>
      <c r="C14897" s="83"/>
      <c r="D14897" s="98"/>
    </row>
    <row r="14898" spans="1:4" ht="12.75">
      <c r="A14898" s="83"/>
      <c r="B14898" s="83"/>
      <c r="C14898" s="83"/>
      <c r="D14898" s="98"/>
    </row>
    <row r="14899" spans="1:4" ht="12.75">
      <c r="A14899" s="83"/>
      <c r="B14899" s="83"/>
      <c r="C14899" s="83"/>
      <c r="D14899" s="98"/>
    </row>
    <row r="14900" spans="1:4" ht="12.75">
      <c r="A14900" s="83"/>
      <c r="B14900" s="83"/>
      <c r="C14900" s="83"/>
      <c r="D14900" s="98"/>
    </row>
    <row r="14901" spans="1:4" ht="12.75">
      <c r="A14901" s="83"/>
      <c r="B14901" s="83"/>
      <c r="C14901" s="83"/>
      <c r="D14901" s="98"/>
    </row>
    <row r="14902" spans="1:4" ht="12.75">
      <c r="A14902" s="83"/>
      <c r="B14902" s="83"/>
      <c r="C14902" s="83"/>
      <c r="D14902" s="98"/>
    </row>
    <row r="14903" spans="1:4" ht="12.75">
      <c r="A14903" s="83"/>
      <c r="B14903" s="83"/>
      <c r="C14903" s="83"/>
      <c r="D14903" s="98"/>
    </row>
    <row r="14904" spans="1:4" ht="12.75">
      <c r="A14904" s="83"/>
      <c r="B14904" s="83"/>
      <c r="C14904" s="83"/>
      <c r="D14904" s="98"/>
    </row>
    <row r="14905" spans="1:4" ht="12.75">
      <c r="A14905" s="83"/>
      <c r="B14905" s="83"/>
      <c r="C14905" s="83"/>
      <c r="D14905" s="98"/>
    </row>
    <row r="14906" spans="1:4" ht="12.75">
      <c r="A14906" s="83"/>
      <c r="B14906" s="83"/>
      <c r="C14906" s="83"/>
      <c r="D14906" s="98"/>
    </row>
    <row r="14907" spans="1:4" ht="12.75">
      <c r="A14907" s="83"/>
      <c r="B14907" s="83"/>
      <c r="C14907" s="83"/>
      <c r="D14907" s="98"/>
    </row>
    <row r="14908" spans="1:4" ht="12.75">
      <c r="A14908" s="83"/>
      <c r="B14908" s="83"/>
      <c r="C14908" s="83"/>
      <c r="D14908" s="98"/>
    </row>
    <row r="14909" spans="1:4" ht="12.75">
      <c r="A14909" s="83"/>
      <c r="B14909" s="83"/>
      <c r="C14909" s="83"/>
      <c r="D14909" s="98"/>
    </row>
    <row r="14910" spans="1:4" ht="12.75">
      <c r="A14910" s="83"/>
      <c r="B14910" s="83"/>
      <c r="C14910" s="83"/>
      <c r="D14910" s="98"/>
    </row>
    <row r="14911" spans="1:4" ht="12.75">
      <c r="A14911" s="83"/>
      <c r="B14911" s="83"/>
      <c r="C14911" s="83"/>
      <c r="D14911" s="98"/>
    </row>
    <row r="14912" spans="1:4" ht="12.75">
      <c r="A14912" s="83"/>
      <c r="B14912" s="83"/>
      <c r="C14912" s="83"/>
      <c r="D14912" s="98"/>
    </row>
    <row r="14913" spans="1:4" ht="12.75">
      <c r="A14913" s="83"/>
      <c r="B14913" s="83"/>
      <c r="C14913" s="83"/>
      <c r="D14913" s="98"/>
    </row>
    <row r="14914" spans="1:4" ht="12.75">
      <c r="A14914" s="83"/>
      <c r="B14914" s="83"/>
      <c r="C14914" s="83"/>
      <c r="D14914" s="98"/>
    </row>
    <row r="14915" spans="1:4" ht="12.75">
      <c r="A14915" s="83"/>
      <c r="B14915" s="83"/>
      <c r="C14915" s="83"/>
      <c r="D14915" s="98"/>
    </row>
    <row r="14916" spans="1:4" ht="12.75">
      <c r="A14916" s="83"/>
      <c r="B14916" s="83"/>
      <c r="C14916" s="83"/>
      <c r="D14916" s="98"/>
    </row>
    <row r="14917" spans="1:4" ht="12.75">
      <c r="A14917" s="83"/>
      <c r="B14917" s="83"/>
      <c r="C14917" s="83"/>
      <c r="D14917" s="98"/>
    </row>
    <row r="14918" spans="1:4" ht="12.75">
      <c r="A14918" s="83"/>
      <c r="B14918" s="83"/>
      <c r="C14918" s="83"/>
      <c r="D14918" s="98"/>
    </row>
    <row r="14919" spans="1:4" ht="12.75">
      <c r="A14919" s="83"/>
      <c r="B14919" s="83"/>
      <c r="C14919" s="83"/>
      <c r="D14919" s="98"/>
    </row>
    <row r="14920" spans="1:4" ht="12.75">
      <c r="A14920" s="83"/>
      <c r="B14920" s="83"/>
      <c r="C14920" s="83"/>
      <c r="D14920" s="98"/>
    </row>
    <row r="14921" spans="1:4" ht="12.75">
      <c r="A14921" s="83"/>
      <c r="B14921" s="83"/>
      <c r="C14921" s="83"/>
      <c r="D14921" s="98"/>
    </row>
    <row r="14922" spans="1:4" ht="12.75">
      <c r="A14922" s="83"/>
      <c r="B14922" s="83"/>
      <c r="C14922" s="83"/>
      <c r="D14922" s="98"/>
    </row>
    <row r="14923" spans="1:4" ht="12.75">
      <c r="A14923" s="83"/>
      <c r="B14923" s="83"/>
      <c r="C14923" s="83"/>
      <c r="D14923" s="98"/>
    </row>
    <row r="14924" spans="1:4" ht="12.75">
      <c r="A14924" s="83"/>
      <c r="B14924" s="83"/>
      <c r="C14924" s="83"/>
      <c r="D14924" s="98"/>
    </row>
    <row r="14925" spans="1:4" ht="12.75">
      <c r="A14925" s="83"/>
      <c r="B14925" s="83"/>
      <c r="C14925" s="83"/>
      <c r="D14925" s="98"/>
    </row>
    <row r="14926" spans="1:4" ht="12.75">
      <c r="A14926" s="83"/>
      <c r="B14926" s="83"/>
      <c r="C14926" s="83"/>
      <c r="D14926" s="98"/>
    </row>
    <row r="14927" spans="1:4" ht="12.75">
      <c r="A14927" s="83"/>
      <c r="B14927" s="83"/>
      <c r="C14927" s="83"/>
      <c r="D14927" s="98"/>
    </row>
    <row r="14928" spans="1:4" ht="12.75">
      <c r="A14928" s="83"/>
      <c r="B14928" s="83"/>
      <c r="C14928" s="83"/>
      <c r="D14928" s="98"/>
    </row>
    <row r="14929" spans="1:4" ht="12.75">
      <c r="A14929" s="83"/>
      <c r="B14929" s="83"/>
      <c r="C14929" s="83"/>
      <c r="D14929" s="98"/>
    </row>
    <row r="14930" spans="1:4" ht="12.75">
      <c r="A14930" s="83"/>
      <c r="B14930" s="83"/>
      <c r="C14930" s="83"/>
      <c r="D14930" s="98"/>
    </row>
    <row r="14931" spans="1:4" ht="12.75">
      <c r="A14931" s="83"/>
      <c r="B14931" s="83"/>
      <c r="C14931" s="83"/>
      <c r="D14931" s="98"/>
    </row>
    <row r="14932" spans="1:4" ht="12.75">
      <c r="A14932" s="83"/>
      <c r="B14932" s="83"/>
      <c r="C14932" s="83"/>
      <c r="D14932" s="98"/>
    </row>
    <row r="14933" spans="1:4" ht="12.75">
      <c r="A14933" s="83"/>
      <c r="B14933" s="83"/>
      <c r="C14933" s="83"/>
      <c r="D14933" s="98"/>
    </row>
    <row r="14934" spans="1:4" ht="12.75">
      <c r="A14934" s="83"/>
      <c r="B14934" s="83"/>
      <c r="C14934" s="83"/>
      <c r="D14934" s="98"/>
    </row>
    <row r="14935" spans="1:4" ht="12.75">
      <c r="A14935" s="83"/>
      <c r="B14935" s="83"/>
      <c r="C14935" s="83"/>
      <c r="D14935" s="98"/>
    </row>
    <row r="14936" spans="1:4" ht="12.75">
      <c r="A14936" s="83"/>
      <c r="B14936" s="83"/>
      <c r="C14936" s="83"/>
      <c r="D14936" s="98"/>
    </row>
    <row r="14937" spans="1:4" ht="12.75">
      <c r="A14937" s="83"/>
      <c r="B14937" s="83"/>
      <c r="C14937" s="83"/>
      <c r="D14937" s="98"/>
    </row>
    <row r="14938" spans="1:4" ht="12.75">
      <c r="A14938" s="83"/>
      <c r="B14938" s="83"/>
      <c r="C14938" s="83"/>
      <c r="D14938" s="98"/>
    </row>
    <row r="14939" spans="1:4" ht="12.75">
      <c r="A14939" s="83"/>
      <c r="B14939" s="83"/>
      <c r="C14939" s="83"/>
      <c r="D14939" s="98"/>
    </row>
    <row r="14940" spans="1:4" ht="12.75">
      <c r="A14940" s="83"/>
      <c r="B14940" s="83"/>
      <c r="C14940" s="83"/>
      <c r="D14940" s="98"/>
    </row>
    <row r="14941" spans="1:4" ht="12.75">
      <c r="A14941" s="83"/>
      <c r="B14941" s="83"/>
      <c r="C14941" s="83"/>
      <c r="D14941" s="98"/>
    </row>
    <row r="14942" spans="1:4" ht="12.75">
      <c r="A14942" s="83"/>
      <c r="B14942" s="83"/>
      <c r="C14942" s="83"/>
      <c r="D14942" s="98"/>
    </row>
    <row r="14943" spans="1:4" ht="12.75">
      <c r="A14943" s="83"/>
      <c r="B14943" s="83"/>
      <c r="C14943" s="83"/>
      <c r="D14943" s="98"/>
    </row>
    <row r="14944" spans="1:4" ht="12.75">
      <c r="A14944" s="83"/>
      <c r="B14944" s="83"/>
      <c r="C14944" s="83"/>
      <c r="D14944" s="98"/>
    </row>
    <row r="14945" spans="1:4" ht="12.75">
      <c r="A14945" s="83"/>
      <c r="B14945" s="83"/>
      <c r="C14945" s="83"/>
      <c r="D14945" s="98"/>
    </row>
    <row r="14946" spans="1:4" ht="12.75">
      <c r="A14946" s="83"/>
      <c r="B14946" s="83"/>
      <c r="C14946" s="83"/>
      <c r="D14946" s="98"/>
    </row>
    <row r="14947" spans="1:4" ht="12.75">
      <c r="A14947" s="83"/>
      <c r="B14947" s="83"/>
      <c r="C14947" s="83"/>
      <c r="D14947" s="98"/>
    </row>
    <row r="14948" spans="1:4" ht="12.75">
      <c r="A14948" s="83"/>
      <c r="B14948" s="83"/>
      <c r="C14948" s="83"/>
      <c r="D14948" s="98"/>
    </row>
    <row r="14949" spans="1:4" ht="12.75">
      <c r="A14949" s="83"/>
      <c r="B14949" s="83"/>
      <c r="C14949" s="83"/>
      <c r="D14949" s="98"/>
    </row>
    <row r="14950" spans="1:4" ht="12.75">
      <c r="A14950" s="83"/>
      <c r="B14950" s="83"/>
      <c r="C14950" s="83"/>
      <c r="D14950" s="98"/>
    </row>
    <row r="14951" spans="1:4" ht="12.75">
      <c r="A14951" s="83"/>
      <c r="B14951" s="83"/>
      <c r="C14951" s="83"/>
      <c r="D14951" s="98"/>
    </row>
    <row r="14952" spans="1:4" ht="12.75">
      <c r="A14952" s="83"/>
      <c r="B14952" s="83"/>
      <c r="C14952" s="83"/>
      <c r="D14952" s="98"/>
    </row>
    <row r="14953" spans="1:4" ht="12.75">
      <c r="A14953" s="83"/>
      <c r="B14953" s="83"/>
      <c r="C14953" s="83"/>
      <c r="D14953" s="98"/>
    </row>
    <row r="14954" spans="1:4" ht="12.75">
      <c r="A14954" s="83"/>
      <c r="B14954" s="83"/>
      <c r="C14954" s="83"/>
      <c r="D14954" s="98"/>
    </row>
    <row r="14955" spans="1:4" ht="12.75">
      <c r="A14955" s="83"/>
      <c r="B14955" s="83"/>
      <c r="C14955" s="83"/>
      <c r="D14955" s="98"/>
    </row>
    <row r="14956" spans="1:4" ht="12.75">
      <c r="A14956" s="83"/>
      <c r="B14956" s="83"/>
      <c r="C14956" s="83"/>
      <c r="D14956" s="98"/>
    </row>
    <row r="14957" spans="1:4" ht="12.75">
      <c r="A14957" s="83"/>
      <c r="B14957" s="83"/>
      <c r="C14957" s="83"/>
      <c r="D14957" s="98"/>
    </row>
    <row r="14958" spans="1:4" ht="12.75">
      <c r="A14958" s="83"/>
      <c r="B14958" s="83"/>
      <c r="C14958" s="83"/>
      <c r="D14958" s="98"/>
    </row>
    <row r="14959" spans="1:4" ht="12.75">
      <c r="A14959" s="83"/>
      <c r="B14959" s="83"/>
      <c r="C14959" s="83"/>
      <c r="D14959" s="98"/>
    </row>
    <row r="14960" spans="1:4" ht="12.75">
      <c r="A14960" s="83"/>
      <c r="B14960" s="83"/>
      <c r="C14960" s="83"/>
      <c r="D14960" s="98"/>
    </row>
    <row r="14961" spans="1:4" ht="12.75">
      <c r="A14961" s="83"/>
      <c r="B14961" s="83"/>
      <c r="C14961" s="83"/>
      <c r="D14961" s="98"/>
    </row>
    <row r="14962" spans="1:4" ht="12.75">
      <c r="A14962" s="83"/>
      <c r="B14962" s="83"/>
      <c r="C14962" s="83"/>
      <c r="D14962" s="98"/>
    </row>
    <row r="14963" spans="1:4" ht="12.75">
      <c r="A14963" s="83"/>
      <c r="B14963" s="83"/>
      <c r="C14963" s="83"/>
      <c r="D14963" s="98"/>
    </row>
    <row r="14964" spans="1:4" ht="12.75">
      <c r="A14964" s="83"/>
      <c r="B14964" s="83"/>
      <c r="C14964" s="83"/>
      <c r="D14964" s="98"/>
    </row>
    <row r="14965" spans="1:4" ht="12.75">
      <c r="A14965" s="83"/>
      <c r="B14965" s="83"/>
      <c r="C14965" s="83"/>
      <c r="D14965" s="98"/>
    </row>
    <row r="14966" spans="1:4" ht="12.75">
      <c r="A14966" s="83"/>
      <c r="B14966" s="83"/>
      <c r="C14966" s="83"/>
      <c r="D14966" s="98"/>
    </row>
    <row r="14967" spans="1:4" ht="12.75">
      <c r="A14967" s="83"/>
      <c r="B14967" s="83"/>
      <c r="C14967" s="83"/>
      <c r="D14967" s="98"/>
    </row>
    <row r="14968" spans="1:4" ht="12.75">
      <c r="A14968" s="83"/>
      <c r="B14968" s="83"/>
      <c r="C14968" s="83"/>
      <c r="D14968" s="98"/>
    </row>
    <row r="14969" spans="1:4" ht="12.75">
      <c r="A14969" s="83"/>
      <c r="B14969" s="83"/>
      <c r="C14969" s="83"/>
      <c r="D14969" s="98"/>
    </row>
    <row r="14970" spans="1:4" ht="12.75">
      <c r="A14970" s="83"/>
      <c r="B14970" s="83"/>
      <c r="C14970" s="83"/>
      <c r="D14970" s="98"/>
    </row>
    <row r="14971" spans="1:4" ht="12.75">
      <c r="A14971" s="83"/>
      <c r="B14971" s="83"/>
      <c r="C14971" s="83"/>
      <c r="D14971" s="98"/>
    </row>
    <row r="14972" spans="1:4" ht="12.75">
      <c r="A14972" s="83"/>
      <c r="B14972" s="83"/>
      <c r="C14972" s="83"/>
      <c r="D14972" s="98"/>
    </row>
    <row r="14973" spans="1:4" ht="12.75">
      <c r="A14973" s="83"/>
      <c r="B14973" s="83"/>
      <c r="C14973" s="83"/>
      <c r="D14973" s="98"/>
    </row>
    <row r="14974" spans="1:4" ht="12.75">
      <c r="A14974" s="83"/>
      <c r="B14974" s="83"/>
      <c r="C14974" s="83"/>
      <c r="D14974" s="98"/>
    </row>
    <row r="14975" spans="1:4" ht="12.75">
      <c r="A14975" s="83"/>
      <c r="B14975" s="83"/>
      <c r="C14975" s="83"/>
      <c r="D14975" s="98"/>
    </row>
    <row r="14976" spans="1:4" ht="12.75">
      <c r="A14976" s="83"/>
      <c r="B14976" s="83"/>
      <c r="C14976" s="83"/>
      <c r="D14976" s="98"/>
    </row>
    <row r="14977" spans="1:4" ht="12.75">
      <c r="A14977" s="83"/>
      <c r="B14977" s="83"/>
      <c r="C14977" s="83"/>
      <c r="D14977" s="98"/>
    </row>
    <row r="14978" spans="1:4" ht="12.75">
      <c r="A14978" s="83"/>
      <c r="B14978" s="83"/>
      <c r="C14978" s="83"/>
      <c r="D14978" s="98"/>
    </row>
    <row r="14979" spans="1:4" ht="12.75">
      <c r="A14979" s="83"/>
      <c r="B14979" s="83"/>
      <c r="C14979" s="83"/>
      <c r="D14979" s="98"/>
    </row>
    <row r="14980" spans="1:4" ht="12.75">
      <c r="A14980" s="83"/>
      <c r="B14980" s="83"/>
      <c r="C14980" s="83"/>
      <c r="D14980" s="98"/>
    </row>
    <row r="14981" spans="1:4" ht="12.75">
      <c r="A14981" s="83"/>
      <c r="B14981" s="83"/>
      <c r="C14981" s="83"/>
      <c r="D14981" s="98"/>
    </row>
    <row r="14982" spans="1:4" ht="12.75">
      <c r="A14982" s="83"/>
      <c r="B14982" s="83"/>
      <c r="C14982" s="83"/>
      <c r="D14982" s="98"/>
    </row>
    <row r="14983" spans="1:4" ht="12.75">
      <c r="A14983" s="83"/>
      <c r="B14983" s="83"/>
      <c r="C14983" s="83"/>
      <c r="D14983" s="98"/>
    </row>
    <row r="14984" spans="1:4" ht="12.75">
      <c r="A14984" s="83"/>
      <c r="B14984" s="83"/>
      <c r="C14984" s="83"/>
      <c r="D14984" s="98"/>
    </row>
    <row r="14985" spans="1:4" ht="12.75">
      <c r="A14985" s="83"/>
      <c r="B14985" s="83"/>
      <c r="C14985" s="83"/>
      <c r="D14985" s="98"/>
    </row>
    <row r="14986" spans="1:4" ht="12.75">
      <c r="A14986" s="83"/>
      <c r="B14986" s="83"/>
      <c r="C14986" s="83"/>
      <c r="D14986" s="98"/>
    </row>
    <row r="14987" spans="1:4" ht="12.75">
      <c r="A14987" s="83"/>
      <c r="B14987" s="83"/>
      <c r="C14987" s="83"/>
      <c r="D14987" s="98"/>
    </row>
    <row r="14988" spans="1:4" ht="12.75">
      <c r="A14988" s="83"/>
      <c r="B14988" s="83"/>
      <c r="C14988" s="83"/>
      <c r="D14988" s="98"/>
    </row>
    <row r="14989" spans="1:4" ht="12.75">
      <c r="A14989" s="83"/>
      <c r="B14989" s="83"/>
      <c r="C14989" s="83"/>
      <c r="D14989" s="98"/>
    </row>
    <row r="14990" spans="1:4" ht="12.75">
      <c r="A14990" s="83"/>
      <c r="B14990" s="83"/>
      <c r="C14990" s="83"/>
      <c r="D14990" s="98"/>
    </row>
    <row r="14991" spans="1:4" ht="12.75">
      <c r="A14991" s="83"/>
      <c r="B14991" s="83"/>
      <c r="C14991" s="83"/>
      <c r="D14991" s="98"/>
    </row>
    <row r="14992" spans="1:4" ht="12.75">
      <c r="A14992" s="83"/>
      <c r="B14992" s="83"/>
      <c r="C14992" s="83"/>
      <c r="D14992" s="98"/>
    </row>
    <row r="14993" spans="1:4" ht="12.75">
      <c r="A14993" s="83"/>
      <c r="B14993" s="83"/>
      <c r="C14993" s="83"/>
      <c r="D14993" s="98"/>
    </row>
    <row r="14994" spans="1:4" ht="12.75">
      <c r="A14994" s="83"/>
      <c r="B14994" s="83"/>
      <c r="C14994" s="83"/>
      <c r="D14994" s="98"/>
    </row>
    <row r="14995" spans="1:4" ht="12.75">
      <c r="A14995" s="83"/>
      <c r="B14995" s="83"/>
      <c r="C14995" s="83"/>
      <c r="D14995" s="98"/>
    </row>
    <row r="14996" spans="1:4" ht="12.75">
      <c r="A14996" s="83"/>
      <c r="B14996" s="83"/>
      <c r="C14996" s="83"/>
      <c r="D14996" s="98"/>
    </row>
    <row r="14997" spans="1:4" ht="12.75">
      <c r="A14997" s="83"/>
      <c r="B14997" s="83"/>
      <c r="C14997" s="83"/>
      <c r="D14997" s="98"/>
    </row>
    <row r="14998" spans="1:4" ht="12.75">
      <c r="A14998" s="83"/>
      <c r="B14998" s="83"/>
      <c r="C14998" s="83"/>
      <c r="D14998" s="98"/>
    </row>
    <row r="14999" spans="1:4" ht="12.75">
      <c r="A14999" s="83"/>
      <c r="B14999" s="83"/>
      <c r="C14999" s="83"/>
      <c r="D14999" s="98"/>
    </row>
    <row r="15000" spans="1:4" ht="12.75">
      <c r="A15000" s="83"/>
      <c r="B15000" s="83"/>
      <c r="C15000" s="83"/>
      <c r="D15000" s="98"/>
    </row>
    <row r="15001" spans="1:4" ht="12.75">
      <c r="A15001" s="83"/>
      <c r="B15001" s="83"/>
      <c r="C15001" s="83"/>
      <c r="D15001" s="98"/>
    </row>
    <row r="15002" spans="1:4" ht="12.75">
      <c r="A15002" s="83"/>
      <c r="B15002" s="83"/>
      <c r="C15002" s="83"/>
      <c r="D15002" s="98"/>
    </row>
    <row r="15003" spans="1:4" ht="12.75">
      <c r="A15003" s="83"/>
      <c r="B15003" s="83"/>
      <c r="C15003" s="83"/>
      <c r="D15003" s="98"/>
    </row>
    <row r="15004" spans="1:4" ht="12.75">
      <c r="A15004" s="83"/>
      <c r="B15004" s="83"/>
      <c r="C15004" s="83"/>
      <c r="D15004" s="98"/>
    </row>
    <row r="15005" spans="1:4" ht="12.75">
      <c r="A15005" s="83"/>
      <c r="B15005" s="83"/>
      <c r="C15005" s="83"/>
      <c r="D15005" s="98"/>
    </row>
    <row r="15006" spans="1:4" ht="12.75">
      <c r="A15006" s="83"/>
      <c r="B15006" s="83"/>
      <c r="C15006" s="83"/>
      <c r="D15006" s="98"/>
    </row>
    <row r="15007" spans="1:4" ht="12.75">
      <c r="A15007" s="83"/>
      <c r="B15007" s="83"/>
      <c r="C15007" s="83"/>
      <c r="D15007" s="98"/>
    </row>
    <row r="15008" spans="1:4" ht="12.75">
      <c r="A15008" s="83"/>
      <c r="B15008" s="83"/>
      <c r="C15008" s="83"/>
      <c r="D15008" s="98"/>
    </row>
    <row r="15009" spans="1:4" ht="12.75">
      <c r="A15009" s="83"/>
      <c r="B15009" s="83"/>
      <c r="C15009" s="83"/>
      <c r="D15009" s="98"/>
    </row>
    <row r="15010" spans="1:4" ht="12.75">
      <c r="A15010" s="83"/>
      <c r="B15010" s="83"/>
      <c r="C15010" s="83"/>
      <c r="D15010" s="98"/>
    </row>
    <row r="15011" spans="1:4" ht="12.75">
      <c r="A15011" s="83"/>
      <c r="B15011" s="83"/>
      <c r="C15011" s="83"/>
      <c r="D15011" s="98"/>
    </row>
    <row r="15012" spans="1:4" ht="12.75">
      <c r="A15012" s="83"/>
      <c r="B15012" s="83"/>
      <c r="C15012" s="83"/>
      <c r="D15012" s="98"/>
    </row>
    <row r="15013" spans="1:4" ht="12.75">
      <c r="A15013" s="83"/>
      <c r="B15013" s="83"/>
      <c r="C15013" s="83"/>
      <c r="D15013" s="98"/>
    </row>
    <row r="15014" spans="1:4" ht="12.75">
      <c r="A15014" s="83"/>
      <c r="B15014" s="83"/>
      <c r="C15014" s="83"/>
      <c r="D15014" s="98"/>
    </row>
    <row r="15015" spans="1:4" ht="12.75">
      <c r="A15015" s="83"/>
      <c r="B15015" s="83"/>
      <c r="C15015" s="83"/>
      <c r="D15015" s="98"/>
    </row>
    <row r="15016" spans="1:4" ht="12.75">
      <c r="A15016" s="83"/>
      <c r="B15016" s="83"/>
      <c r="C15016" s="83"/>
      <c r="D15016" s="98"/>
    </row>
    <row r="15017" spans="1:4" ht="12.75">
      <c r="A15017" s="83"/>
      <c r="B15017" s="83"/>
      <c r="C15017" s="83"/>
      <c r="D15017" s="98"/>
    </row>
    <row r="15018" spans="1:4" ht="12.75">
      <c r="A15018" s="83"/>
      <c r="B15018" s="83"/>
      <c r="C15018" s="83"/>
      <c r="D15018" s="98"/>
    </row>
    <row r="15019" spans="1:4" ht="12.75">
      <c r="A15019" s="83"/>
      <c r="B15019" s="83"/>
      <c r="C15019" s="83"/>
      <c r="D15019" s="98"/>
    </row>
    <row r="15020" spans="1:4" ht="12.75">
      <c r="A15020" s="83"/>
      <c r="B15020" s="83"/>
      <c r="C15020" s="83"/>
      <c r="D15020" s="98"/>
    </row>
    <row r="15021" spans="1:4" ht="12.75">
      <c r="A15021" s="83"/>
      <c r="B15021" s="83"/>
      <c r="C15021" s="83"/>
      <c r="D15021" s="98"/>
    </row>
    <row r="15022" spans="1:4" ht="12.75">
      <c r="A15022" s="83"/>
      <c r="B15022" s="83"/>
      <c r="C15022" s="83"/>
      <c r="D15022" s="98"/>
    </row>
    <row r="15023" spans="1:4" ht="12.75">
      <c r="A15023" s="83"/>
      <c r="B15023" s="83"/>
      <c r="C15023" s="83"/>
      <c r="D15023" s="98"/>
    </row>
    <row r="15024" spans="1:4" ht="12.75">
      <c r="A15024" s="83"/>
      <c r="B15024" s="83"/>
      <c r="C15024" s="83"/>
      <c r="D15024" s="98"/>
    </row>
    <row r="15025" spans="1:4" ht="12.75">
      <c r="A15025" s="83"/>
      <c r="B15025" s="83"/>
      <c r="C15025" s="83"/>
      <c r="D15025" s="98"/>
    </row>
    <row r="15026" spans="1:4" ht="12.75">
      <c r="A15026" s="83"/>
      <c r="B15026" s="83"/>
      <c r="C15026" s="83"/>
      <c r="D15026" s="98"/>
    </row>
    <row r="15027" spans="1:4" ht="12.75">
      <c r="A15027" s="83"/>
      <c r="B15027" s="83"/>
      <c r="C15027" s="83"/>
      <c r="D15027" s="98"/>
    </row>
    <row r="15028" spans="1:4" ht="12.75">
      <c r="A15028" s="83"/>
      <c r="B15028" s="83"/>
      <c r="C15028" s="83"/>
      <c r="D15028" s="98"/>
    </row>
    <row r="15029" spans="1:4" ht="12.75">
      <c r="A15029" s="83"/>
      <c r="B15029" s="83"/>
      <c r="C15029" s="83"/>
      <c r="D15029" s="98"/>
    </row>
    <row r="15030" spans="1:4" ht="12.75">
      <c r="A15030" s="83"/>
      <c r="B15030" s="83"/>
      <c r="C15030" s="83"/>
      <c r="D15030" s="98"/>
    </row>
    <row r="15031" spans="1:4" ht="12.75">
      <c r="A15031" s="83"/>
      <c r="B15031" s="83"/>
      <c r="C15031" s="83"/>
      <c r="D15031" s="98"/>
    </row>
    <row r="15032" spans="1:4" ht="12.75">
      <c r="A15032" s="83"/>
      <c r="B15032" s="83"/>
      <c r="C15032" s="83"/>
      <c r="D15032" s="98"/>
    </row>
    <row r="15033" spans="1:4" ht="12.75">
      <c r="A15033" s="83"/>
      <c r="B15033" s="83"/>
      <c r="C15033" s="83"/>
      <c r="D15033" s="98"/>
    </row>
    <row r="15034" spans="1:4" ht="12.75">
      <c r="A15034" s="83"/>
      <c r="B15034" s="83"/>
      <c r="C15034" s="83"/>
      <c r="D15034" s="98"/>
    </row>
    <row r="15035" spans="1:4" ht="12.75">
      <c r="A15035" s="83"/>
      <c r="B15035" s="83"/>
      <c r="C15035" s="83"/>
      <c r="D15035" s="98"/>
    </row>
    <row r="15036" spans="1:4" ht="12.75">
      <c r="A15036" s="83"/>
      <c r="B15036" s="83"/>
      <c r="C15036" s="83"/>
      <c r="D15036" s="98"/>
    </row>
    <row r="15037" spans="1:4" ht="12.75">
      <c r="A15037" s="83"/>
      <c r="B15037" s="83"/>
      <c r="C15037" s="83"/>
      <c r="D15037" s="98"/>
    </row>
    <row r="15038" spans="1:4" ht="12.75">
      <c r="A15038" s="83"/>
      <c r="B15038" s="83"/>
      <c r="C15038" s="83"/>
      <c r="D15038" s="98"/>
    </row>
    <row r="15039" spans="1:4" ht="12.75">
      <c r="A15039" s="83"/>
      <c r="B15039" s="83"/>
      <c r="C15039" s="83"/>
      <c r="D15039" s="98"/>
    </row>
    <row r="15040" spans="1:4" ht="12.75">
      <c r="A15040" s="83"/>
      <c r="B15040" s="83"/>
      <c r="C15040" s="83"/>
      <c r="D15040" s="98"/>
    </row>
    <row r="15041" spans="1:4" ht="12.75">
      <c r="A15041" s="83"/>
      <c r="B15041" s="83"/>
      <c r="C15041" s="83"/>
      <c r="D15041" s="98"/>
    </row>
    <row r="15042" spans="1:4" ht="12.75">
      <c r="A15042" s="83"/>
      <c r="B15042" s="83"/>
      <c r="C15042" s="83"/>
      <c r="D15042" s="98"/>
    </row>
    <row r="15043" spans="1:4" ht="12.75">
      <c r="A15043" s="83"/>
      <c r="B15043" s="83"/>
      <c r="C15043" s="83"/>
      <c r="D15043" s="98"/>
    </row>
    <row r="15044" spans="1:4" ht="12.75">
      <c r="A15044" s="83"/>
      <c r="B15044" s="83"/>
      <c r="C15044" s="83"/>
      <c r="D15044" s="98"/>
    </row>
    <row r="15045" spans="1:4" ht="12.75">
      <c r="A15045" s="83"/>
      <c r="B15045" s="83"/>
      <c r="C15045" s="83"/>
      <c r="D15045" s="98"/>
    </row>
    <row r="15046" spans="1:4" ht="12.75">
      <c r="A15046" s="83"/>
      <c r="B15046" s="83"/>
      <c r="C15046" s="83"/>
      <c r="D15046" s="98"/>
    </row>
    <row r="15047" spans="1:4" ht="12.75">
      <c r="A15047" s="83"/>
      <c r="B15047" s="83"/>
      <c r="C15047" s="83"/>
      <c r="D15047" s="98"/>
    </row>
    <row r="15048" spans="1:4" ht="12.75">
      <c r="A15048" s="83"/>
      <c r="B15048" s="83"/>
      <c r="C15048" s="83"/>
      <c r="D15048" s="98"/>
    </row>
    <row r="15049" spans="1:4" ht="12.75">
      <c r="A15049" s="83"/>
      <c r="B15049" s="83"/>
      <c r="C15049" s="83"/>
      <c r="D15049" s="98"/>
    </row>
    <row r="15050" spans="1:4" ht="12.75">
      <c r="A15050" s="83"/>
      <c r="B15050" s="83"/>
      <c r="C15050" s="83"/>
      <c r="D15050" s="98"/>
    </row>
    <row r="15051" spans="1:4" ht="12.75">
      <c r="A15051" s="83"/>
      <c r="B15051" s="83"/>
      <c r="C15051" s="83"/>
      <c r="D15051" s="98"/>
    </row>
    <row r="15052" spans="1:4" ht="12.75">
      <c r="A15052" s="83"/>
      <c r="B15052" s="83"/>
      <c r="C15052" s="83"/>
      <c r="D15052" s="98"/>
    </row>
    <row r="15053" spans="1:4" ht="12.75">
      <c r="A15053" s="83"/>
      <c r="B15053" s="83"/>
      <c r="C15053" s="83"/>
      <c r="D15053" s="98"/>
    </row>
    <row r="15054" spans="1:4" ht="12.75">
      <c r="A15054" s="83"/>
      <c r="B15054" s="83"/>
      <c r="C15054" s="83"/>
      <c r="D15054" s="98"/>
    </row>
    <row r="15055" spans="1:4" ht="12.75">
      <c r="A15055" s="83"/>
      <c r="B15055" s="83"/>
      <c r="C15055" s="83"/>
      <c r="D15055" s="98"/>
    </row>
    <row r="15056" spans="1:4" ht="12.75">
      <c r="A15056" s="83"/>
      <c r="B15056" s="83"/>
      <c r="C15056" s="83"/>
      <c r="D15056" s="98"/>
    </row>
    <row r="15057" spans="1:4" ht="12.75">
      <c r="A15057" s="83"/>
      <c r="B15057" s="83"/>
      <c r="C15057" s="83"/>
      <c r="D15057" s="98"/>
    </row>
    <row r="15058" spans="1:4" ht="12.75">
      <c r="A15058" s="83"/>
      <c r="B15058" s="83"/>
      <c r="C15058" s="83"/>
      <c r="D15058" s="98"/>
    </row>
    <row r="15059" spans="1:4" ht="12.75">
      <c r="A15059" s="83"/>
      <c r="B15059" s="83"/>
      <c r="C15059" s="83"/>
      <c r="D15059" s="98"/>
    </row>
    <row r="15060" spans="1:4" ht="12.75">
      <c r="A15060" s="83"/>
      <c r="B15060" s="83"/>
      <c r="C15060" s="83"/>
      <c r="D15060" s="98"/>
    </row>
    <row r="15061" spans="1:4" ht="12.75">
      <c r="A15061" s="83"/>
      <c r="B15061" s="83"/>
      <c r="C15061" s="83"/>
      <c r="D15061" s="98"/>
    </row>
    <row r="15062" spans="1:4" ht="12.75">
      <c r="A15062" s="83"/>
      <c r="B15062" s="83"/>
      <c r="C15062" s="83"/>
      <c r="D15062" s="98"/>
    </row>
    <row r="15063" spans="1:4" ht="12.75">
      <c r="A15063" s="83"/>
      <c r="B15063" s="83"/>
      <c r="C15063" s="83"/>
      <c r="D15063" s="98"/>
    </row>
    <row r="15064" spans="1:4" ht="12.75">
      <c r="A15064" s="83"/>
      <c r="B15064" s="83"/>
      <c r="C15064" s="83"/>
      <c r="D15064" s="98"/>
    </row>
    <row r="15065" spans="1:4" ht="12.75">
      <c r="A15065" s="83"/>
      <c r="B15065" s="83"/>
      <c r="C15065" s="83"/>
      <c r="D15065" s="98"/>
    </row>
    <row r="15066" spans="1:4" ht="12.75">
      <c r="A15066" s="83"/>
      <c r="B15066" s="83"/>
      <c r="C15066" s="83"/>
      <c r="D15066" s="98"/>
    </row>
    <row r="15067" spans="1:4" ht="12.75">
      <c r="A15067" s="83"/>
      <c r="B15067" s="83"/>
      <c r="C15067" s="83"/>
      <c r="D15067" s="98"/>
    </row>
    <row r="15068" spans="1:4" ht="12.75">
      <c r="A15068" s="83"/>
      <c r="B15068" s="83"/>
      <c r="C15068" s="83"/>
      <c r="D15068" s="98"/>
    </row>
    <row r="15069" spans="1:4" ht="12.75">
      <c r="A15069" s="83"/>
      <c r="B15069" s="83"/>
      <c r="C15069" s="83"/>
      <c r="D15069" s="98"/>
    </row>
    <row r="15070" spans="1:4" ht="12.75">
      <c r="A15070" s="83"/>
      <c r="B15070" s="83"/>
      <c r="C15070" s="83"/>
      <c r="D15070" s="98"/>
    </row>
    <row r="15071" spans="1:4" ht="12.75">
      <c r="A15071" s="83"/>
      <c r="B15071" s="83"/>
      <c r="C15071" s="83"/>
      <c r="D15071" s="98"/>
    </row>
    <row r="15072" spans="1:4" ht="12.75">
      <c r="A15072" s="83"/>
      <c r="B15072" s="83"/>
      <c r="C15072" s="83"/>
      <c r="D15072" s="98"/>
    </row>
    <row r="15073" spans="1:4" ht="12.75">
      <c r="A15073" s="83"/>
      <c r="B15073" s="83"/>
      <c r="C15073" s="83"/>
      <c r="D15073" s="98"/>
    </row>
    <row r="15074" spans="1:4" ht="12.75">
      <c r="A15074" s="83"/>
      <c r="B15074" s="83"/>
      <c r="C15074" s="83"/>
      <c r="D15074" s="98"/>
    </row>
    <row r="15075" spans="1:4" ht="12.75">
      <c r="A15075" s="83"/>
      <c r="B15075" s="83"/>
      <c r="C15075" s="83"/>
      <c r="D15075" s="98"/>
    </row>
    <row r="15076" spans="1:4" ht="12.75">
      <c r="A15076" s="83"/>
      <c r="B15076" s="83"/>
      <c r="C15076" s="83"/>
      <c r="D15076" s="98"/>
    </row>
    <row r="15077" spans="1:4" ht="12.75">
      <c r="A15077" s="83"/>
      <c r="B15077" s="83"/>
      <c r="C15077" s="83"/>
      <c r="D15077" s="98"/>
    </row>
    <row r="15078" spans="1:4" ht="12.75">
      <c r="A15078" s="83"/>
      <c r="B15078" s="83"/>
      <c r="C15078" s="83"/>
      <c r="D15078" s="98"/>
    </row>
    <row r="15079" spans="1:4" ht="12.75">
      <c r="A15079" s="83"/>
      <c r="B15079" s="83"/>
      <c r="C15079" s="83"/>
      <c r="D15079" s="98"/>
    </row>
    <row r="15080" spans="1:4" ht="12.75">
      <c r="A15080" s="83"/>
      <c r="B15080" s="83"/>
      <c r="C15080" s="83"/>
      <c r="D15080" s="98"/>
    </row>
    <row r="15081" spans="1:4" ht="12.75">
      <c r="A15081" s="83"/>
      <c r="B15081" s="83"/>
      <c r="C15081" s="83"/>
      <c r="D15081" s="98"/>
    </row>
    <row r="15082" spans="1:4" ht="12.75">
      <c r="A15082" s="83"/>
      <c r="B15082" s="83"/>
      <c r="C15082" s="83"/>
      <c r="D15082" s="98"/>
    </row>
    <row r="15083" spans="1:4" ht="12.75">
      <c r="A15083" s="83"/>
      <c r="B15083" s="83"/>
      <c r="C15083" s="83"/>
      <c r="D15083" s="98"/>
    </row>
    <row r="15084" spans="1:4" ht="12.75">
      <c r="A15084" s="83"/>
      <c r="B15084" s="83"/>
      <c r="C15084" s="83"/>
      <c r="D15084" s="98"/>
    </row>
    <row r="15085" spans="1:4" ht="12.75">
      <c r="A15085" s="83"/>
      <c r="B15085" s="83"/>
      <c r="C15085" s="83"/>
      <c r="D15085" s="98"/>
    </row>
    <row r="15086" spans="1:4" ht="12.75">
      <c r="A15086" s="83"/>
      <c r="B15086" s="83"/>
      <c r="C15086" s="83"/>
      <c r="D15086" s="98"/>
    </row>
    <row r="15087" spans="1:4" ht="12.75">
      <c r="A15087" s="83"/>
      <c r="B15087" s="83"/>
      <c r="C15087" s="83"/>
      <c r="D15087" s="98"/>
    </row>
    <row r="15088" spans="1:4" ht="12.75">
      <c r="A15088" s="83"/>
      <c r="B15088" s="83"/>
      <c r="C15088" s="83"/>
      <c r="D15088" s="98"/>
    </row>
    <row r="15089" spans="1:4" ht="12.75">
      <c r="A15089" s="83"/>
      <c r="B15089" s="83"/>
      <c r="C15089" s="83"/>
      <c r="D15089" s="98"/>
    </row>
    <row r="15090" spans="1:4" ht="12.75">
      <c r="A15090" s="83"/>
      <c r="B15090" s="83"/>
      <c r="C15090" s="83"/>
      <c r="D15090" s="98"/>
    </row>
    <row r="15091" spans="1:4" ht="12.75">
      <c r="A15091" s="83"/>
      <c r="B15091" s="83"/>
      <c r="C15091" s="83"/>
      <c r="D15091" s="98"/>
    </row>
    <row r="15092" spans="1:4" ht="12.75">
      <c r="A15092" s="83"/>
      <c r="B15092" s="83"/>
      <c r="C15092" s="83"/>
      <c r="D15092" s="98"/>
    </row>
    <row r="15093" spans="1:4" ht="12.75">
      <c r="A15093" s="83"/>
      <c r="B15093" s="83"/>
      <c r="C15093" s="83"/>
      <c r="D15093" s="98"/>
    </row>
    <row r="15094" spans="1:4" ht="12.75">
      <c r="A15094" s="83"/>
      <c r="B15094" s="83"/>
      <c r="C15094" s="83"/>
      <c r="D15094" s="98"/>
    </row>
    <row r="15095" spans="1:4" ht="12.75">
      <c r="A15095" s="83"/>
      <c r="B15095" s="83"/>
      <c r="C15095" s="83"/>
      <c r="D15095" s="98"/>
    </row>
    <row r="15096" spans="1:4" ht="12.75">
      <c r="A15096" s="83"/>
      <c r="B15096" s="83"/>
      <c r="C15096" s="83"/>
      <c r="D15096" s="98"/>
    </row>
    <row r="15097" spans="1:4" ht="12.75">
      <c r="A15097" s="83"/>
      <c r="B15097" s="83"/>
      <c r="C15097" s="83"/>
      <c r="D15097" s="98"/>
    </row>
    <row r="15098" spans="1:4" ht="12.75">
      <c r="A15098" s="83"/>
      <c r="B15098" s="83"/>
      <c r="C15098" s="83"/>
      <c r="D15098" s="98"/>
    </row>
    <row r="15099" spans="1:4" ht="12.75">
      <c r="A15099" s="83"/>
      <c r="B15099" s="83"/>
      <c r="C15099" s="83"/>
      <c r="D15099" s="98"/>
    </row>
    <row r="15100" spans="1:4" ht="12.75">
      <c r="A15100" s="83"/>
      <c r="B15100" s="83"/>
      <c r="C15100" s="83"/>
      <c r="D15100" s="98"/>
    </row>
    <row r="15101" spans="1:4" ht="12.75">
      <c r="A15101" s="83"/>
      <c r="B15101" s="83"/>
      <c r="C15101" s="83"/>
      <c r="D15101" s="98"/>
    </row>
    <row r="15102" spans="1:4" ht="12.75">
      <c r="A15102" s="83"/>
      <c r="B15102" s="83"/>
      <c r="C15102" s="83"/>
      <c r="D15102" s="98"/>
    </row>
    <row r="15103" spans="1:4" ht="12.75">
      <c r="A15103" s="83"/>
      <c r="B15103" s="83"/>
      <c r="C15103" s="83"/>
      <c r="D15103" s="98"/>
    </row>
    <row r="15104" spans="1:4" ht="12.75">
      <c r="A15104" s="83"/>
      <c r="B15104" s="83"/>
      <c r="C15104" s="83"/>
      <c r="D15104" s="98"/>
    </row>
    <row r="15105" spans="1:4" ht="12.75">
      <c r="A15105" s="83"/>
      <c r="B15105" s="83"/>
      <c r="C15105" s="83"/>
      <c r="D15105" s="98"/>
    </row>
    <row r="15106" spans="1:4" ht="12.75">
      <c r="A15106" s="83"/>
      <c r="B15106" s="83"/>
      <c r="C15106" s="83"/>
      <c r="D15106" s="98"/>
    </row>
    <row r="15107" spans="1:4" ht="12.75">
      <c r="A15107" s="83"/>
      <c r="B15107" s="83"/>
      <c r="C15107" s="83"/>
      <c r="D15107" s="98"/>
    </row>
    <row r="15108" spans="1:4" ht="12.75">
      <c r="A15108" s="83"/>
      <c r="B15108" s="83"/>
      <c r="C15108" s="83"/>
      <c r="D15108" s="98"/>
    </row>
    <row r="15109" spans="1:4" ht="12.75">
      <c r="A15109" s="83"/>
      <c r="B15109" s="83"/>
      <c r="C15109" s="83"/>
      <c r="D15109" s="98"/>
    </row>
    <row r="15110" spans="1:4" ht="12.75">
      <c r="A15110" s="83"/>
      <c r="B15110" s="83"/>
      <c r="C15110" s="83"/>
      <c r="D15110" s="98"/>
    </row>
    <row r="15111" spans="1:4" ht="12.75">
      <c r="A15111" s="83"/>
      <c r="B15111" s="83"/>
      <c r="C15111" s="83"/>
      <c r="D15111" s="98"/>
    </row>
    <row r="15112" spans="1:4" ht="12.75">
      <c r="A15112" s="83"/>
      <c r="B15112" s="83"/>
      <c r="C15112" s="83"/>
      <c r="D15112" s="98"/>
    </row>
    <row r="15113" spans="1:4" ht="12.75">
      <c r="A15113" s="83"/>
      <c r="B15113" s="83"/>
      <c r="C15113" s="83"/>
      <c r="D15113" s="98"/>
    </row>
    <row r="15114" spans="1:4" ht="12.75">
      <c r="A15114" s="83"/>
      <c r="B15114" s="83"/>
      <c r="C15114" s="83"/>
      <c r="D15114" s="98"/>
    </row>
    <row r="15115" spans="1:4" ht="12.75">
      <c r="A15115" s="83"/>
      <c r="B15115" s="83"/>
      <c r="C15115" s="83"/>
      <c r="D15115" s="98"/>
    </row>
    <row r="15116" spans="1:4" ht="12.75">
      <c r="A15116" s="83"/>
      <c r="B15116" s="83"/>
      <c r="C15116" s="83"/>
      <c r="D15116" s="98"/>
    </row>
    <row r="15117" spans="1:4" ht="12.75">
      <c r="A15117" s="83"/>
      <c r="B15117" s="83"/>
      <c r="C15117" s="83"/>
      <c r="D15117" s="98"/>
    </row>
    <row r="15118" spans="1:4" ht="12.75">
      <c r="A15118" s="83"/>
      <c r="B15118" s="83"/>
      <c r="C15118" s="83"/>
      <c r="D15118" s="98"/>
    </row>
    <row r="15119" spans="1:4" ht="12.75">
      <c r="A15119" s="83"/>
      <c r="B15119" s="83"/>
      <c r="C15119" s="83"/>
      <c r="D15119" s="98"/>
    </row>
    <row r="15120" spans="1:4" ht="12.75">
      <c r="A15120" s="83"/>
      <c r="B15120" s="83"/>
      <c r="C15120" s="83"/>
      <c r="D15120" s="98"/>
    </row>
    <row r="15121" spans="1:4" ht="12.75">
      <c r="A15121" s="83"/>
      <c r="B15121" s="83"/>
      <c r="C15121" s="83"/>
      <c r="D15121" s="98"/>
    </row>
    <row r="15122" spans="1:4" ht="12.75">
      <c r="A15122" s="83"/>
      <c r="B15122" s="83"/>
      <c r="C15122" s="83"/>
      <c r="D15122" s="98"/>
    </row>
    <row r="15123" spans="1:4" ht="12.75">
      <c r="A15123" s="83"/>
      <c r="B15123" s="83"/>
      <c r="C15123" s="83"/>
      <c r="D15123" s="98"/>
    </row>
    <row r="15124" spans="1:4" ht="12.75">
      <c r="A15124" s="83"/>
      <c r="B15124" s="83"/>
      <c r="C15124" s="83"/>
      <c r="D15124" s="98"/>
    </row>
    <row r="15125" spans="1:4" ht="12.75">
      <c r="A15125" s="83"/>
      <c r="B15125" s="83"/>
      <c r="C15125" s="83"/>
      <c r="D15125" s="98"/>
    </row>
    <row r="15126" spans="1:4" ht="12.75">
      <c r="A15126" s="83"/>
      <c r="B15126" s="83"/>
      <c r="C15126" s="83"/>
      <c r="D15126" s="98"/>
    </row>
    <row r="15127" spans="1:4" ht="12.75">
      <c r="A15127" s="83"/>
      <c r="B15127" s="83"/>
      <c r="C15127" s="83"/>
      <c r="D15127" s="98"/>
    </row>
    <row r="15128" spans="1:4" ht="12.75">
      <c r="A15128" s="83"/>
      <c r="B15128" s="83"/>
      <c r="C15128" s="83"/>
      <c r="D15128" s="98"/>
    </row>
    <row r="15129" spans="1:4" ht="12.75">
      <c r="A15129" s="83"/>
      <c r="B15129" s="83"/>
      <c r="C15129" s="83"/>
      <c r="D15129" s="98"/>
    </row>
    <row r="15130" spans="1:4" ht="12.75">
      <c r="A15130" s="83"/>
      <c r="B15130" s="83"/>
      <c r="C15130" s="83"/>
      <c r="D15130" s="98"/>
    </row>
    <row r="15131" spans="1:4" ht="12.75">
      <c r="A15131" s="83"/>
      <c r="B15131" s="83"/>
      <c r="C15131" s="83"/>
      <c r="D15131" s="98"/>
    </row>
    <row r="15132" spans="1:4" ht="12.75">
      <c r="A15132" s="83"/>
      <c r="B15132" s="83"/>
      <c r="C15132" s="83"/>
      <c r="D15132" s="98"/>
    </row>
    <row r="15133" spans="1:4" ht="12.75">
      <c r="A15133" s="83"/>
      <c r="B15133" s="83"/>
      <c r="C15133" s="83"/>
      <c r="D15133" s="98"/>
    </row>
    <row r="15134" spans="1:4" ht="12.75">
      <c r="A15134" s="83"/>
      <c r="B15134" s="83"/>
      <c r="C15134" s="83"/>
      <c r="D15134" s="98"/>
    </row>
    <row r="15135" spans="1:4" ht="12.75">
      <c r="A15135" s="83"/>
      <c r="B15135" s="83"/>
      <c r="C15135" s="83"/>
      <c r="D15135" s="98"/>
    </row>
    <row r="15136" spans="1:4" ht="12.75">
      <c r="A15136" s="83"/>
      <c r="B15136" s="83"/>
      <c r="C15136" s="83"/>
      <c r="D15136" s="98"/>
    </row>
    <row r="15137" spans="1:4" ht="12.75">
      <c r="A15137" s="83"/>
      <c r="B15137" s="83"/>
      <c r="C15137" s="83"/>
      <c r="D15137" s="98"/>
    </row>
    <row r="15138" spans="1:4" ht="12.75">
      <c r="A15138" s="83"/>
      <c r="B15138" s="83"/>
      <c r="C15138" s="83"/>
      <c r="D15138" s="98"/>
    </row>
    <row r="15139" spans="1:4" ht="12.75">
      <c r="A15139" s="83"/>
      <c r="B15139" s="83"/>
      <c r="C15139" s="83"/>
      <c r="D15139" s="98"/>
    </row>
    <row r="15140" spans="1:4" ht="12.75">
      <c r="A15140" s="83"/>
      <c r="B15140" s="83"/>
      <c r="C15140" s="83"/>
      <c r="D15140" s="98"/>
    </row>
    <row r="15141" spans="1:4" ht="12.75">
      <c r="A15141" s="83"/>
      <c r="B15141" s="83"/>
      <c r="C15141" s="83"/>
      <c r="D15141" s="98"/>
    </row>
    <row r="15142" spans="1:4" ht="12.75">
      <c r="A15142" s="83"/>
      <c r="B15142" s="83"/>
      <c r="C15142" s="83"/>
      <c r="D15142" s="98"/>
    </row>
    <row r="15143" spans="1:4" ht="12.75">
      <c r="A15143" s="83"/>
      <c r="B15143" s="83"/>
      <c r="C15143" s="83"/>
      <c r="D15143" s="98"/>
    </row>
    <row r="15144" spans="1:4" ht="12.75">
      <c r="A15144" s="83"/>
      <c r="B15144" s="83"/>
      <c r="C15144" s="83"/>
      <c r="D15144" s="98"/>
    </row>
    <row r="15145" spans="1:4" ht="12.75">
      <c r="A15145" s="83"/>
      <c r="B15145" s="83"/>
      <c r="C15145" s="83"/>
      <c r="D15145" s="98"/>
    </row>
    <row r="15146" spans="1:4" ht="12.75">
      <c r="A15146" s="83"/>
      <c r="B15146" s="83"/>
      <c r="C15146" s="83"/>
      <c r="D15146" s="98"/>
    </row>
    <row r="15147" spans="1:4" ht="12.75">
      <c r="A15147" s="83"/>
      <c r="B15147" s="83"/>
      <c r="C15147" s="83"/>
      <c r="D15147" s="98"/>
    </row>
    <row r="15148" spans="1:4" ht="12.75">
      <c r="A15148" s="83"/>
      <c r="B15148" s="83"/>
      <c r="C15148" s="83"/>
      <c r="D15148" s="98"/>
    </row>
    <row r="15149" spans="1:4" ht="12.75">
      <c r="A15149" s="83"/>
      <c r="B15149" s="83"/>
      <c r="C15149" s="83"/>
      <c r="D15149" s="98"/>
    </row>
    <row r="15150" spans="1:4" ht="12.75">
      <c r="A15150" s="83"/>
      <c r="B15150" s="83"/>
      <c r="C15150" s="83"/>
      <c r="D15150" s="98"/>
    </row>
    <row r="15151" spans="1:4" ht="12.75">
      <c r="A15151" s="83"/>
      <c r="B15151" s="83"/>
      <c r="C15151" s="83"/>
      <c r="D15151" s="98"/>
    </row>
    <row r="15152" spans="1:4" ht="12.75">
      <c r="A15152" s="83"/>
      <c r="B15152" s="83"/>
      <c r="C15152" s="83"/>
      <c r="D15152" s="98"/>
    </row>
    <row r="15153" spans="1:4" ht="12.75">
      <c r="A15153" s="83"/>
      <c r="B15153" s="83"/>
      <c r="C15153" s="83"/>
      <c r="D15153" s="98"/>
    </row>
    <row r="15154" spans="1:4" ht="12.75">
      <c r="A15154" s="83"/>
      <c r="B15154" s="83"/>
      <c r="C15154" s="83"/>
      <c r="D15154" s="98"/>
    </row>
    <row r="15155" spans="1:4" ht="12.75">
      <c r="A15155" s="83"/>
      <c r="B15155" s="83"/>
      <c r="C15155" s="83"/>
      <c r="D15155" s="98"/>
    </row>
    <row r="15156" spans="1:4" ht="12.75">
      <c r="A15156" s="83"/>
      <c r="B15156" s="83"/>
      <c r="C15156" s="83"/>
      <c r="D15156" s="98"/>
    </row>
    <row r="15157" spans="1:4" ht="12.75">
      <c r="A15157" s="83"/>
      <c r="B15157" s="83"/>
      <c r="C15157" s="83"/>
      <c r="D15157" s="98"/>
    </row>
    <row r="15158" spans="1:4" ht="12.75">
      <c r="A15158" s="83"/>
      <c r="B15158" s="83"/>
      <c r="C15158" s="83"/>
      <c r="D15158" s="98"/>
    </row>
    <row r="15159" spans="1:4" ht="12.75">
      <c r="A15159" s="83"/>
      <c r="B15159" s="83"/>
      <c r="C15159" s="83"/>
      <c r="D15159" s="98"/>
    </row>
    <row r="15160" spans="1:4" ht="12.75">
      <c r="A15160" s="83"/>
      <c r="B15160" s="83"/>
      <c r="C15160" s="83"/>
      <c r="D15160" s="98"/>
    </row>
    <row r="15161" spans="1:4" ht="12.75">
      <c r="A15161" s="83"/>
      <c r="B15161" s="83"/>
      <c r="C15161" s="83"/>
      <c r="D15161" s="98"/>
    </row>
    <row r="15162" spans="1:4" ht="12.75">
      <c r="A15162" s="83"/>
      <c r="B15162" s="83"/>
      <c r="C15162" s="83"/>
      <c r="D15162" s="98"/>
    </row>
    <row r="15163" spans="1:4" ht="12.75">
      <c r="A15163" s="83"/>
      <c r="B15163" s="83"/>
      <c r="C15163" s="83"/>
      <c r="D15163" s="98"/>
    </row>
    <row r="15164" spans="1:4" ht="12.75">
      <c r="A15164" s="83"/>
      <c r="B15164" s="83"/>
      <c r="C15164" s="83"/>
      <c r="D15164" s="98"/>
    </row>
    <row r="15165" spans="1:4" ht="12.75">
      <c r="A15165" s="83"/>
      <c r="B15165" s="83"/>
      <c r="C15165" s="83"/>
      <c r="D15165" s="98"/>
    </row>
    <row r="15166" spans="1:4" ht="12.75">
      <c r="A15166" s="83"/>
      <c r="B15166" s="83"/>
      <c r="C15166" s="83"/>
      <c r="D15166" s="98"/>
    </row>
    <row r="15167" spans="1:4" ht="12.75">
      <c r="A15167" s="83"/>
      <c r="B15167" s="83"/>
      <c r="C15167" s="83"/>
      <c r="D15167" s="98"/>
    </row>
    <row r="15168" spans="1:4" ht="12.75">
      <c r="A15168" s="83"/>
      <c r="B15168" s="83"/>
      <c r="C15168" s="83"/>
      <c r="D15168" s="98"/>
    </row>
    <row r="15169" spans="1:4" ht="12.75">
      <c r="A15169" s="83"/>
      <c r="B15169" s="83"/>
      <c r="C15169" s="83"/>
      <c r="D15169" s="98"/>
    </row>
    <row r="15170" spans="1:4" ht="12.75">
      <c r="A15170" s="83"/>
      <c r="B15170" s="83"/>
      <c r="C15170" s="83"/>
      <c r="D15170" s="98"/>
    </row>
    <row r="15171" spans="1:4" ht="12.75">
      <c r="A15171" s="83"/>
      <c r="B15171" s="83"/>
      <c r="C15171" s="83"/>
      <c r="D15171" s="98"/>
    </row>
    <row r="15172" spans="1:4" ht="12.75">
      <c r="A15172" s="83"/>
      <c r="B15172" s="83"/>
      <c r="C15172" s="83"/>
      <c r="D15172" s="98"/>
    </row>
    <row r="15173" spans="1:4" ht="12.75">
      <c r="A15173" s="83"/>
      <c r="B15173" s="83"/>
      <c r="C15173" s="83"/>
      <c r="D15173" s="98"/>
    </row>
    <row r="15174" spans="1:4" ht="12.75">
      <c r="A15174" s="83"/>
      <c r="B15174" s="83"/>
      <c r="C15174" s="83"/>
      <c r="D15174" s="98"/>
    </row>
    <row r="15175" spans="1:4" ht="12.75">
      <c r="A15175" s="83"/>
      <c r="B15175" s="83"/>
      <c r="C15175" s="83"/>
      <c r="D15175" s="98"/>
    </row>
    <row r="15176" spans="1:4" ht="12.75">
      <c r="A15176" s="83"/>
      <c r="B15176" s="83"/>
      <c r="C15176" s="83"/>
      <c r="D15176" s="98"/>
    </row>
    <row r="15177" spans="1:4" ht="12.75">
      <c r="A15177" s="83"/>
      <c r="B15177" s="83"/>
      <c r="C15177" s="83"/>
      <c r="D15177" s="98"/>
    </row>
    <row r="15178" spans="1:4" ht="12.75">
      <c r="A15178" s="83"/>
      <c r="B15178" s="83"/>
      <c r="C15178" s="83"/>
      <c r="D15178" s="98"/>
    </row>
    <row r="15179" spans="1:4" ht="12.75">
      <c r="A15179" s="83"/>
      <c r="B15179" s="83"/>
      <c r="C15179" s="83"/>
      <c r="D15179" s="98"/>
    </row>
    <row r="15180" spans="1:4" ht="12.75">
      <c r="A15180" s="83"/>
      <c r="B15180" s="83"/>
      <c r="C15180" s="83"/>
      <c r="D15180" s="98"/>
    </row>
    <row r="15181" spans="1:4" ht="12.75">
      <c r="A15181" s="83"/>
      <c r="B15181" s="83"/>
      <c r="C15181" s="83"/>
      <c r="D15181" s="98"/>
    </row>
    <row r="15182" spans="1:4" ht="12.75">
      <c r="A15182" s="83"/>
      <c r="B15182" s="83"/>
      <c r="C15182" s="83"/>
      <c r="D15182" s="98"/>
    </row>
    <row r="15183" spans="1:4" ht="12.75">
      <c r="A15183" s="83"/>
      <c r="B15183" s="83"/>
      <c r="C15183" s="83"/>
      <c r="D15183" s="98"/>
    </row>
    <row r="15184" spans="1:4" ht="12.75">
      <c r="A15184" s="83"/>
      <c r="B15184" s="83"/>
      <c r="C15184" s="83"/>
      <c r="D15184" s="98"/>
    </row>
    <row r="15185" spans="1:4" ht="12.75">
      <c r="A15185" s="83"/>
      <c r="B15185" s="83"/>
      <c r="C15185" s="83"/>
      <c r="D15185" s="98"/>
    </row>
    <row r="15186" spans="1:4" ht="12.75">
      <c r="A15186" s="83"/>
      <c r="B15186" s="83"/>
      <c r="C15186" s="83"/>
      <c r="D15186" s="98"/>
    </row>
    <row r="15187" spans="1:4" ht="12.75">
      <c r="A15187" s="83"/>
      <c r="B15187" s="83"/>
      <c r="C15187" s="83"/>
      <c r="D15187" s="98"/>
    </row>
    <row r="15188" spans="1:4" ht="12.75">
      <c r="A15188" s="83"/>
      <c r="B15188" s="83"/>
      <c r="C15188" s="83"/>
      <c r="D15188" s="98"/>
    </row>
    <row r="15189" spans="1:4" ht="12.75">
      <c r="A15189" s="83"/>
      <c r="B15189" s="83"/>
      <c r="C15189" s="83"/>
      <c r="D15189" s="98"/>
    </row>
    <row r="15190" spans="1:4" ht="12.75">
      <c r="A15190" s="83"/>
      <c r="B15190" s="83"/>
      <c r="C15190" s="83"/>
      <c r="D15190" s="98"/>
    </row>
    <row r="15191" spans="1:4" ht="12.75">
      <c r="A15191" s="83"/>
      <c r="B15191" s="83"/>
      <c r="C15191" s="83"/>
      <c r="D15191" s="98"/>
    </row>
    <row r="15192" spans="1:4" ht="12.75">
      <c r="A15192" s="83"/>
      <c r="B15192" s="83"/>
      <c r="C15192" s="83"/>
      <c r="D15192" s="98"/>
    </row>
    <row r="15193" spans="1:4" ht="12.75">
      <c r="A15193" s="83"/>
      <c r="B15193" s="83"/>
      <c r="C15193" s="83"/>
      <c r="D15193" s="98"/>
    </row>
    <row r="15194" spans="1:4" ht="12.75">
      <c r="A15194" s="83"/>
      <c r="B15194" s="83"/>
      <c r="C15194" s="83"/>
      <c r="D15194" s="98"/>
    </row>
    <row r="15195" spans="1:4" ht="12.75">
      <c r="A15195" s="83"/>
      <c r="B15195" s="83"/>
      <c r="C15195" s="83"/>
      <c r="D15195" s="98"/>
    </row>
    <row r="15196" spans="1:4" ht="12.75">
      <c r="A15196" s="83"/>
      <c r="B15196" s="83"/>
      <c r="C15196" s="83"/>
      <c r="D15196" s="98"/>
    </row>
    <row r="15197" spans="1:4" ht="12.75">
      <c r="A15197" s="83"/>
      <c r="B15197" s="83"/>
      <c r="C15197" s="83"/>
      <c r="D15197" s="98"/>
    </row>
    <row r="15198" spans="1:4" ht="12.75">
      <c r="A15198" s="83"/>
      <c r="B15198" s="83"/>
      <c r="C15198" s="83"/>
      <c r="D15198" s="98"/>
    </row>
    <row r="15199" spans="1:4" ht="12.75">
      <c r="A15199" s="83"/>
      <c r="B15199" s="83"/>
      <c r="C15199" s="83"/>
      <c r="D15199" s="98"/>
    </row>
    <row r="15200" spans="1:4" ht="12.75">
      <c r="A15200" s="83"/>
      <c r="B15200" s="83"/>
      <c r="C15200" s="83"/>
      <c r="D15200" s="98"/>
    </row>
    <row r="15201" spans="1:4" ht="12.75">
      <c r="A15201" s="83"/>
      <c r="B15201" s="83"/>
      <c r="C15201" s="83"/>
      <c r="D15201" s="98"/>
    </row>
    <row r="15202" spans="1:4" ht="12.75">
      <c r="A15202" s="83"/>
      <c r="B15202" s="83"/>
      <c r="C15202" s="83"/>
      <c r="D15202" s="98"/>
    </row>
    <row r="15203" spans="1:4" ht="12.75">
      <c r="A15203" s="83"/>
      <c r="B15203" s="83"/>
      <c r="C15203" s="83"/>
      <c r="D15203" s="98"/>
    </row>
    <row r="15204" spans="1:4" ht="12.75">
      <c r="A15204" s="83"/>
      <c r="B15204" s="83"/>
      <c r="C15204" s="83"/>
      <c r="D15204" s="98"/>
    </row>
    <row r="15205" spans="1:4" ht="12.75">
      <c r="A15205" s="83"/>
      <c r="B15205" s="83"/>
      <c r="C15205" s="83"/>
      <c r="D15205" s="98"/>
    </row>
    <row r="15206" spans="1:4" ht="12.75">
      <c r="A15206" s="83"/>
      <c r="B15206" s="83"/>
      <c r="C15206" s="83"/>
      <c r="D15206" s="98"/>
    </row>
    <row r="15207" spans="1:4" ht="12.75">
      <c r="A15207" s="83"/>
      <c r="B15207" s="83"/>
      <c r="C15207" s="83"/>
      <c r="D15207" s="98"/>
    </row>
    <row r="15208" spans="1:4" ht="12.75">
      <c r="A15208" s="83"/>
      <c r="B15208" s="83"/>
      <c r="C15208" s="83"/>
      <c r="D15208" s="98"/>
    </row>
    <row r="15209" spans="1:4" ht="12.75">
      <c r="A15209" s="83"/>
      <c r="B15209" s="83"/>
      <c r="C15209" s="83"/>
      <c r="D15209" s="98"/>
    </row>
    <row r="15210" spans="1:4" ht="12.75">
      <c r="A15210" s="83"/>
      <c r="B15210" s="83"/>
      <c r="C15210" s="83"/>
      <c r="D15210" s="98"/>
    </row>
    <row r="15211" spans="1:4" ht="12.75">
      <c r="A15211" s="83"/>
      <c r="B15211" s="83"/>
      <c r="C15211" s="83"/>
      <c r="D15211" s="98"/>
    </row>
    <row r="15212" spans="1:4" ht="12.75">
      <c r="A15212" s="83"/>
      <c r="B15212" s="83"/>
      <c r="C15212" s="83"/>
      <c r="D15212" s="98"/>
    </row>
    <row r="15213" spans="1:4" ht="12.75">
      <c r="A15213" s="83"/>
      <c r="B15213" s="83"/>
      <c r="C15213" s="83"/>
      <c r="D15213" s="98"/>
    </row>
    <row r="15214" spans="1:4" ht="12.75">
      <c r="A15214" s="83"/>
      <c r="B15214" s="83"/>
      <c r="C15214" s="83"/>
      <c r="D15214" s="98"/>
    </row>
    <row r="15215" spans="1:4" ht="12.75">
      <c r="A15215" s="83"/>
      <c r="B15215" s="83"/>
      <c r="C15215" s="83"/>
      <c r="D15215" s="98"/>
    </row>
    <row r="15216" spans="1:4" ht="12.75">
      <c r="A15216" s="83"/>
      <c r="B15216" s="83"/>
      <c r="C15216" s="83"/>
      <c r="D15216" s="98"/>
    </row>
    <row r="15217" spans="1:4" ht="12.75">
      <c r="A15217" s="83"/>
      <c r="B15217" s="83"/>
      <c r="C15217" s="83"/>
      <c r="D15217" s="98"/>
    </row>
    <row r="15218" spans="1:4" ht="12.75">
      <c r="A15218" s="83"/>
      <c r="B15218" s="83"/>
      <c r="C15218" s="83"/>
      <c r="D15218" s="98"/>
    </row>
    <row r="15219" spans="1:4" ht="12.75">
      <c r="A15219" s="83"/>
      <c r="B15219" s="83"/>
      <c r="C15219" s="83"/>
      <c r="D15219" s="98"/>
    </row>
    <row r="15220" spans="1:4" ht="12.75">
      <c r="A15220" s="83"/>
      <c r="B15220" s="83"/>
      <c r="C15220" s="83"/>
      <c r="D15220" s="98"/>
    </row>
    <row r="15221" spans="1:4" ht="12.75">
      <c r="A15221" s="83"/>
      <c r="B15221" s="83"/>
      <c r="C15221" s="83"/>
      <c r="D15221" s="98"/>
    </row>
    <row r="15222" spans="1:4" ht="12.75">
      <c r="A15222" s="83"/>
      <c r="B15222" s="83"/>
      <c r="C15222" s="83"/>
      <c r="D15222" s="98"/>
    </row>
    <row r="15223" spans="1:4" ht="12.75">
      <c r="A15223" s="83"/>
      <c r="B15223" s="83"/>
      <c r="C15223" s="83"/>
      <c r="D15223" s="98"/>
    </row>
    <row r="15224" spans="1:4" ht="12.75">
      <c r="A15224" s="83"/>
      <c r="B15224" s="83"/>
      <c r="C15224" s="83"/>
      <c r="D15224" s="98"/>
    </row>
    <row r="15225" spans="1:4" ht="12.75">
      <c r="A15225" s="83"/>
      <c r="B15225" s="83"/>
      <c r="C15225" s="83"/>
      <c r="D15225" s="98"/>
    </row>
    <row r="15226" spans="1:4" ht="12.75">
      <c r="A15226" s="83"/>
      <c r="B15226" s="83"/>
      <c r="C15226" s="83"/>
      <c r="D15226" s="98"/>
    </row>
    <row r="15227" spans="1:4" ht="12.75">
      <c r="A15227" s="83"/>
      <c r="B15227" s="83"/>
      <c r="C15227" s="83"/>
      <c r="D15227" s="98"/>
    </row>
    <row r="15228" spans="1:4" ht="12.75">
      <c r="A15228" s="83"/>
      <c r="B15228" s="83"/>
      <c r="C15228" s="83"/>
      <c r="D15228" s="98"/>
    </row>
    <row r="15229" spans="1:4" ht="12.75">
      <c r="A15229" s="83"/>
      <c r="B15229" s="83"/>
      <c r="C15229" s="83"/>
      <c r="D15229" s="98"/>
    </row>
    <row r="15230" spans="1:4" ht="12.75">
      <c r="A15230" s="83"/>
      <c r="B15230" s="83"/>
      <c r="C15230" s="83"/>
      <c r="D15230" s="98"/>
    </row>
    <row r="15231" spans="1:4" ht="12.75">
      <c r="A15231" s="83"/>
      <c r="B15231" s="83"/>
      <c r="C15231" s="83"/>
      <c r="D15231" s="98"/>
    </row>
    <row r="15232" spans="1:4" ht="12.75">
      <c r="A15232" s="83"/>
      <c r="B15232" s="83"/>
      <c r="C15232" s="83"/>
      <c r="D15232" s="98"/>
    </row>
    <row r="15233" spans="1:4" ht="12.75">
      <c r="A15233" s="83"/>
      <c r="B15233" s="83"/>
      <c r="C15233" s="83"/>
      <c r="D15233" s="98"/>
    </row>
    <row r="15234" spans="1:4" ht="12.75">
      <c r="A15234" s="83"/>
      <c r="B15234" s="83"/>
      <c r="C15234" s="83"/>
      <c r="D15234" s="98"/>
    </row>
    <row r="15235" spans="1:4" ht="12.75">
      <c r="A15235" s="83"/>
      <c r="B15235" s="83"/>
      <c r="C15235" s="83"/>
      <c r="D15235" s="98"/>
    </row>
    <row r="15236" spans="1:4" ht="12.75">
      <c r="A15236" s="83"/>
      <c r="B15236" s="83"/>
      <c r="C15236" s="83"/>
      <c r="D15236" s="98"/>
    </row>
    <row r="15237" spans="1:4" ht="12.75">
      <c r="A15237" s="83"/>
      <c r="B15237" s="83"/>
      <c r="C15237" s="83"/>
      <c r="D15237" s="98"/>
    </row>
    <row r="15238" spans="1:4" ht="12.75">
      <c r="A15238" s="83"/>
      <c r="B15238" s="83"/>
      <c r="C15238" s="83"/>
      <c r="D15238" s="98"/>
    </row>
    <row r="15239" spans="1:4" ht="12.75">
      <c r="A15239" s="83"/>
      <c r="B15239" s="83"/>
      <c r="C15239" s="83"/>
      <c r="D15239" s="98"/>
    </row>
    <row r="15240" spans="1:4" ht="12.75">
      <c r="A15240" s="83"/>
      <c r="B15240" s="83"/>
      <c r="C15240" s="83"/>
      <c r="D15240" s="98"/>
    </row>
    <row r="15241" spans="1:4" ht="12.75">
      <c r="A15241" s="83"/>
      <c r="B15241" s="83"/>
      <c r="C15241" s="83"/>
      <c r="D15241" s="98"/>
    </row>
    <row r="15242" spans="1:4" ht="12.75">
      <c r="A15242" s="83"/>
      <c r="B15242" s="83"/>
      <c r="C15242" s="83"/>
      <c r="D15242" s="98"/>
    </row>
    <row r="15243" spans="1:4" ht="12.75">
      <c r="A15243" s="83"/>
      <c r="B15243" s="83"/>
      <c r="C15243" s="83"/>
      <c r="D15243" s="98"/>
    </row>
    <row r="15244" spans="1:4" ht="12.75">
      <c r="A15244" s="83"/>
      <c r="B15244" s="83"/>
      <c r="C15244" s="83"/>
      <c r="D15244" s="98"/>
    </row>
    <row r="15245" spans="1:4" ht="12.75">
      <c r="A15245" s="83"/>
      <c r="B15245" s="83"/>
      <c r="C15245" s="83"/>
      <c r="D15245" s="98"/>
    </row>
    <row r="15246" spans="1:4" ht="12.75">
      <c r="A15246" s="83"/>
      <c r="B15246" s="83"/>
      <c r="C15246" s="83"/>
      <c r="D15246" s="98"/>
    </row>
    <row r="15247" spans="1:4" ht="12.75">
      <c r="A15247" s="83"/>
      <c r="B15247" s="83"/>
      <c r="C15247" s="83"/>
      <c r="D15247" s="98"/>
    </row>
    <row r="15248" spans="1:4" ht="12.75">
      <c r="A15248" s="83"/>
      <c r="B15248" s="83"/>
      <c r="C15248" s="83"/>
      <c r="D15248" s="98"/>
    </row>
    <row r="15249" spans="1:4" ht="12.75">
      <c r="A15249" s="83"/>
      <c r="B15249" s="83"/>
      <c r="C15249" s="83"/>
      <c r="D15249" s="98"/>
    </row>
    <row r="15250" spans="1:4" ht="12.75">
      <c r="A15250" s="83"/>
      <c r="B15250" s="83"/>
      <c r="C15250" s="83"/>
      <c r="D15250" s="98"/>
    </row>
    <row r="15251" spans="1:4" ht="12.75">
      <c r="A15251" s="83"/>
      <c r="B15251" s="83"/>
      <c r="C15251" s="83"/>
      <c r="D15251" s="98"/>
    </row>
    <row r="15252" spans="1:4" ht="12.75">
      <c r="A15252" s="83"/>
      <c r="B15252" s="83"/>
      <c r="C15252" s="83"/>
      <c r="D15252" s="98"/>
    </row>
    <row r="15253" spans="1:4" ht="12.75">
      <c r="A15253" s="83"/>
      <c r="B15253" s="83"/>
      <c r="C15253" s="83"/>
      <c r="D15253" s="98"/>
    </row>
    <row r="15254" spans="1:4" ht="12.75">
      <c r="A15254" s="83"/>
      <c r="B15254" s="83"/>
      <c r="C15254" s="83"/>
      <c r="D15254" s="98"/>
    </row>
    <row r="15255" spans="1:4" ht="12.75">
      <c r="A15255" s="83"/>
      <c r="B15255" s="83"/>
      <c r="C15255" s="83"/>
      <c r="D15255" s="98"/>
    </row>
    <row r="15256" spans="1:4" ht="12.75">
      <c r="A15256" s="83"/>
      <c r="B15256" s="83"/>
      <c r="C15256" s="83"/>
      <c r="D15256" s="98"/>
    </row>
    <row r="15257" spans="1:4" ht="12.75">
      <c r="A15257" s="83"/>
      <c r="B15257" s="83"/>
      <c r="C15257" s="83"/>
      <c r="D15257" s="98"/>
    </row>
    <row r="15258" spans="1:4" ht="12.75">
      <c r="A15258" s="83"/>
      <c r="B15258" s="83"/>
      <c r="C15258" s="83"/>
      <c r="D15258" s="98"/>
    </row>
    <row r="15259" spans="1:4" ht="12.75">
      <c r="A15259" s="83"/>
      <c r="B15259" s="83"/>
      <c r="C15259" s="83"/>
      <c r="D15259" s="98"/>
    </row>
    <row r="15260" spans="1:4" ht="12.75">
      <c r="A15260" s="83"/>
      <c r="B15260" s="83"/>
      <c r="C15260" s="83"/>
      <c r="D15260" s="98"/>
    </row>
    <row r="15261" spans="1:4" ht="12.75">
      <c r="A15261" s="83"/>
      <c r="B15261" s="83"/>
      <c r="C15261" s="83"/>
      <c r="D15261" s="98"/>
    </row>
    <row r="15262" spans="1:4" ht="12.75">
      <c r="A15262" s="83"/>
      <c r="B15262" s="83"/>
      <c r="C15262" s="83"/>
      <c r="D15262" s="98"/>
    </row>
    <row r="15263" spans="1:4" ht="12.75">
      <c r="A15263" s="83"/>
      <c r="B15263" s="83"/>
      <c r="C15263" s="83"/>
      <c r="D15263" s="98"/>
    </row>
    <row r="15264" spans="1:4" ht="12.75">
      <c r="A15264" s="83"/>
      <c r="B15264" s="83"/>
      <c r="C15264" s="83"/>
      <c r="D15264" s="98"/>
    </row>
    <row r="15265" spans="1:4" ht="12.75">
      <c r="A15265" s="83"/>
      <c r="B15265" s="83"/>
      <c r="C15265" s="83"/>
      <c r="D15265" s="98"/>
    </row>
    <row r="15266" spans="1:4" ht="12.75">
      <c r="A15266" s="83"/>
      <c r="B15266" s="83"/>
      <c r="C15266" s="83"/>
      <c r="D15266" s="98"/>
    </row>
    <row r="15267" spans="1:4" ht="12.75">
      <c r="A15267" s="83"/>
      <c r="B15267" s="83"/>
      <c r="C15267" s="83"/>
      <c r="D15267" s="98"/>
    </row>
    <row r="15268" spans="1:4" ht="12.75">
      <c r="A15268" s="83"/>
      <c r="B15268" s="83"/>
      <c r="C15268" s="83"/>
      <c r="D15268" s="98"/>
    </row>
    <row r="15269" spans="1:4" ht="12.75">
      <c r="A15269" s="83"/>
      <c r="B15269" s="83"/>
      <c r="C15269" s="83"/>
      <c r="D15269" s="98"/>
    </row>
    <row r="15270" spans="1:4" ht="12.75">
      <c r="A15270" s="83"/>
      <c r="B15270" s="83"/>
      <c r="C15270" s="83"/>
      <c r="D15270" s="98"/>
    </row>
    <row r="15271" spans="1:4" ht="12.75">
      <c r="A15271" s="83"/>
      <c r="B15271" s="83"/>
      <c r="C15271" s="83"/>
      <c r="D15271" s="98"/>
    </row>
    <row r="15272" spans="1:4" ht="12.75">
      <c r="A15272" s="83"/>
      <c r="B15272" s="83"/>
      <c r="C15272" s="83"/>
      <c r="D15272" s="98"/>
    </row>
    <row r="15273" spans="1:4" ht="12.75">
      <c r="A15273" s="83"/>
      <c r="B15273" s="83"/>
      <c r="C15273" s="83"/>
      <c r="D15273" s="98"/>
    </row>
    <row r="15274" spans="1:4" ht="12.75">
      <c r="A15274" s="83"/>
      <c r="B15274" s="83"/>
      <c r="C15274" s="83"/>
      <c r="D15274" s="98"/>
    </row>
    <row r="15275" spans="1:4" ht="12.75">
      <c r="A15275" s="83"/>
      <c r="B15275" s="83"/>
      <c r="C15275" s="83"/>
      <c r="D15275" s="98"/>
    </row>
    <row r="15276" spans="1:4" ht="12.75">
      <c r="A15276" s="83"/>
      <c r="B15276" s="83"/>
      <c r="C15276" s="83"/>
      <c r="D15276" s="98"/>
    </row>
    <row r="15277" spans="1:4" ht="12.75">
      <c r="A15277" s="83"/>
      <c r="B15277" s="83"/>
      <c r="C15277" s="83"/>
      <c r="D15277" s="98"/>
    </row>
    <row r="15278" spans="1:4" ht="12.75">
      <c r="A15278" s="83"/>
      <c r="B15278" s="83"/>
      <c r="C15278" s="83"/>
      <c r="D15278" s="98"/>
    </row>
    <row r="15279" spans="1:4" ht="12.75">
      <c r="A15279" s="83"/>
      <c r="B15279" s="83"/>
      <c r="C15279" s="83"/>
      <c r="D15279" s="98"/>
    </row>
    <row r="15280" spans="1:4" ht="12.75">
      <c r="A15280" s="83"/>
      <c r="B15280" s="83"/>
      <c r="C15280" s="83"/>
      <c r="D15280" s="98"/>
    </row>
    <row r="15281" spans="1:4" ht="12.75">
      <c r="A15281" s="83"/>
      <c r="B15281" s="83"/>
      <c r="C15281" s="83"/>
      <c r="D15281" s="98"/>
    </row>
    <row r="15282" spans="1:4" ht="12.75">
      <c r="A15282" s="83"/>
      <c r="B15282" s="83"/>
      <c r="C15282" s="83"/>
      <c r="D15282" s="98"/>
    </row>
    <row r="15283" spans="1:4" ht="12.75">
      <c r="A15283" s="83"/>
      <c r="B15283" s="83"/>
      <c r="C15283" s="83"/>
      <c r="D15283" s="98"/>
    </row>
    <row r="15284" spans="1:4" ht="12.75">
      <c r="A15284" s="83"/>
      <c r="B15284" s="83"/>
      <c r="C15284" s="83"/>
      <c r="D15284" s="98"/>
    </row>
    <row r="15285" spans="1:4" ht="12.75">
      <c r="A15285" s="83"/>
      <c r="B15285" s="83"/>
      <c r="C15285" s="83"/>
      <c r="D15285" s="98"/>
    </row>
    <row r="15286" spans="1:4" ht="12.75">
      <c r="A15286" s="83"/>
      <c r="B15286" s="83"/>
      <c r="C15286" s="83"/>
      <c r="D15286" s="98"/>
    </row>
    <row r="15287" spans="1:4" ht="12.75">
      <c r="A15287" s="83"/>
      <c r="B15287" s="83"/>
      <c r="C15287" s="83"/>
      <c r="D15287" s="98"/>
    </row>
    <row r="15288" spans="1:4" ht="12.75">
      <c r="A15288" s="83"/>
      <c r="B15288" s="83"/>
      <c r="C15288" s="83"/>
      <c r="D15288" s="98"/>
    </row>
    <row r="15289" spans="1:4" ht="12.75">
      <c r="A15289" s="83"/>
      <c r="B15289" s="83"/>
      <c r="C15289" s="83"/>
      <c r="D15289" s="98"/>
    </row>
    <row r="15290" spans="1:4" ht="12.75">
      <c r="A15290" s="83"/>
      <c r="B15290" s="83"/>
      <c r="C15290" s="83"/>
      <c r="D15290" s="98"/>
    </row>
    <row r="15291" spans="1:4" ht="12.75">
      <c r="A15291" s="83"/>
      <c r="B15291" s="83"/>
      <c r="C15291" s="83"/>
      <c r="D15291" s="98"/>
    </row>
    <row r="15292" spans="1:4" ht="12.75">
      <c r="A15292" s="83"/>
      <c r="B15292" s="83"/>
      <c r="C15292" s="83"/>
      <c r="D15292" s="98"/>
    </row>
    <row r="15293" spans="1:4" ht="12.75">
      <c r="A15293" s="83"/>
      <c r="B15293" s="83"/>
      <c r="C15293" s="83"/>
      <c r="D15293" s="98"/>
    </row>
    <row r="15294" spans="1:4" ht="12.75">
      <c r="A15294" s="83"/>
      <c r="B15294" s="83"/>
      <c r="C15294" s="83"/>
      <c r="D15294" s="98"/>
    </row>
    <row r="15295" spans="1:4" ht="12.75">
      <c r="A15295" s="83"/>
      <c r="B15295" s="83"/>
      <c r="C15295" s="83"/>
      <c r="D15295" s="98"/>
    </row>
    <row r="15296" spans="1:4" ht="12.75">
      <c r="A15296" s="83"/>
      <c r="B15296" s="83"/>
      <c r="C15296" s="83"/>
      <c r="D15296" s="98"/>
    </row>
    <row r="15297" spans="1:4" ht="12.75">
      <c r="A15297" s="83"/>
      <c r="B15297" s="83"/>
      <c r="C15297" s="83"/>
      <c r="D15297" s="98"/>
    </row>
    <row r="15298" spans="1:4" ht="12.75">
      <c r="A15298" s="83"/>
      <c r="B15298" s="83"/>
      <c r="C15298" s="83"/>
      <c r="D15298" s="98"/>
    </row>
    <row r="15299" spans="1:4" ht="12.75">
      <c r="A15299" s="83"/>
      <c r="B15299" s="83"/>
      <c r="C15299" s="83"/>
      <c r="D15299" s="98"/>
    </row>
    <row r="15300" spans="1:4" ht="12.75">
      <c r="A15300" s="83"/>
      <c r="B15300" s="83"/>
      <c r="C15300" s="83"/>
      <c r="D15300" s="98"/>
    </row>
    <row r="15301" spans="1:4" ht="12.75">
      <c r="A15301" s="83"/>
      <c r="B15301" s="83"/>
      <c r="C15301" s="83"/>
      <c r="D15301" s="98"/>
    </row>
    <row r="15302" spans="1:4" ht="12.75">
      <c r="A15302" s="83"/>
      <c r="B15302" s="83"/>
      <c r="C15302" s="83"/>
      <c r="D15302" s="98"/>
    </row>
    <row r="15303" spans="1:4" ht="12.75">
      <c r="A15303" s="83"/>
      <c r="B15303" s="83"/>
      <c r="C15303" s="83"/>
      <c r="D15303" s="98"/>
    </row>
    <row r="15304" spans="1:4" ht="12.75">
      <c r="A15304" s="83"/>
      <c r="B15304" s="83"/>
      <c r="C15304" s="83"/>
      <c r="D15304" s="98"/>
    </row>
    <row r="15305" spans="1:4" ht="12.75">
      <c r="A15305" s="83"/>
      <c r="B15305" s="83"/>
      <c r="C15305" s="83"/>
      <c r="D15305" s="98"/>
    </row>
    <row r="15306" spans="1:4" ht="12.75">
      <c r="A15306" s="83"/>
      <c r="B15306" s="83"/>
      <c r="C15306" s="83"/>
      <c r="D15306" s="98"/>
    </row>
    <row r="15307" spans="1:4" ht="12.75">
      <c r="A15307" s="83"/>
      <c r="B15307" s="83"/>
      <c r="C15307" s="83"/>
      <c r="D15307" s="98"/>
    </row>
    <row r="15308" spans="1:4" ht="12.75">
      <c r="A15308" s="83"/>
      <c r="B15308" s="83"/>
      <c r="C15308" s="83"/>
      <c r="D15308" s="98"/>
    </row>
    <row r="15309" spans="1:4" ht="12.75">
      <c r="A15309" s="83"/>
      <c r="B15309" s="83"/>
      <c r="C15309" s="83"/>
      <c r="D15309" s="98"/>
    </row>
    <row r="15310" spans="1:4" ht="12.75">
      <c r="A15310" s="83"/>
      <c r="B15310" s="83"/>
      <c r="C15310" s="83"/>
      <c r="D15310" s="98"/>
    </row>
    <row r="15311" spans="1:4" ht="12.75">
      <c r="A15311" s="83"/>
      <c r="B15311" s="83"/>
      <c r="C15311" s="83"/>
      <c r="D15311" s="98"/>
    </row>
    <row r="15312" spans="1:4" ht="12.75">
      <c r="A15312" s="83"/>
      <c r="B15312" s="83"/>
      <c r="C15312" s="83"/>
      <c r="D15312" s="98"/>
    </row>
    <row r="15313" spans="1:4" ht="12.75">
      <c r="A15313" s="83"/>
      <c r="B15313" s="83"/>
      <c r="C15313" s="83"/>
      <c r="D15313" s="98"/>
    </row>
    <row r="15314" spans="1:4" ht="12.75">
      <c r="A15314" s="83"/>
      <c r="B15314" s="83"/>
      <c r="C15314" s="83"/>
      <c r="D15314" s="98"/>
    </row>
    <row r="15315" spans="1:4" ht="12.75">
      <c r="A15315" s="83"/>
      <c r="B15315" s="83"/>
      <c r="C15315" s="83"/>
      <c r="D15315" s="98"/>
    </row>
    <row r="15316" spans="1:4" ht="12.75">
      <c r="A15316" s="83"/>
      <c r="B15316" s="83"/>
      <c r="C15316" s="83"/>
      <c r="D15316" s="98"/>
    </row>
    <row r="15317" spans="1:4" ht="12.75">
      <c r="A15317" s="83"/>
      <c r="B15317" s="83"/>
      <c r="C15317" s="83"/>
      <c r="D15317" s="98"/>
    </row>
    <row r="15318" spans="1:4" ht="12.75">
      <c r="A15318" s="83"/>
      <c r="B15318" s="83"/>
      <c r="C15318" s="83"/>
      <c r="D15318" s="98"/>
    </row>
    <row r="15319" spans="1:4" ht="12.75">
      <c r="A15319" s="83"/>
      <c r="B15319" s="83"/>
      <c r="C15319" s="83"/>
      <c r="D15319" s="98"/>
    </row>
  </sheetData>
  <mergeCells count="8">
    <mergeCell ref="A8:G8"/>
    <mergeCell ref="A1:G1"/>
    <mergeCell ref="A2:G2"/>
    <mergeCell ref="A3:G3"/>
    <mergeCell ref="A4:G4"/>
    <mergeCell ref="A5:D5"/>
    <mergeCell ref="A6:G6"/>
    <mergeCell ref="A7:G7"/>
  </mergeCells>
  <phoneticPr fontId="2" type="noConversion"/>
  <pageMargins left="0.74803149606299213" right="0.27559055118110237" top="0.51181102362204722" bottom="0.43307086614173229" header="0.51181102362204722" footer="0.23622047244094491"/>
  <pageSetup paperSize="9" scale="60" fitToHeight="25" orientation="portrait" r:id="rId1"/>
  <headerFooter alignWithMargins="0"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ожид.по расх.</vt:lpstr>
      <vt:lpstr>3</vt:lpstr>
      <vt:lpstr>4</vt:lpstr>
      <vt:lpstr>Лист1</vt:lpstr>
      <vt:lpstr>'3'!Заголовки_для_печати</vt:lpstr>
      <vt:lpstr>'4'!Заголовки_для_печати</vt:lpstr>
      <vt:lpstr>'ожид.по расх.'!Заголовки_для_печати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</dc:creator>
  <cp:lastModifiedBy>user</cp:lastModifiedBy>
  <cp:lastPrinted>2024-12-18T12:38:12Z</cp:lastPrinted>
  <dcterms:created xsi:type="dcterms:W3CDTF">2006-12-28T07:16:35Z</dcterms:created>
  <dcterms:modified xsi:type="dcterms:W3CDTF">2025-11-17T12:27:55Z</dcterms:modified>
</cp:coreProperties>
</file>